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55" windowHeight="7860" activeTab="0"/>
  </bookViews>
  <sheets>
    <sheet name="6-3死産-総数" sheetId="1" r:id="rId1"/>
    <sheet name="6-3死産-自然" sheetId="2" r:id="rId2"/>
    <sheet name="6-3死産-人工" sheetId="3" r:id="rId3"/>
  </sheets>
  <externalReferences>
    <externalReference r:id="rId6"/>
  </externalReferences>
  <definedNames>
    <definedName name="data">'[1]data'!$A:$XFD</definedName>
    <definedName name="_xlnm.Print_Area" localSheetId="1">'6-3死産-自然'!$A$1:$BI$99</definedName>
    <definedName name="_xlnm.Print_Area" localSheetId="2">'6-3死産-人工'!$A$1:$BI$99</definedName>
    <definedName name="_xlnm.Print_Area" localSheetId="0">'6-3死産-総数'!$A$1:$BI$99</definedName>
    <definedName name="_xlnm.Print_Titles" localSheetId="1">'6-3死産-自然'!$A:$A,'6-3死産-自然'!$1:$3</definedName>
    <definedName name="_xlnm.Print_Titles" localSheetId="2">'6-3死産-人工'!$A:$A,'6-3死産-人工'!$1:$3</definedName>
    <definedName name="_xlnm.Print_Titles" localSheetId="0">'6-3死産-総数'!$A:$A,'6-3死産-総数'!$1:$3</definedName>
    <definedName name="データ">#REF!</definedName>
    <definedName name="表側">#REF!</definedName>
  </definedNames>
  <calcPr fullCalcOnLoad="1"/>
</workbook>
</file>

<file path=xl/sharedStrings.xml><?xml version="1.0" encoding="utf-8"?>
<sst xmlns="http://schemas.openxmlformats.org/spreadsheetml/2006/main" count="528" uniqueCount="121">
  <si>
    <t>熱海保健所</t>
  </si>
  <si>
    <t>函南町</t>
  </si>
  <si>
    <t>韮山町</t>
  </si>
  <si>
    <t>清水町</t>
  </si>
  <si>
    <t>長泉町</t>
  </si>
  <si>
    <t>修善寺町</t>
  </si>
  <si>
    <t>戸田村</t>
  </si>
  <si>
    <t>土肥町</t>
  </si>
  <si>
    <t>大仁町</t>
  </si>
  <si>
    <t>中伊豆町</t>
  </si>
  <si>
    <t>御殿場市</t>
  </si>
  <si>
    <t>小山町</t>
  </si>
  <si>
    <t>富士保健所</t>
  </si>
  <si>
    <t>富士市</t>
  </si>
  <si>
    <t>富士宮市</t>
  </si>
  <si>
    <t>芝川町</t>
  </si>
  <si>
    <t>富士川町</t>
  </si>
  <si>
    <t>蒲原町</t>
  </si>
  <si>
    <t>由比町</t>
  </si>
  <si>
    <t>焼津市</t>
  </si>
  <si>
    <t>藤枝市</t>
  </si>
  <si>
    <t>岡部町</t>
  </si>
  <si>
    <t>大井川町</t>
  </si>
  <si>
    <t>島田市</t>
  </si>
  <si>
    <t>金谷町</t>
  </si>
  <si>
    <t>川根町</t>
  </si>
  <si>
    <t>中川根町</t>
  </si>
  <si>
    <t>本川根町</t>
  </si>
  <si>
    <t>御前崎町</t>
  </si>
  <si>
    <t>相良町</t>
  </si>
  <si>
    <t>榛原町</t>
  </si>
  <si>
    <t>吉田町</t>
  </si>
  <si>
    <t>磐田市</t>
  </si>
  <si>
    <t>袋井市</t>
  </si>
  <si>
    <t>森町</t>
  </si>
  <si>
    <t>浅羽町</t>
  </si>
  <si>
    <t>福田町</t>
  </si>
  <si>
    <t>竜洋町</t>
  </si>
  <si>
    <t>豊田町</t>
  </si>
  <si>
    <t>掛川市</t>
  </si>
  <si>
    <t>大須賀町</t>
  </si>
  <si>
    <t>浜岡町</t>
  </si>
  <si>
    <t>小笠町</t>
  </si>
  <si>
    <t>菊川町</t>
  </si>
  <si>
    <t>大東町</t>
  </si>
  <si>
    <t>天竜市</t>
  </si>
  <si>
    <t>春野町</t>
  </si>
  <si>
    <t>豊岡村</t>
  </si>
  <si>
    <t>龍山村</t>
  </si>
  <si>
    <t>佐久間町</t>
  </si>
  <si>
    <t>水窪町</t>
  </si>
  <si>
    <t>浜松市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</si>
  <si>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</si>
  <si>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</si>
  <si>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</si>
  <si>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</si>
  <si>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</si>
  <si>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</si>
  <si>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</si>
  <si>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</si>
  <si>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天城湯ｹ島町</t>
  </si>
  <si>
    <t>御殿場保健所</t>
  </si>
  <si>
    <t>静岡市保健所</t>
  </si>
  <si>
    <t>浜松市保健所</t>
  </si>
  <si>
    <t>総数</t>
  </si>
  <si>
    <t>不詳</t>
  </si>
  <si>
    <t>男</t>
  </si>
  <si>
    <t>女</t>
  </si>
  <si>
    <t>伊東市</t>
  </si>
  <si>
    <t>総数</t>
  </si>
  <si>
    <t>男</t>
  </si>
  <si>
    <t>女</t>
  </si>
  <si>
    <t>不詳</t>
  </si>
  <si>
    <t>伊豆圏域</t>
  </si>
  <si>
    <t>熱海伊東圏域</t>
  </si>
  <si>
    <t>駿東田方圏域</t>
  </si>
  <si>
    <t>富士圏域</t>
  </si>
  <si>
    <t>志太榛原圏域</t>
  </si>
  <si>
    <t>中東遠圏域</t>
  </si>
  <si>
    <t>北遠圏域</t>
  </si>
  <si>
    <t>西遠圏域</t>
  </si>
  <si>
    <t>伊豆保健所</t>
  </si>
  <si>
    <t>東部保健所</t>
  </si>
  <si>
    <t>志太榛原保健所</t>
  </si>
  <si>
    <t>中東遠保健所</t>
  </si>
  <si>
    <t>北遠保健所</t>
  </si>
  <si>
    <t>西部保健所</t>
  </si>
  <si>
    <t>総　数</t>
  </si>
  <si>
    <t>満12週以上満16週未満</t>
  </si>
  <si>
    <t>満16週以上満20週未満</t>
  </si>
  <si>
    <t>満20週以上満24週未満</t>
  </si>
  <si>
    <t>満24週以上満28週未満</t>
  </si>
  <si>
    <t>満28週以上満32週未満</t>
  </si>
  <si>
    <t>満32週以上満36週未満</t>
  </si>
  <si>
    <t>満36週以上満40週未満</t>
  </si>
  <si>
    <t>満40週以上満44週未満</t>
  </si>
  <si>
    <t>満44週以上</t>
  </si>
  <si>
    <t>早期（満37週未満）</t>
  </si>
  <si>
    <t>早期（満32週以上満37週未満）</t>
  </si>
  <si>
    <t>正期（満37週以上満42週未満）</t>
  </si>
  <si>
    <t>過期（満42週以上）</t>
  </si>
  <si>
    <t>自　然</t>
  </si>
  <si>
    <t>人　工</t>
  </si>
  <si>
    <t>(再掲）旧静岡市</t>
  </si>
  <si>
    <t>（再掲）旧清水市</t>
  </si>
  <si>
    <t>静庵圏域</t>
  </si>
  <si>
    <t>（平成１５年）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</si>
  <si>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</si>
  <si>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</si>
  <si>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</si>
  <si>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</si>
  <si>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</si>
  <si>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</si>
  <si>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</si>
  <si>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熱海市</t>
  </si>
  <si>
    <t>沼津市</t>
  </si>
  <si>
    <t>三島市</t>
  </si>
  <si>
    <t>裾野市</t>
  </si>
  <si>
    <t>伊豆長岡町</t>
  </si>
  <si>
    <t>　静岡市</t>
  </si>
  <si>
    <t xml:space="preserve"> 　静岡市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</si>
</sst>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;;&quot;-&quot;"/>
    <numFmt numFmtId="180" formatCode="0;0;&quot;-&quot;"/>
    <numFmt numFmtId="181" formatCode="#,##0;[Red]#,##0"/>
    <numFmt numFmtId="182" formatCode="#,##0;\-#,##0;\-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8"/>
      <name val="ＭＳ ゴシック"/>
      <family val="3"/>
    </font>
    <font>
      <sz val="10"/>
      <name val="ＭＳ Ｐ明朝"/>
      <family val="1"/>
    </font>
    <font>
      <sz val="15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right" vertical="center"/>
    </xf>
    <xf numFmtId="0" fontId="3" fillId="0" borderId="1" xfId="0" applyNumberFormat="1" applyFont="1" applyBorder="1" applyAlignment="1">
      <alignment horizontal="distributed" vertical="center"/>
    </xf>
    <xf numFmtId="0" fontId="3" fillId="0" borderId="0" xfId="0" applyNumberFormat="1" applyFont="1" applyAlignment="1">
      <alignment horizontal="distributed" vertical="center"/>
    </xf>
    <xf numFmtId="181" fontId="7" fillId="0" borderId="2" xfId="0" applyNumberFormat="1" applyFont="1" applyBorder="1" applyAlignment="1">
      <alignment horizontal="distributed" vertical="center" shrinkToFit="1"/>
    </xf>
    <xf numFmtId="41" fontId="7" fillId="0" borderId="3" xfId="0" applyNumberFormat="1" applyFont="1" applyBorder="1" applyAlignment="1">
      <alignment vertical="center" shrinkToFit="1"/>
    </xf>
    <xf numFmtId="41" fontId="7" fillId="0" borderId="4" xfId="0" applyNumberFormat="1" applyFont="1" applyBorder="1" applyAlignment="1">
      <alignment vertical="center" shrinkToFit="1"/>
    </xf>
    <xf numFmtId="41" fontId="7" fillId="0" borderId="5" xfId="0" applyNumberFormat="1" applyFont="1" applyBorder="1" applyAlignment="1">
      <alignment vertical="center" shrinkToFit="1"/>
    </xf>
    <xf numFmtId="41" fontId="7" fillId="0" borderId="1" xfId="0" applyNumberFormat="1" applyFont="1" applyBorder="1" applyAlignment="1">
      <alignment vertical="center" shrinkToFit="1"/>
    </xf>
    <xf numFmtId="41" fontId="7" fillId="0" borderId="6" xfId="0" applyNumberFormat="1" applyFont="1" applyBorder="1" applyAlignment="1">
      <alignment vertical="center" shrinkToFit="1"/>
    </xf>
    <xf numFmtId="41" fontId="7" fillId="0" borderId="7" xfId="0" applyNumberFormat="1" applyFont="1" applyBorder="1" applyAlignment="1">
      <alignment vertical="center" shrinkToFit="1"/>
    </xf>
    <xf numFmtId="181" fontId="7" fillId="0" borderId="8" xfId="0" applyNumberFormat="1" applyFont="1" applyBorder="1" applyAlignment="1">
      <alignment horizontal="distributed" vertical="center" shrinkToFit="1"/>
    </xf>
    <xf numFmtId="41" fontId="7" fillId="0" borderId="9" xfId="0" applyNumberFormat="1" applyFont="1" applyBorder="1" applyAlignment="1">
      <alignment vertical="center" shrinkToFit="1"/>
    </xf>
    <xf numFmtId="41" fontId="7" fillId="0" borderId="0" xfId="0" applyNumberFormat="1" applyFont="1" applyBorder="1" applyAlignment="1">
      <alignment vertical="center" shrinkToFit="1"/>
    </xf>
    <xf numFmtId="41" fontId="7" fillId="0" borderId="10" xfId="0" applyNumberFormat="1" applyFont="1" applyBorder="1" applyAlignment="1">
      <alignment vertical="center" shrinkToFit="1"/>
    </xf>
    <xf numFmtId="41" fontId="7" fillId="0" borderId="11" xfId="0" applyNumberFormat="1" applyFont="1" applyBorder="1" applyAlignment="1">
      <alignment vertical="center" shrinkToFit="1"/>
    </xf>
    <xf numFmtId="41" fontId="7" fillId="0" borderId="12" xfId="0" applyNumberFormat="1" applyFont="1" applyBorder="1" applyAlignment="1">
      <alignment vertical="center" shrinkToFit="1"/>
    </xf>
    <xf numFmtId="41" fontId="7" fillId="0" borderId="13" xfId="0" applyNumberFormat="1" applyFont="1" applyBorder="1" applyAlignment="1">
      <alignment vertical="center" shrinkToFit="1"/>
    </xf>
    <xf numFmtId="181" fontId="7" fillId="0" borderId="2" xfId="0" applyNumberFormat="1" applyFont="1" applyBorder="1" applyAlignment="1" applyProtection="1">
      <alignment horizontal="distributed" vertical="center" shrinkToFit="1"/>
      <protection/>
    </xf>
    <xf numFmtId="181" fontId="7" fillId="0" borderId="8" xfId="0" applyNumberFormat="1" applyFont="1" applyBorder="1" applyAlignment="1" applyProtection="1">
      <alignment horizontal="left" vertical="center" indent="1" shrinkToFit="1"/>
      <protection/>
    </xf>
    <xf numFmtId="0" fontId="7" fillId="0" borderId="0" xfId="0" applyFont="1" applyAlignment="1">
      <alignment/>
    </xf>
    <xf numFmtId="181" fontId="7" fillId="0" borderId="8" xfId="0" applyNumberFormat="1" applyFont="1" applyBorder="1" applyAlignment="1" applyProtection="1">
      <alignment horizontal="left" vertical="center" shrinkToFit="1"/>
      <protection/>
    </xf>
    <xf numFmtId="181" fontId="7" fillId="0" borderId="14" xfId="0" applyNumberFormat="1" applyFont="1" applyBorder="1" applyAlignment="1" applyProtection="1">
      <alignment horizontal="left" vertical="center" indent="1" shrinkToFit="1"/>
      <protection/>
    </xf>
    <xf numFmtId="0" fontId="7" fillId="0" borderId="0" xfId="0" applyFont="1" applyBorder="1" applyAlignment="1">
      <alignment/>
    </xf>
    <xf numFmtId="181" fontId="7" fillId="0" borderId="8" xfId="0" applyNumberFormat="1" applyFont="1" applyBorder="1" applyAlignment="1" applyProtection="1">
      <alignment horizontal="distributed" vertical="center" shrinkToFit="1"/>
      <protection/>
    </xf>
    <xf numFmtId="41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41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distributed" vertical="center"/>
    </xf>
    <xf numFmtId="0" fontId="4" fillId="0" borderId="11" xfId="0" applyNumberFormat="1" applyFont="1" applyBorder="1" applyAlignment="1">
      <alignment horizontal="distributed" vertical="center"/>
    </xf>
    <xf numFmtId="0" fontId="4" fillId="0" borderId="15" xfId="0" applyNumberFormat="1" applyFont="1" applyBorder="1" applyAlignment="1">
      <alignment horizontal="distributed" vertical="center"/>
    </xf>
    <xf numFmtId="0" fontId="3" fillId="0" borderId="15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douser\&#12487;&#12473;&#12463;&#12488;&#12483;&#12503;\&#38745;&#23713;&#30476;&#20154;&#21475;&#21205;&#24907;&#32113;&#35336;&#65288;&#22577;&#21578;&#26360;&#12539;&#38598;&#35336;&#29992;&#65289;\6-2,3,4%20&#27515;&#29987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-2 死産"/>
      <sheetName val="6-3 死産-総数"/>
      <sheetName val="6-3 死産-自然"/>
      <sheetName val="6-3 死産-人工"/>
      <sheetName val="6-4 死産"/>
      <sheetName val="data"/>
    </sheetNames>
    <sheetDataSet>
      <sheetData sheetId="5">
        <row r="1">
          <cell r="A1">
            <v>1201</v>
          </cell>
          <cell r="B1">
            <v>110</v>
          </cell>
          <cell r="C1">
            <v>64</v>
          </cell>
          <cell r="D1">
            <v>46</v>
          </cell>
          <cell r="E1">
            <v>88</v>
          </cell>
          <cell r="F1">
            <v>24</v>
          </cell>
          <cell r="G1">
            <v>64</v>
          </cell>
          <cell r="K1">
            <v>3</v>
          </cell>
          <cell r="L1">
            <v>3</v>
          </cell>
        </row>
        <row r="2">
          <cell r="A2">
            <v>1202</v>
          </cell>
          <cell r="B2">
            <v>69</v>
          </cell>
          <cell r="C2">
            <v>47</v>
          </cell>
          <cell r="D2">
            <v>22</v>
          </cell>
          <cell r="E2">
            <v>96</v>
          </cell>
          <cell r="F2">
            <v>27</v>
          </cell>
          <cell r="G2">
            <v>69</v>
          </cell>
          <cell r="K2">
            <v>1</v>
          </cell>
          <cell r="L2">
            <v>1</v>
          </cell>
        </row>
        <row r="3">
          <cell r="A3">
            <v>1203</v>
          </cell>
          <cell r="B3">
            <v>18</v>
          </cell>
          <cell r="C3">
            <v>14</v>
          </cell>
          <cell r="D3">
            <v>4</v>
          </cell>
          <cell r="E3">
            <v>38</v>
          </cell>
          <cell r="F3">
            <v>10</v>
          </cell>
          <cell r="G3">
            <v>28</v>
          </cell>
        </row>
        <row r="4">
          <cell r="A4">
            <v>1204</v>
          </cell>
          <cell r="B4">
            <v>6</v>
          </cell>
          <cell r="C4">
            <v>4</v>
          </cell>
          <cell r="D4">
            <v>2</v>
          </cell>
          <cell r="E4">
            <v>9</v>
          </cell>
          <cell r="F4">
            <v>1</v>
          </cell>
          <cell r="G4">
            <v>8</v>
          </cell>
        </row>
        <row r="5">
          <cell r="A5">
            <v>1205</v>
          </cell>
          <cell r="B5">
            <v>2</v>
          </cell>
          <cell r="D5">
            <v>2</v>
          </cell>
          <cell r="E5">
            <v>12</v>
          </cell>
          <cell r="F5">
            <v>9</v>
          </cell>
          <cell r="G5">
            <v>3</v>
          </cell>
        </row>
        <row r="6">
          <cell r="A6">
            <v>1206</v>
          </cell>
          <cell r="B6">
            <v>9</v>
          </cell>
          <cell r="C6">
            <v>3</v>
          </cell>
          <cell r="D6">
            <v>6</v>
          </cell>
          <cell r="E6">
            <v>25</v>
          </cell>
          <cell r="F6">
            <v>17</v>
          </cell>
          <cell r="G6">
            <v>8</v>
          </cell>
          <cell r="K6">
            <v>1</v>
          </cell>
          <cell r="L6">
            <v>1</v>
          </cell>
        </row>
        <row r="7">
          <cell r="A7">
            <v>1207</v>
          </cell>
          <cell r="B7">
            <v>8</v>
          </cell>
          <cell r="C7">
            <v>5</v>
          </cell>
          <cell r="D7">
            <v>3</v>
          </cell>
          <cell r="E7">
            <v>28</v>
          </cell>
          <cell r="F7">
            <v>7</v>
          </cell>
          <cell r="G7">
            <v>21</v>
          </cell>
        </row>
        <row r="8">
          <cell r="A8">
            <v>1208</v>
          </cell>
          <cell r="B8">
            <v>6</v>
          </cell>
          <cell r="C8">
            <v>4</v>
          </cell>
          <cell r="D8">
            <v>2</v>
          </cell>
          <cell r="E8">
            <v>11</v>
          </cell>
          <cell r="F8">
            <v>5</v>
          </cell>
          <cell r="G8">
            <v>6</v>
          </cell>
        </row>
        <row r="9">
          <cell r="A9">
            <v>1209</v>
          </cell>
          <cell r="B9">
            <v>14</v>
          </cell>
          <cell r="C9">
            <v>10</v>
          </cell>
          <cell r="D9">
            <v>4</v>
          </cell>
          <cell r="E9">
            <v>7</v>
          </cell>
          <cell r="F9">
            <v>1</v>
          </cell>
          <cell r="G9">
            <v>6</v>
          </cell>
        </row>
        <row r="10">
          <cell r="A10">
            <v>1210</v>
          </cell>
          <cell r="B10">
            <v>25</v>
          </cell>
          <cell r="C10">
            <v>12</v>
          </cell>
          <cell r="D10">
            <v>13</v>
          </cell>
          <cell r="E10">
            <v>63</v>
          </cell>
          <cell r="F10">
            <v>21</v>
          </cell>
          <cell r="G10">
            <v>42</v>
          </cell>
          <cell r="K10">
            <v>1</v>
          </cell>
          <cell r="L10">
            <v>1</v>
          </cell>
        </row>
        <row r="11">
          <cell r="A11">
            <v>1211</v>
          </cell>
          <cell r="B11">
            <v>10</v>
          </cell>
          <cell r="C11">
            <v>5</v>
          </cell>
          <cell r="D11">
            <v>5</v>
          </cell>
          <cell r="E11">
            <v>6</v>
          </cell>
          <cell r="F11">
            <v>3</v>
          </cell>
          <cell r="G11">
            <v>3</v>
          </cell>
        </row>
        <row r="12">
          <cell r="A12">
            <v>1212</v>
          </cell>
          <cell r="B12">
            <v>14</v>
          </cell>
          <cell r="C12">
            <v>10</v>
          </cell>
          <cell r="D12">
            <v>4</v>
          </cell>
          <cell r="E12">
            <v>15</v>
          </cell>
          <cell r="F12">
            <v>5</v>
          </cell>
          <cell r="G12">
            <v>10</v>
          </cell>
        </row>
        <row r="13">
          <cell r="A13">
            <v>1213</v>
          </cell>
          <cell r="B13">
            <v>9</v>
          </cell>
          <cell r="C13">
            <v>8</v>
          </cell>
          <cell r="D13">
            <v>1</v>
          </cell>
          <cell r="E13">
            <v>9</v>
          </cell>
          <cell r="F13">
            <v>3</v>
          </cell>
          <cell r="G13">
            <v>6</v>
          </cell>
        </row>
        <row r="14">
          <cell r="A14">
            <v>1214</v>
          </cell>
          <cell r="B14">
            <v>9</v>
          </cell>
          <cell r="C14">
            <v>7</v>
          </cell>
          <cell r="D14">
            <v>2</v>
          </cell>
          <cell r="E14">
            <v>16</v>
          </cell>
          <cell r="F14">
            <v>5</v>
          </cell>
          <cell r="G14">
            <v>11</v>
          </cell>
        </row>
        <row r="15">
          <cell r="A15">
            <v>1215</v>
          </cell>
          <cell r="B15">
            <v>6</v>
          </cell>
          <cell r="C15">
            <v>6</v>
          </cell>
          <cell r="E15">
            <v>16</v>
          </cell>
          <cell r="F15">
            <v>10</v>
          </cell>
          <cell r="G15">
            <v>6</v>
          </cell>
        </row>
        <row r="16">
          <cell r="A16">
            <v>1216</v>
          </cell>
          <cell r="B16">
            <v>10</v>
          </cell>
          <cell r="C16">
            <v>8</v>
          </cell>
          <cell r="D16">
            <v>2</v>
          </cell>
          <cell r="E16">
            <v>6</v>
          </cell>
          <cell r="F16">
            <v>1</v>
          </cell>
          <cell r="G16">
            <v>5</v>
          </cell>
        </row>
        <row r="17">
          <cell r="A17">
            <v>1217</v>
          </cell>
          <cell r="B17">
            <v>1</v>
          </cell>
          <cell r="D17">
            <v>1</v>
          </cell>
          <cell r="E17">
            <v>3</v>
          </cell>
          <cell r="F17">
            <v>1</v>
          </cell>
          <cell r="G17">
            <v>2</v>
          </cell>
        </row>
        <row r="18">
          <cell r="A18">
            <v>1218</v>
          </cell>
          <cell r="B18">
            <v>10</v>
          </cell>
          <cell r="C18">
            <v>5</v>
          </cell>
          <cell r="D18">
            <v>5</v>
          </cell>
          <cell r="E18">
            <v>15</v>
          </cell>
          <cell r="F18">
            <v>7</v>
          </cell>
          <cell r="G18">
            <v>8</v>
          </cell>
        </row>
        <row r="19">
          <cell r="A19">
            <v>1219</v>
          </cell>
          <cell r="E19">
            <v>7</v>
          </cell>
          <cell r="F19">
            <v>5</v>
          </cell>
          <cell r="G19">
            <v>2</v>
          </cell>
        </row>
        <row r="20">
          <cell r="A20">
            <v>1220</v>
          </cell>
          <cell r="B20">
            <v>6</v>
          </cell>
          <cell r="C20">
            <v>4</v>
          </cell>
          <cell r="D20">
            <v>2</v>
          </cell>
          <cell r="E20">
            <v>9</v>
          </cell>
          <cell r="F20">
            <v>8</v>
          </cell>
          <cell r="G20">
            <v>1</v>
          </cell>
        </row>
        <row r="21">
          <cell r="A21">
            <v>1221</v>
          </cell>
          <cell r="B21">
            <v>8</v>
          </cell>
          <cell r="C21">
            <v>4</v>
          </cell>
          <cell r="D21">
            <v>4</v>
          </cell>
          <cell r="E21">
            <v>6</v>
          </cell>
          <cell r="F21">
            <v>1</v>
          </cell>
          <cell r="G21">
            <v>5</v>
          </cell>
        </row>
        <row r="22">
          <cell r="A22">
            <v>1301</v>
          </cell>
          <cell r="B22">
            <v>1</v>
          </cell>
          <cell r="D22">
            <v>1</v>
          </cell>
          <cell r="E22">
            <v>3</v>
          </cell>
          <cell r="F22">
            <v>2</v>
          </cell>
          <cell r="G22">
            <v>1</v>
          </cell>
        </row>
        <row r="23">
          <cell r="A23">
            <v>1302</v>
          </cell>
          <cell r="E23">
            <v>1</v>
          </cell>
          <cell r="F23">
            <v>1</v>
          </cell>
        </row>
        <row r="24">
          <cell r="A24">
            <v>1304</v>
          </cell>
          <cell r="B24">
            <v>2</v>
          </cell>
          <cell r="D24">
            <v>2</v>
          </cell>
        </row>
        <row r="25">
          <cell r="A25">
            <v>1306</v>
          </cell>
          <cell r="E25">
            <v>1</v>
          </cell>
          <cell r="F25">
            <v>1</v>
          </cell>
        </row>
        <row r="26">
          <cell r="A26">
            <v>1321</v>
          </cell>
          <cell r="B26">
            <v>5</v>
          </cell>
          <cell r="C26">
            <v>2</v>
          </cell>
          <cell r="D26">
            <v>3</v>
          </cell>
          <cell r="E26">
            <v>2</v>
          </cell>
          <cell r="F26">
            <v>1</v>
          </cell>
          <cell r="G26">
            <v>1</v>
          </cell>
        </row>
        <row r="27">
          <cell r="A27">
            <v>1322</v>
          </cell>
          <cell r="B27">
            <v>2</v>
          </cell>
          <cell r="C27">
            <v>1</v>
          </cell>
          <cell r="D27">
            <v>1</v>
          </cell>
        </row>
        <row r="28">
          <cell r="A28">
            <v>1325</v>
          </cell>
          <cell r="B28">
            <v>3</v>
          </cell>
          <cell r="C28">
            <v>2</v>
          </cell>
          <cell r="D28">
            <v>1</v>
          </cell>
          <cell r="E28">
            <v>6</v>
          </cell>
          <cell r="F28">
            <v>4</v>
          </cell>
          <cell r="G28">
            <v>2</v>
          </cell>
        </row>
        <row r="29">
          <cell r="A29">
            <v>1326</v>
          </cell>
          <cell r="E29">
            <v>8</v>
          </cell>
          <cell r="F29">
            <v>2</v>
          </cell>
          <cell r="G29">
            <v>6</v>
          </cell>
        </row>
        <row r="30">
          <cell r="A30">
            <v>1327</v>
          </cell>
          <cell r="B30">
            <v>2</v>
          </cell>
          <cell r="C30">
            <v>1</v>
          </cell>
          <cell r="D30">
            <v>1</v>
          </cell>
          <cell r="E30">
            <v>2</v>
          </cell>
          <cell r="G30">
            <v>2</v>
          </cell>
        </row>
        <row r="31">
          <cell r="A31">
            <v>1329</v>
          </cell>
          <cell r="E31">
            <v>2</v>
          </cell>
          <cell r="F31">
            <v>1</v>
          </cell>
          <cell r="G31">
            <v>1</v>
          </cell>
        </row>
        <row r="32">
          <cell r="A32">
            <v>1341</v>
          </cell>
          <cell r="B32">
            <v>2</v>
          </cell>
          <cell r="C32">
            <v>2</v>
          </cell>
          <cell r="E32">
            <v>4</v>
          </cell>
          <cell r="F32">
            <v>1</v>
          </cell>
          <cell r="G32">
            <v>3</v>
          </cell>
        </row>
        <row r="33">
          <cell r="A33">
            <v>1342</v>
          </cell>
          <cell r="B33">
            <v>7</v>
          </cell>
          <cell r="C33">
            <v>6</v>
          </cell>
          <cell r="D33">
            <v>1</v>
          </cell>
          <cell r="E33">
            <v>9</v>
          </cell>
          <cell r="F33">
            <v>7</v>
          </cell>
          <cell r="G33">
            <v>2</v>
          </cell>
        </row>
        <row r="34">
          <cell r="A34">
            <v>1344</v>
          </cell>
          <cell r="B34">
            <v>1</v>
          </cell>
          <cell r="C34">
            <v>1</v>
          </cell>
          <cell r="E34">
            <v>6</v>
          </cell>
          <cell r="F34">
            <v>2</v>
          </cell>
          <cell r="G34">
            <v>4</v>
          </cell>
        </row>
        <row r="35">
          <cell r="A35">
            <v>1381</v>
          </cell>
          <cell r="B35">
            <v>1</v>
          </cell>
          <cell r="C35">
            <v>1</v>
          </cell>
          <cell r="E35">
            <v>1</v>
          </cell>
          <cell r="G35">
            <v>1</v>
          </cell>
        </row>
        <row r="36">
          <cell r="A36">
            <v>1382</v>
          </cell>
          <cell r="E36">
            <v>2</v>
          </cell>
          <cell r="G36">
            <v>2</v>
          </cell>
        </row>
        <row r="37">
          <cell r="A37">
            <v>1383</v>
          </cell>
          <cell r="B37">
            <v>2</v>
          </cell>
          <cell r="C37">
            <v>2</v>
          </cell>
          <cell r="E37">
            <v>2</v>
          </cell>
          <cell r="G37">
            <v>2</v>
          </cell>
        </row>
        <row r="38">
          <cell r="A38">
            <v>1401</v>
          </cell>
          <cell r="B38">
            <v>2</v>
          </cell>
          <cell r="D38">
            <v>2</v>
          </cell>
          <cell r="E38">
            <v>2</v>
          </cell>
          <cell r="G38">
            <v>2</v>
          </cell>
        </row>
        <row r="39">
          <cell r="A39">
            <v>1402</v>
          </cell>
          <cell r="E39">
            <v>2</v>
          </cell>
          <cell r="F39">
            <v>1</v>
          </cell>
          <cell r="G39">
            <v>1</v>
          </cell>
        </row>
        <row r="40">
          <cell r="A40">
            <v>1421</v>
          </cell>
          <cell r="E40">
            <v>1</v>
          </cell>
          <cell r="G40">
            <v>1</v>
          </cell>
        </row>
        <row r="41">
          <cell r="A41">
            <v>1422</v>
          </cell>
          <cell r="B41">
            <v>5</v>
          </cell>
          <cell r="C41">
            <v>3</v>
          </cell>
          <cell r="D41">
            <v>2</v>
          </cell>
          <cell r="E41">
            <v>4</v>
          </cell>
          <cell r="G41">
            <v>4</v>
          </cell>
        </row>
        <row r="42">
          <cell r="A42">
            <v>1423</v>
          </cell>
          <cell r="B42">
            <v>3</v>
          </cell>
          <cell r="C42">
            <v>2</v>
          </cell>
          <cell r="D42">
            <v>1</v>
          </cell>
          <cell r="E42">
            <v>8</v>
          </cell>
          <cell r="F42">
            <v>1</v>
          </cell>
          <cell r="G42">
            <v>7</v>
          </cell>
        </row>
        <row r="43">
          <cell r="A43">
            <v>1424</v>
          </cell>
          <cell r="E43">
            <v>6</v>
          </cell>
          <cell r="G43">
            <v>6</v>
          </cell>
        </row>
        <row r="44">
          <cell r="A44">
            <v>1425</v>
          </cell>
          <cell r="B44">
            <v>1</v>
          </cell>
          <cell r="C44">
            <v>1</v>
          </cell>
          <cell r="E44">
            <v>4</v>
          </cell>
          <cell r="G44">
            <v>4</v>
          </cell>
        </row>
        <row r="45">
          <cell r="A45">
            <v>1426</v>
          </cell>
          <cell r="E45">
            <v>1</v>
          </cell>
          <cell r="G45">
            <v>1</v>
          </cell>
        </row>
        <row r="46">
          <cell r="A46">
            <v>1442</v>
          </cell>
          <cell r="B46">
            <v>1</v>
          </cell>
          <cell r="D46">
            <v>1</v>
          </cell>
        </row>
        <row r="47">
          <cell r="A47">
            <v>1444</v>
          </cell>
          <cell r="B47">
            <v>5</v>
          </cell>
          <cell r="C47">
            <v>2</v>
          </cell>
          <cell r="D47">
            <v>3</v>
          </cell>
          <cell r="E47">
            <v>2</v>
          </cell>
          <cell r="F47">
            <v>1</v>
          </cell>
          <cell r="G47">
            <v>1</v>
          </cell>
        </row>
        <row r="48">
          <cell r="A48">
            <v>1445</v>
          </cell>
          <cell r="B48">
            <v>2</v>
          </cell>
          <cell r="C48">
            <v>1</v>
          </cell>
          <cell r="D48">
            <v>1</v>
          </cell>
          <cell r="E48">
            <v>1</v>
          </cell>
          <cell r="G48">
            <v>1</v>
          </cell>
        </row>
        <row r="49">
          <cell r="A49">
            <v>1446</v>
          </cell>
          <cell r="B49">
            <v>3</v>
          </cell>
          <cell r="C49">
            <v>2</v>
          </cell>
          <cell r="D49">
            <v>1</v>
          </cell>
          <cell r="E49">
            <v>6</v>
          </cell>
          <cell r="F49">
            <v>3</v>
          </cell>
          <cell r="G49">
            <v>3</v>
          </cell>
        </row>
        <row r="50">
          <cell r="A50">
            <v>1447</v>
          </cell>
          <cell r="B50">
            <v>3</v>
          </cell>
          <cell r="C50">
            <v>3</v>
          </cell>
          <cell r="E50">
            <v>2</v>
          </cell>
          <cell r="F50">
            <v>2</v>
          </cell>
        </row>
        <row r="51">
          <cell r="A51">
            <v>1461</v>
          </cell>
          <cell r="B51">
            <v>1</v>
          </cell>
          <cell r="C51">
            <v>1</v>
          </cell>
          <cell r="E51">
            <v>3</v>
          </cell>
          <cell r="F51">
            <v>1</v>
          </cell>
          <cell r="G51">
            <v>2</v>
          </cell>
        </row>
        <row r="52">
          <cell r="A52">
            <v>1462</v>
          </cell>
          <cell r="E52">
            <v>1</v>
          </cell>
          <cell r="F52">
            <v>1</v>
          </cell>
        </row>
        <row r="53">
          <cell r="A53">
            <v>1481</v>
          </cell>
          <cell r="B53">
            <v>2</v>
          </cell>
          <cell r="C53">
            <v>1</v>
          </cell>
          <cell r="D53">
            <v>1</v>
          </cell>
          <cell r="E53">
            <v>3</v>
          </cell>
          <cell r="G53">
            <v>3</v>
          </cell>
        </row>
        <row r="54">
          <cell r="A54">
            <v>1482</v>
          </cell>
          <cell r="B54">
            <v>4</v>
          </cell>
          <cell r="C54">
            <v>2</v>
          </cell>
          <cell r="D54">
            <v>2</v>
          </cell>
          <cell r="E54">
            <v>1</v>
          </cell>
          <cell r="G54">
            <v>1</v>
          </cell>
        </row>
        <row r="55">
          <cell r="A55">
            <v>1483</v>
          </cell>
          <cell r="E55">
            <v>4</v>
          </cell>
          <cell r="F55">
            <v>2</v>
          </cell>
          <cell r="G55">
            <v>2</v>
          </cell>
        </row>
        <row r="56">
          <cell r="A56">
            <v>1484</v>
          </cell>
          <cell r="B56">
            <v>2</v>
          </cell>
          <cell r="C56">
            <v>1</v>
          </cell>
          <cell r="D56">
            <v>1</v>
          </cell>
          <cell r="E56">
            <v>1</v>
          </cell>
          <cell r="G56">
            <v>1</v>
          </cell>
        </row>
        <row r="57">
          <cell r="A57">
            <v>1485</v>
          </cell>
          <cell r="B57">
            <v>2</v>
          </cell>
          <cell r="C57">
            <v>1</v>
          </cell>
          <cell r="D57">
            <v>1</v>
          </cell>
          <cell r="E57">
            <v>3</v>
          </cell>
          <cell r="G57">
            <v>3</v>
          </cell>
        </row>
        <row r="58">
          <cell r="A58">
            <v>1486</v>
          </cell>
          <cell r="B58">
            <v>1</v>
          </cell>
          <cell r="C58">
            <v>1</v>
          </cell>
        </row>
        <row r="59">
          <cell r="A59">
            <v>1487</v>
          </cell>
          <cell r="E59">
            <v>1</v>
          </cell>
          <cell r="G59">
            <v>1</v>
          </cell>
        </row>
        <row r="60">
          <cell r="A60">
            <v>1502</v>
          </cell>
          <cell r="B60">
            <v>5</v>
          </cell>
          <cell r="C60">
            <v>2</v>
          </cell>
          <cell r="D60">
            <v>3</v>
          </cell>
          <cell r="E60">
            <v>1</v>
          </cell>
          <cell r="F60">
            <v>1</v>
          </cell>
        </row>
        <row r="61">
          <cell r="A61">
            <v>1503</v>
          </cell>
          <cell r="B61">
            <v>4</v>
          </cell>
          <cell r="C61">
            <v>3</v>
          </cell>
          <cell r="D61">
            <v>1</v>
          </cell>
          <cell r="E61">
            <v>1</v>
          </cell>
          <cell r="G61">
            <v>1</v>
          </cell>
        </row>
        <row r="62">
          <cell r="A62">
            <v>1505</v>
          </cell>
          <cell r="B62">
            <v>2</v>
          </cell>
          <cell r="C62">
            <v>2</v>
          </cell>
          <cell r="E62">
            <v>2</v>
          </cell>
          <cell r="F62">
            <v>1</v>
          </cell>
          <cell r="G62">
            <v>1</v>
          </cell>
        </row>
        <row r="63">
          <cell r="A63">
            <v>1521</v>
          </cell>
          <cell r="E63">
            <v>2</v>
          </cell>
          <cell r="G63">
            <v>2</v>
          </cell>
        </row>
        <row r="64">
          <cell r="A64">
            <v>1522</v>
          </cell>
          <cell r="B64">
            <v>1</v>
          </cell>
          <cell r="C64">
            <v>1</v>
          </cell>
          <cell r="E64">
            <v>2</v>
          </cell>
          <cell r="F64">
            <v>1</v>
          </cell>
          <cell r="G64">
            <v>1</v>
          </cell>
        </row>
        <row r="65">
          <cell r="A65">
            <v>1523</v>
          </cell>
          <cell r="B65">
            <v>2</v>
          </cell>
          <cell r="C65">
            <v>1</v>
          </cell>
          <cell r="D65">
            <v>1</v>
          </cell>
          <cell r="E65">
            <v>5</v>
          </cell>
          <cell r="F65">
            <v>3</v>
          </cell>
          <cell r="G65">
            <v>2</v>
          </cell>
        </row>
        <row r="66">
          <cell r="A66">
            <v>201201</v>
          </cell>
          <cell r="B66">
            <v>29</v>
          </cell>
          <cell r="C66">
            <v>23</v>
          </cell>
          <cell r="D66">
            <v>25</v>
          </cell>
          <cell r="E66">
            <v>2</v>
          </cell>
          <cell r="F66">
            <v>1</v>
          </cell>
          <cell r="G66">
            <v>1</v>
          </cell>
          <cell r="H66">
            <v>2</v>
          </cell>
          <cell r="I66">
            <v>1</v>
          </cell>
          <cell r="L66">
            <v>81</v>
          </cell>
          <cell r="M66">
            <v>1</v>
          </cell>
          <cell r="N66">
            <v>3</v>
          </cell>
        </row>
        <row r="67">
          <cell r="A67">
            <v>201202</v>
          </cell>
          <cell r="B67">
            <v>30</v>
          </cell>
          <cell r="C67">
            <v>29</v>
          </cell>
          <cell r="D67">
            <v>10</v>
          </cell>
          <cell r="E67">
            <v>6</v>
          </cell>
          <cell r="F67">
            <v>2</v>
          </cell>
          <cell r="G67">
            <v>2</v>
          </cell>
          <cell r="H67">
            <v>1</v>
          </cell>
          <cell r="I67">
            <v>1</v>
          </cell>
          <cell r="L67">
            <v>79</v>
          </cell>
          <cell r="M67">
            <v>2</v>
          </cell>
          <cell r="N67">
            <v>2</v>
          </cell>
        </row>
        <row r="68">
          <cell r="A68">
            <v>201203</v>
          </cell>
          <cell r="B68">
            <v>6</v>
          </cell>
          <cell r="C68">
            <v>13</v>
          </cell>
          <cell r="D68">
            <v>5</v>
          </cell>
          <cell r="F68">
            <v>2</v>
          </cell>
          <cell r="G68">
            <v>1</v>
          </cell>
          <cell r="H68">
            <v>1</v>
          </cell>
          <cell r="L68">
            <v>28</v>
          </cell>
          <cell r="M68">
            <v>2</v>
          </cell>
        </row>
        <row r="69">
          <cell r="A69">
            <v>201204</v>
          </cell>
          <cell r="B69">
            <v>3</v>
          </cell>
          <cell r="L69">
            <v>3</v>
          </cell>
        </row>
        <row r="70">
          <cell r="A70">
            <v>201205</v>
          </cell>
          <cell r="B70">
            <v>3</v>
          </cell>
          <cell r="C70">
            <v>3</v>
          </cell>
          <cell r="L70">
            <v>6</v>
          </cell>
        </row>
        <row r="71">
          <cell r="A71">
            <v>201206</v>
          </cell>
          <cell r="B71">
            <v>3</v>
          </cell>
          <cell r="C71">
            <v>7</v>
          </cell>
          <cell r="D71">
            <v>2</v>
          </cell>
          <cell r="E71">
            <v>1</v>
          </cell>
          <cell r="F71">
            <v>1</v>
          </cell>
          <cell r="H71">
            <v>2</v>
          </cell>
          <cell r="I71">
            <v>1</v>
          </cell>
          <cell r="L71">
            <v>15</v>
          </cell>
          <cell r="M71">
            <v>1</v>
          </cell>
          <cell r="N71">
            <v>2</v>
          </cell>
        </row>
        <row r="72">
          <cell r="A72">
            <v>201207</v>
          </cell>
          <cell r="B72">
            <v>5</v>
          </cell>
          <cell r="C72">
            <v>9</v>
          </cell>
          <cell r="D72">
            <v>7</v>
          </cell>
          <cell r="E72">
            <v>1</v>
          </cell>
          <cell r="L72">
            <v>22</v>
          </cell>
        </row>
        <row r="73">
          <cell r="A73">
            <v>201208</v>
          </cell>
          <cell r="B73">
            <v>3</v>
          </cell>
          <cell r="C73">
            <v>1</v>
          </cell>
          <cell r="D73">
            <v>1</v>
          </cell>
          <cell r="H73">
            <v>2</v>
          </cell>
          <cell r="L73">
            <v>5</v>
          </cell>
          <cell r="N73">
            <v>2</v>
          </cell>
        </row>
        <row r="74">
          <cell r="A74">
            <v>201209</v>
          </cell>
          <cell r="B74">
            <v>1</v>
          </cell>
          <cell r="C74">
            <v>6</v>
          </cell>
          <cell r="F74">
            <v>1</v>
          </cell>
          <cell r="G74">
            <v>1</v>
          </cell>
          <cell r="L74">
            <v>9</v>
          </cell>
          <cell r="M74">
            <v>1</v>
          </cell>
        </row>
        <row r="75">
          <cell r="A75">
            <v>201210</v>
          </cell>
          <cell r="B75">
            <v>6</v>
          </cell>
          <cell r="C75">
            <v>13</v>
          </cell>
          <cell r="D75">
            <v>4</v>
          </cell>
          <cell r="E75">
            <v>1</v>
          </cell>
          <cell r="G75">
            <v>1</v>
          </cell>
          <cell r="H75">
            <v>1</v>
          </cell>
          <cell r="L75">
            <v>25</v>
          </cell>
          <cell r="M75">
            <v>1</v>
          </cell>
          <cell r="N75">
            <v>1</v>
          </cell>
        </row>
        <row r="76">
          <cell r="A76">
            <v>201211</v>
          </cell>
          <cell r="B76">
            <v>1</v>
          </cell>
          <cell r="C76">
            <v>2</v>
          </cell>
          <cell r="D76">
            <v>4</v>
          </cell>
          <cell r="G76">
            <v>1</v>
          </cell>
          <cell r="H76">
            <v>2</v>
          </cell>
          <cell r="L76">
            <v>8</v>
          </cell>
          <cell r="M76">
            <v>1</v>
          </cell>
          <cell r="N76">
            <v>2</v>
          </cell>
        </row>
        <row r="77">
          <cell r="A77">
            <v>201212</v>
          </cell>
          <cell r="B77">
            <v>2</v>
          </cell>
          <cell r="C77">
            <v>5</v>
          </cell>
          <cell r="D77">
            <v>2</v>
          </cell>
          <cell r="E77">
            <v>1</v>
          </cell>
          <cell r="H77">
            <v>1</v>
          </cell>
          <cell r="L77">
            <v>11</v>
          </cell>
          <cell r="M77">
            <v>1</v>
          </cell>
        </row>
        <row r="78">
          <cell r="A78">
            <v>201213</v>
          </cell>
          <cell r="B78">
            <v>4</v>
          </cell>
          <cell r="C78">
            <v>2</v>
          </cell>
          <cell r="D78">
            <v>1</v>
          </cell>
          <cell r="L78">
            <v>7</v>
          </cell>
        </row>
        <row r="79">
          <cell r="A79">
            <v>201214</v>
          </cell>
          <cell r="B79">
            <v>1</v>
          </cell>
          <cell r="D79">
            <v>3</v>
          </cell>
          <cell r="G79">
            <v>1</v>
          </cell>
          <cell r="H79">
            <v>1</v>
          </cell>
          <cell r="L79">
            <v>5</v>
          </cell>
          <cell r="M79">
            <v>1</v>
          </cell>
          <cell r="N79">
            <v>1</v>
          </cell>
        </row>
        <row r="80">
          <cell r="A80">
            <v>201215</v>
          </cell>
          <cell r="B80">
            <v>2</v>
          </cell>
          <cell r="C80">
            <v>8</v>
          </cell>
          <cell r="D80">
            <v>3</v>
          </cell>
          <cell r="L80">
            <v>13</v>
          </cell>
        </row>
        <row r="81">
          <cell r="A81">
            <v>201216</v>
          </cell>
          <cell r="B81">
            <v>1</v>
          </cell>
          <cell r="C81">
            <v>2</v>
          </cell>
          <cell r="E81">
            <v>1</v>
          </cell>
          <cell r="F81">
            <v>1</v>
          </cell>
          <cell r="L81">
            <v>5</v>
          </cell>
        </row>
        <row r="82">
          <cell r="A82">
            <v>201217</v>
          </cell>
          <cell r="D82">
            <v>1</v>
          </cell>
          <cell r="L82">
            <v>1</v>
          </cell>
        </row>
        <row r="83">
          <cell r="A83">
            <v>201218</v>
          </cell>
          <cell r="B83">
            <v>3</v>
          </cell>
          <cell r="C83">
            <v>3</v>
          </cell>
          <cell r="D83">
            <v>1</v>
          </cell>
          <cell r="E83">
            <v>1</v>
          </cell>
          <cell r="F83">
            <v>2</v>
          </cell>
          <cell r="L83">
            <v>10</v>
          </cell>
        </row>
        <row r="84">
          <cell r="A84">
            <v>201219</v>
          </cell>
          <cell r="B84">
            <v>1</v>
          </cell>
          <cell r="C84">
            <v>3</v>
          </cell>
          <cell r="E84">
            <v>1</v>
          </cell>
          <cell r="L84">
            <v>5</v>
          </cell>
        </row>
        <row r="85">
          <cell r="A85">
            <v>201220</v>
          </cell>
          <cell r="B85">
            <v>2</v>
          </cell>
          <cell r="D85">
            <v>1</v>
          </cell>
          <cell r="L85">
            <v>3</v>
          </cell>
        </row>
        <row r="86">
          <cell r="A86">
            <v>201221</v>
          </cell>
          <cell r="B86">
            <v>1</v>
          </cell>
          <cell r="C86">
            <v>1</v>
          </cell>
          <cell r="D86">
            <v>2</v>
          </cell>
          <cell r="L86">
            <v>4</v>
          </cell>
        </row>
        <row r="87">
          <cell r="A87">
            <v>201301</v>
          </cell>
          <cell r="C87">
            <v>2</v>
          </cell>
          <cell r="D87">
            <v>1</v>
          </cell>
          <cell r="L87">
            <v>3</v>
          </cell>
        </row>
        <row r="88">
          <cell r="A88">
            <v>201302</v>
          </cell>
          <cell r="D88">
            <v>1</v>
          </cell>
          <cell r="L88">
            <v>1</v>
          </cell>
        </row>
        <row r="89">
          <cell r="A89">
            <v>201304</v>
          </cell>
          <cell r="B89">
            <v>1</v>
          </cell>
          <cell r="L89">
            <v>1</v>
          </cell>
        </row>
        <row r="90">
          <cell r="A90">
            <v>201306</v>
          </cell>
          <cell r="B90">
            <v>1</v>
          </cell>
          <cell r="L90">
            <v>1</v>
          </cell>
        </row>
        <row r="91">
          <cell r="A91">
            <v>201321</v>
          </cell>
          <cell r="B91">
            <v>2</v>
          </cell>
          <cell r="D91">
            <v>1</v>
          </cell>
          <cell r="L91">
            <v>3</v>
          </cell>
        </row>
        <row r="92">
          <cell r="A92">
            <v>201322</v>
          </cell>
          <cell r="C92">
            <v>1</v>
          </cell>
          <cell r="F92">
            <v>1</v>
          </cell>
          <cell r="L92">
            <v>2</v>
          </cell>
        </row>
        <row r="93">
          <cell r="A93">
            <v>201325</v>
          </cell>
          <cell r="D93">
            <v>1</v>
          </cell>
          <cell r="F93">
            <v>1</v>
          </cell>
          <cell r="G93">
            <v>1</v>
          </cell>
          <cell r="H93">
            <v>1</v>
          </cell>
          <cell r="L93">
            <v>3</v>
          </cell>
          <cell r="M93">
            <v>1</v>
          </cell>
          <cell r="N93">
            <v>1</v>
          </cell>
        </row>
        <row r="94">
          <cell r="A94">
            <v>201326</v>
          </cell>
          <cell r="B94">
            <v>2</v>
          </cell>
          <cell r="C94">
            <v>1</v>
          </cell>
          <cell r="L94">
            <v>3</v>
          </cell>
        </row>
        <row r="95">
          <cell r="A95">
            <v>201327</v>
          </cell>
          <cell r="C95">
            <v>3</v>
          </cell>
          <cell r="L95">
            <v>3</v>
          </cell>
        </row>
        <row r="96">
          <cell r="A96">
            <v>201329</v>
          </cell>
          <cell r="B96">
            <v>1</v>
          </cell>
          <cell r="L96">
            <v>1</v>
          </cell>
        </row>
        <row r="97">
          <cell r="A97">
            <v>201341</v>
          </cell>
          <cell r="B97">
            <v>1</v>
          </cell>
          <cell r="D97">
            <v>1</v>
          </cell>
          <cell r="L97">
            <v>2</v>
          </cell>
        </row>
        <row r="98">
          <cell r="A98">
            <v>201342</v>
          </cell>
          <cell r="B98">
            <v>1</v>
          </cell>
          <cell r="C98">
            <v>3</v>
          </cell>
          <cell r="G98">
            <v>1</v>
          </cell>
          <cell r="L98">
            <v>5</v>
          </cell>
          <cell r="M98">
            <v>1</v>
          </cell>
        </row>
        <row r="99">
          <cell r="A99">
            <v>201344</v>
          </cell>
          <cell r="B99">
            <v>2</v>
          </cell>
          <cell r="D99">
            <v>1</v>
          </cell>
          <cell r="H99">
            <v>1</v>
          </cell>
          <cell r="L99">
            <v>3</v>
          </cell>
          <cell r="N99">
            <v>1</v>
          </cell>
        </row>
        <row r="100">
          <cell r="A100">
            <v>201381</v>
          </cell>
          <cell r="H100">
            <v>1</v>
          </cell>
          <cell r="N100">
            <v>1</v>
          </cell>
        </row>
        <row r="101">
          <cell r="A101">
            <v>201383</v>
          </cell>
          <cell r="B101">
            <v>1</v>
          </cell>
          <cell r="C101">
            <v>1</v>
          </cell>
          <cell r="G101">
            <v>1</v>
          </cell>
          <cell r="H101">
            <v>1</v>
          </cell>
          <cell r="L101">
            <v>3</v>
          </cell>
          <cell r="M101">
            <v>1</v>
          </cell>
          <cell r="N101">
            <v>1</v>
          </cell>
        </row>
        <row r="102">
          <cell r="A102">
            <v>201401</v>
          </cell>
          <cell r="B102">
            <v>2</v>
          </cell>
          <cell r="L102">
            <v>2</v>
          </cell>
        </row>
        <row r="103">
          <cell r="A103">
            <v>201402</v>
          </cell>
          <cell r="C103">
            <v>1</v>
          </cell>
          <cell r="L103">
            <v>1</v>
          </cell>
        </row>
        <row r="104">
          <cell r="A104">
            <v>201421</v>
          </cell>
          <cell r="B104">
            <v>1</v>
          </cell>
          <cell r="L104">
            <v>1</v>
          </cell>
        </row>
        <row r="105">
          <cell r="A105">
            <v>201422</v>
          </cell>
          <cell r="B105">
            <v>1</v>
          </cell>
          <cell r="C105">
            <v>3</v>
          </cell>
          <cell r="F105">
            <v>1</v>
          </cell>
          <cell r="L105">
            <v>5</v>
          </cell>
        </row>
        <row r="106">
          <cell r="A106">
            <v>201423</v>
          </cell>
          <cell r="C106">
            <v>1</v>
          </cell>
          <cell r="D106">
            <v>2</v>
          </cell>
          <cell r="F106">
            <v>1</v>
          </cell>
          <cell r="I106">
            <v>1</v>
          </cell>
          <cell r="L106">
            <v>4</v>
          </cell>
          <cell r="N106">
            <v>1</v>
          </cell>
        </row>
        <row r="107">
          <cell r="A107">
            <v>201424</v>
          </cell>
          <cell r="B107">
            <v>1</v>
          </cell>
          <cell r="D107">
            <v>1</v>
          </cell>
          <cell r="L107">
            <v>2</v>
          </cell>
        </row>
        <row r="108">
          <cell r="A108">
            <v>201425</v>
          </cell>
          <cell r="D108">
            <v>1</v>
          </cell>
          <cell r="L108">
            <v>1</v>
          </cell>
        </row>
        <row r="109">
          <cell r="A109">
            <v>201426</v>
          </cell>
          <cell r="C109">
            <v>1</v>
          </cell>
          <cell r="L109">
            <v>1</v>
          </cell>
        </row>
        <row r="110">
          <cell r="A110">
            <v>201444</v>
          </cell>
          <cell r="C110">
            <v>3</v>
          </cell>
          <cell r="D110">
            <v>1</v>
          </cell>
          <cell r="H110">
            <v>1</v>
          </cell>
          <cell r="L110">
            <v>5</v>
          </cell>
          <cell r="M110">
            <v>1</v>
          </cell>
        </row>
        <row r="111">
          <cell r="A111">
            <v>201445</v>
          </cell>
          <cell r="C111">
            <v>2</v>
          </cell>
          <cell r="L111">
            <v>2</v>
          </cell>
        </row>
        <row r="112">
          <cell r="A112">
            <v>201446</v>
          </cell>
          <cell r="B112">
            <v>5</v>
          </cell>
          <cell r="C112">
            <v>1</v>
          </cell>
          <cell r="D112">
            <v>1</v>
          </cell>
          <cell r="L112">
            <v>7</v>
          </cell>
        </row>
        <row r="113">
          <cell r="A113">
            <v>201447</v>
          </cell>
          <cell r="D113">
            <v>1</v>
          </cell>
          <cell r="L113">
            <v>1</v>
          </cell>
        </row>
        <row r="114">
          <cell r="A114">
            <v>201461</v>
          </cell>
          <cell r="B114">
            <v>1</v>
          </cell>
          <cell r="C114">
            <v>1</v>
          </cell>
          <cell r="L114">
            <v>2</v>
          </cell>
        </row>
        <row r="115">
          <cell r="A115">
            <v>201462</v>
          </cell>
          <cell r="C115">
            <v>1</v>
          </cell>
          <cell r="L115">
            <v>1</v>
          </cell>
        </row>
        <row r="116">
          <cell r="A116">
            <v>201481</v>
          </cell>
          <cell r="B116">
            <v>1</v>
          </cell>
          <cell r="C116">
            <v>2</v>
          </cell>
          <cell r="L116">
            <v>3</v>
          </cell>
        </row>
        <row r="117">
          <cell r="A117">
            <v>201482</v>
          </cell>
          <cell r="C117">
            <v>1</v>
          </cell>
          <cell r="D117">
            <v>1</v>
          </cell>
          <cell r="L117">
            <v>2</v>
          </cell>
        </row>
        <row r="118">
          <cell r="A118">
            <v>201483</v>
          </cell>
          <cell r="B118">
            <v>1</v>
          </cell>
          <cell r="C118">
            <v>1</v>
          </cell>
          <cell r="E118">
            <v>1</v>
          </cell>
          <cell r="L118">
            <v>3</v>
          </cell>
        </row>
        <row r="119">
          <cell r="A119">
            <v>201484</v>
          </cell>
          <cell r="B119">
            <v>1</v>
          </cell>
          <cell r="L119">
            <v>1</v>
          </cell>
        </row>
        <row r="120">
          <cell r="A120">
            <v>201485</v>
          </cell>
          <cell r="B120">
            <v>2</v>
          </cell>
          <cell r="C120">
            <v>1</v>
          </cell>
          <cell r="L120">
            <v>3</v>
          </cell>
        </row>
        <row r="121">
          <cell r="A121">
            <v>201486</v>
          </cell>
          <cell r="D121">
            <v>1</v>
          </cell>
          <cell r="L121">
            <v>1</v>
          </cell>
        </row>
        <row r="122">
          <cell r="A122">
            <v>201502</v>
          </cell>
          <cell r="B122">
            <v>3</v>
          </cell>
          <cell r="C122">
            <v>2</v>
          </cell>
          <cell r="L122">
            <v>5</v>
          </cell>
        </row>
        <row r="123">
          <cell r="A123">
            <v>201503</v>
          </cell>
          <cell r="B123">
            <v>1</v>
          </cell>
          <cell r="C123">
            <v>1</v>
          </cell>
          <cell r="L123">
            <v>2</v>
          </cell>
        </row>
        <row r="124">
          <cell r="A124">
            <v>201505</v>
          </cell>
          <cell r="B124">
            <v>1</v>
          </cell>
          <cell r="C124">
            <v>1</v>
          </cell>
          <cell r="L124">
            <v>2</v>
          </cell>
        </row>
        <row r="125">
          <cell r="A125">
            <v>201521</v>
          </cell>
          <cell r="B125">
            <v>1</v>
          </cell>
          <cell r="C125">
            <v>1</v>
          </cell>
          <cell r="L125">
            <v>2</v>
          </cell>
        </row>
        <row r="126">
          <cell r="A126">
            <v>201522</v>
          </cell>
          <cell r="B126">
            <v>2</v>
          </cell>
          <cell r="L126">
            <v>2</v>
          </cell>
        </row>
        <row r="127">
          <cell r="A127">
            <v>201523</v>
          </cell>
          <cell r="B127">
            <v>4</v>
          </cell>
          <cell r="C127">
            <v>1</v>
          </cell>
          <cell r="H127">
            <v>1</v>
          </cell>
          <cell r="L127">
            <v>5</v>
          </cell>
          <cell r="N127">
            <v>1</v>
          </cell>
        </row>
        <row r="128">
          <cell r="A128">
            <v>202201</v>
          </cell>
          <cell r="B128">
            <v>2</v>
          </cell>
          <cell r="C128">
            <v>9</v>
          </cell>
          <cell r="D128">
            <v>14</v>
          </cell>
          <cell r="E128">
            <v>1</v>
          </cell>
          <cell r="G128">
            <v>4</v>
          </cell>
          <cell r="H128">
            <v>3</v>
          </cell>
          <cell r="L128">
            <v>30</v>
          </cell>
          <cell r="M128">
            <v>4</v>
          </cell>
          <cell r="N128">
            <v>3</v>
          </cell>
        </row>
        <row r="129">
          <cell r="A129">
            <v>202202</v>
          </cell>
          <cell r="B129">
            <v>5</v>
          </cell>
          <cell r="C129">
            <v>14</v>
          </cell>
          <cell r="D129">
            <v>19</v>
          </cell>
          <cell r="E129">
            <v>1</v>
          </cell>
          <cell r="G129">
            <v>1</v>
          </cell>
          <cell r="H129">
            <v>2</v>
          </cell>
          <cell r="L129">
            <v>41</v>
          </cell>
          <cell r="M129">
            <v>2</v>
          </cell>
          <cell r="N129">
            <v>1</v>
          </cell>
        </row>
        <row r="130">
          <cell r="A130">
            <v>202203</v>
          </cell>
          <cell r="C130">
            <v>2</v>
          </cell>
          <cell r="D130">
            <v>4</v>
          </cell>
          <cell r="E130">
            <v>1</v>
          </cell>
          <cell r="F130">
            <v>1</v>
          </cell>
          <cell r="L130">
            <v>8</v>
          </cell>
        </row>
        <row r="131">
          <cell r="A131">
            <v>202204</v>
          </cell>
          <cell r="C131">
            <v>1</v>
          </cell>
          <cell r="D131">
            <v>2</v>
          </cell>
          <cell r="G131">
            <v>1</v>
          </cell>
          <cell r="L131">
            <v>4</v>
          </cell>
          <cell r="M131">
            <v>1</v>
          </cell>
        </row>
        <row r="132">
          <cell r="A132">
            <v>202205</v>
          </cell>
          <cell r="D132">
            <v>2</v>
          </cell>
          <cell r="E132">
            <v>1</v>
          </cell>
          <cell r="L132">
            <v>3</v>
          </cell>
        </row>
        <row r="133">
          <cell r="A133">
            <v>202206</v>
          </cell>
          <cell r="D133">
            <v>3</v>
          </cell>
          <cell r="E133">
            <v>1</v>
          </cell>
          <cell r="L133">
            <v>4</v>
          </cell>
        </row>
        <row r="134">
          <cell r="A134">
            <v>202207</v>
          </cell>
          <cell r="C134">
            <v>3</v>
          </cell>
          <cell r="D134">
            <v>1</v>
          </cell>
          <cell r="E134">
            <v>3</v>
          </cell>
          <cell r="L134">
            <v>7</v>
          </cell>
        </row>
        <row r="135">
          <cell r="A135">
            <v>202208</v>
          </cell>
          <cell r="C135">
            <v>3</v>
          </cell>
          <cell r="D135">
            <v>2</v>
          </cell>
          <cell r="L135">
            <v>5</v>
          </cell>
        </row>
        <row r="136">
          <cell r="A136">
            <v>202209</v>
          </cell>
          <cell r="C136">
            <v>2</v>
          </cell>
          <cell r="D136">
            <v>3</v>
          </cell>
          <cell r="L136">
            <v>5</v>
          </cell>
        </row>
        <row r="137">
          <cell r="A137">
            <v>202210</v>
          </cell>
          <cell r="B137">
            <v>1</v>
          </cell>
          <cell r="C137">
            <v>5</v>
          </cell>
          <cell r="D137">
            <v>6</v>
          </cell>
          <cell r="E137">
            <v>1</v>
          </cell>
          <cell r="F137">
            <v>1</v>
          </cell>
          <cell r="H137">
            <v>1</v>
          </cell>
          <cell r="I137">
            <v>1</v>
          </cell>
          <cell r="L137">
            <v>14</v>
          </cell>
          <cell r="N137">
            <v>2</v>
          </cell>
        </row>
        <row r="138">
          <cell r="A138">
            <v>202211</v>
          </cell>
          <cell r="C138">
            <v>1</v>
          </cell>
          <cell r="E138">
            <v>1</v>
          </cell>
          <cell r="L138">
            <v>2</v>
          </cell>
        </row>
        <row r="139">
          <cell r="A139">
            <v>202212</v>
          </cell>
          <cell r="D139">
            <v>2</v>
          </cell>
          <cell r="E139">
            <v>1</v>
          </cell>
          <cell r="H139">
            <v>1</v>
          </cell>
          <cell r="L139">
            <v>3</v>
          </cell>
          <cell r="N139">
            <v>1</v>
          </cell>
        </row>
        <row r="140">
          <cell r="A140">
            <v>202213</v>
          </cell>
          <cell r="C140">
            <v>1</v>
          </cell>
          <cell r="E140">
            <v>2</v>
          </cell>
          <cell r="L140">
            <v>3</v>
          </cell>
        </row>
        <row r="141">
          <cell r="A141">
            <v>202214</v>
          </cell>
          <cell r="C141">
            <v>1</v>
          </cell>
          <cell r="D141">
            <v>2</v>
          </cell>
          <cell r="E141">
            <v>1</v>
          </cell>
          <cell r="L141">
            <v>4</v>
          </cell>
        </row>
        <row r="142">
          <cell r="A142">
            <v>202215</v>
          </cell>
          <cell r="C142">
            <v>1</v>
          </cell>
          <cell r="E142">
            <v>1</v>
          </cell>
          <cell r="G142">
            <v>1</v>
          </cell>
          <cell r="H142">
            <v>1</v>
          </cell>
          <cell r="L142">
            <v>3</v>
          </cell>
          <cell r="M142">
            <v>1</v>
          </cell>
          <cell r="N142">
            <v>1</v>
          </cell>
        </row>
        <row r="143">
          <cell r="A143">
            <v>202216</v>
          </cell>
          <cell r="D143">
            <v>2</v>
          </cell>
          <cell r="G143">
            <v>1</v>
          </cell>
          <cell r="H143">
            <v>2</v>
          </cell>
          <cell r="L143">
            <v>3</v>
          </cell>
          <cell r="M143">
            <v>1</v>
          </cell>
          <cell r="N143">
            <v>2</v>
          </cell>
        </row>
        <row r="144">
          <cell r="A144">
            <v>202217</v>
          </cell>
          <cell r="D144">
            <v>1</v>
          </cell>
          <cell r="L144">
            <v>1</v>
          </cell>
        </row>
        <row r="145">
          <cell r="A145">
            <v>202218</v>
          </cell>
          <cell r="C145">
            <v>1</v>
          </cell>
          <cell r="D145">
            <v>2</v>
          </cell>
          <cell r="F145">
            <v>2</v>
          </cell>
          <cell r="L145">
            <v>5</v>
          </cell>
        </row>
        <row r="146">
          <cell r="A146">
            <v>202220</v>
          </cell>
          <cell r="C146">
            <v>2</v>
          </cell>
          <cell r="D146">
            <v>2</v>
          </cell>
          <cell r="E146">
            <v>2</v>
          </cell>
          <cell r="H146">
            <v>1</v>
          </cell>
          <cell r="L146">
            <v>6</v>
          </cell>
          <cell r="N146">
            <v>1</v>
          </cell>
        </row>
        <row r="147">
          <cell r="A147">
            <v>202301</v>
          </cell>
          <cell r="C147">
            <v>1</v>
          </cell>
          <cell r="L147">
            <v>1</v>
          </cell>
        </row>
        <row r="148">
          <cell r="A148">
            <v>202321</v>
          </cell>
          <cell r="H148">
            <v>1</v>
          </cell>
          <cell r="N148">
            <v>1</v>
          </cell>
        </row>
        <row r="149">
          <cell r="A149">
            <v>202325</v>
          </cell>
          <cell r="B149">
            <v>1</v>
          </cell>
          <cell r="L149">
            <v>1</v>
          </cell>
        </row>
        <row r="150">
          <cell r="A150">
            <v>202326</v>
          </cell>
          <cell r="B150">
            <v>1</v>
          </cell>
          <cell r="L150">
            <v>1</v>
          </cell>
        </row>
        <row r="151">
          <cell r="A151">
            <v>202327</v>
          </cell>
          <cell r="C151">
            <v>1</v>
          </cell>
          <cell r="L151">
            <v>1</v>
          </cell>
        </row>
        <row r="152">
          <cell r="A152">
            <v>202341</v>
          </cell>
          <cell r="D152">
            <v>1</v>
          </cell>
          <cell r="H152">
            <v>1</v>
          </cell>
          <cell r="L152">
            <v>1</v>
          </cell>
          <cell r="N152">
            <v>1</v>
          </cell>
        </row>
        <row r="153">
          <cell r="A153">
            <v>202342</v>
          </cell>
          <cell r="C153">
            <v>1</v>
          </cell>
          <cell r="D153">
            <v>3</v>
          </cell>
          <cell r="G153">
            <v>1</v>
          </cell>
          <cell r="H153">
            <v>1</v>
          </cell>
          <cell r="L153">
            <v>5</v>
          </cell>
          <cell r="M153">
            <v>1</v>
          </cell>
          <cell r="N153">
            <v>1</v>
          </cell>
        </row>
        <row r="154">
          <cell r="A154">
            <v>202382</v>
          </cell>
          <cell r="D154">
            <v>1</v>
          </cell>
          <cell r="L154">
            <v>1</v>
          </cell>
        </row>
        <row r="155">
          <cell r="A155">
            <v>202422</v>
          </cell>
          <cell r="B155">
            <v>1</v>
          </cell>
          <cell r="D155">
            <v>1</v>
          </cell>
          <cell r="L155">
            <v>2</v>
          </cell>
        </row>
        <row r="156">
          <cell r="A156">
            <v>202424</v>
          </cell>
          <cell r="C156">
            <v>2</v>
          </cell>
          <cell r="D156">
            <v>1</v>
          </cell>
          <cell r="L156">
            <v>3</v>
          </cell>
        </row>
        <row r="157">
          <cell r="A157">
            <v>202444</v>
          </cell>
          <cell r="G157">
            <v>1</v>
          </cell>
          <cell r="L157">
            <v>1</v>
          </cell>
          <cell r="M157">
            <v>1</v>
          </cell>
        </row>
        <row r="158">
          <cell r="A158">
            <v>202445</v>
          </cell>
          <cell r="E158">
            <v>1</v>
          </cell>
          <cell r="L158">
            <v>1</v>
          </cell>
        </row>
        <row r="159">
          <cell r="A159">
            <v>202446</v>
          </cell>
          <cell r="C159">
            <v>1</v>
          </cell>
          <cell r="D159">
            <v>1</v>
          </cell>
          <cell r="L159">
            <v>2</v>
          </cell>
        </row>
        <row r="160">
          <cell r="A160">
            <v>202447</v>
          </cell>
          <cell r="C160">
            <v>1</v>
          </cell>
          <cell r="E160">
            <v>1</v>
          </cell>
          <cell r="H160">
            <v>1</v>
          </cell>
          <cell r="L160">
            <v>3</v>
          </cell>
          <cell r="M160">
            <v>1</v>
          </cell>
        </row>
        <row r="161">
          <cell r="A161">
            <v>202482</v>
          </cell>
          <cell r="D161">
            <v>1</v>
          </cell>
          <cell r="L161">
            <v>1</v>
          </cell>
        </row>
        <row r="162">
          <cell r="A162">
            <v>202484</v>
          </cell>
          <cell r="E162">
            <v>1</v>
          </cell>
          <cell r="L162">
            <v>1</v>
          </cell>
        </row>
        <row r="163">
          <cell r="A163">
            <v>202487</v>
          </cell>
          <cell r="C163">
            <v>1</v>
          </cell>
          <cell r="L163">
            <v>1</v>
          </cell>
        </row>
        <row r="164">
          <cell r="A164">
            <v>202502</v>
          </cell>
          <cell r="H164">
            <v>1</v>
          </cell>
          <cell r="N164">
            <v>1</v>
          </cell>
        </row>
        <row r="165">
          <cell r="A165">
            <v>202503</v>
          </cell>
          <cell r="H165">
            <v>1</v>
          </cell>
          <cell r="N165">
            <v>1</v>
          </cell>
        </row>
        <row r="166">
          <cell r="A166">
            <v>202505</v>
          </cell>
          <cell r="G166">
            <v>1</v>
          </cell>
          <cell r="L166">
            <v>1</v>
          </cell>
          <cell r="M166">
            <v>1</v>
          </cell>
        </row>
        <row r="167">
          <cell r="A167">
            <v>202522</v>
          </cell>
          <cell r="C167">
            <v>1</v>
          </cell>
          <cell r="L167">
            <v>1</v>
          </cell>
        </row>
        <row r="168">
          <cell r="A168">
            <v>202523</v>
          </cell>
          <cell r="C168">
            <v>1</v>
          </cell>
          <cell r="L168">
            <v>1</v>
          </cell>
        </row>
        <row r="169">
          <cell r="A169">
            <v>203201</v>
          </cell>
          <cell r="B169">
            <v>55</v>
          </cell>
          <cell r="C169">
            <v>21</v>
          </cell>
          <cell r="D169">
            <v>7</v>
          </cell>
          <cell r="E169">
            <v>1</v>
          </cell>
          <cell r="L169">
            <v>84</v>
          </cell>
        </row>
        <row r="170">
          <cell r="A170">
            <v>203202</v>
          </cell>
          <cell r="B170">
            <v>29</v>
          </cell>
          <cell r="C170">
            <v>9</v>
          </cell>
          <cell r="D170">
            <v>4</v>
          </cell>
          <cell r="F170">
            <v>1</v>
          </cell>
          <cell r="L170">
            <v>43</v>
          </cell>
        </row>
        <row r="171">
          <cell r="A171">
            <v>203203</v>
          </cell>
          <cell r="B171">
            <v>20</v>
          </cell>
          <cell r="L171">
            <v>20</v>
          </cell>
        </row>
        <row r="172">
          <cell r="A172">
            <v>203204</v>
          </cell>
          <cell r="B172">
            <v>7</v>
          </cell>
          <cell r="C172">
            <v>1</v>
          </cell>
          <cell r="L172">
            <v>8</v>
          </cell>
        </row>
        <row r="173">
          <cell r="A173">
            <v>203205</v>
          </cell>
          <cell r="B173">
            <v>4</v>
          </cell>
          <cell r="C173">
            <v>1</v>
          </cell>
          <cell r="L173">
            <v>5</v>
          </cell>
        </row>
        <row r="174">
          <cell r="A174">
            <v>203206</v>
          </cell>
          <cell r="B174">
            <v>8</v>
          </cell>
          <cell r="C174">
            <v>6</v>
          </cell>
          <cell r="L174">
            <v>14</v>
          </cell>
        </row>
        <row r="175">
          <cell r="A175">
            <v>203207</v>
          </cell>
          <cell r="B175">
            <v>4</v>
          </cell>
          <cell r="C175">
            <v>2</v>
          </cell>
          <cell r="D175">
            <v>1</v>
          </cell>
          <cell r="L175">
            <v>7</v>
          </cell>
        </row>
        <row r="176">
          <cell r="A176">
            <v>203208</v>
          </cell>
          <cell r="B176">
            <v>4</v>
          </cell>
          <cell r="C176">
            <v>1</v>
          </cell>
          <cell r="L176">
            <v>5</v>
          </cell>
        </row>
        <row r="177">
          <cell r="A177">
            <v>203209</v>
          </cell>
          <cell r="B177">
            <v>6</v>
          </cell>
          <cell r="C177">
            <v>1</v>
          </cell>
          <cell r="L177">
            <v>7</v>
          </cell>
        </row>
        <row r="178">
          <cell r="A178">
            <v>203210</v>
          </cell>
          <cell r="B178">
            <v>32</v>
          </cell>
          <cell r="C178">
            <v>12</v>
          </cell>
          <cell r="D178">
            <v>3</v>
          </cell>
          <cell r="L178">
            <v>47</v>
          </cell>
        </row>
        <row r="179">
          <cell r="A179">
            <v>203211</v>
          </cell>
          <cell r="B179">
            <v>4</v>
          </cell>
          <cell r="L179">
            <v>4</v>
          </cell>
        </row>
        <row r="180">
          <cell r="A180">
            <v>203212</v>
          </cell>
          <cell r="B180">
            <v>6</v>
          </cell>
          <cell r="C180">
            <v>6</v>
          </cell>
          <cell r="D180">
            <v>2</v>
          </cell>
          <cell r="L180">
            <v>14</v>
          </cell>
        </row>
        <row r="181">
          <cell r="A181">
            <v>203213</v>
          </cell>
          <cell r="B181">
            <v>3</v>
          </cell>
          <cell r="C181">
            <v>4</v>
          </cell>
          <cell r="E181">
            <v>1</v>
          </cell>
          <cell r="L181">
            <v>8</v>
          </cell>
        </row>
        <row r="182">
          <cell r="A182">
            <v>203214</v>
          </cell>
          <cell r="B182">
            <v>10</v>
          </cell>
          <cell r="C182">
            <v>5</v>
          </cell>
          <cell r="L182">
            <v>15</v>
          </cell>
        </row>
        <row r="183">
          <cell r="A183">
            <v>203215</v>
          </cell>
          <cell r="B183">
            <v>3</v>
          </cell>
          <cell r="C183">
            <v>2</v>
          </cell>
          <cell r="L183">
            <v>5</v>
          </cell>
        </row>
        <row r="184">
          <cell r="A184">
            <v>203216</v>
          </cell>
          <cell r="B184">
            <v>3</v>
          </cell>
          <cell r="C184">
            <v>3</v>
          </cell>
          <cell r="L184">
            <v>6</v>
          </cell>
        </row>
        <row r="185">
          <cell r="A185">
            <v>203217</v>
          </cell>
          <cell r="B185">
            <v>1</v>
          </cell>
          <cell r="C185">
            <v>1</v>
          </cell>
          <cell r="L185">
            <v>2</v>
          </cell>
        </row>
        <row r="186">
          <cell r="A186">
            <v>203218</v>
          </cell>
          <cell r="B186">
            <v>8</v>
          </cell>
          <cell r="C186">
            <v>1</v>
          </cell>
          <cell r="D186">
            <v>1</v>
          </cell>
          <cell r="L186">
            <v>10</v>
          </cell>
        </row>
        <row r="187">
          <cell r="A187">
            <v>203219</v>
          </cell>
          <cell r="B187">
            <v>2</v>
          </cell>
          <cell r="L187">
            <v>2</v>
          </cell>
        </row>
        <row r="188">
          <cell r="A188">
            <v>203220</v>
          </cell>
          <cell r="B188">
            <v>3</v>
          </cell>
          <cell r="C188">
            <v>2</v>
          </cell>
          <cell r="L188">
            <v>5</v>
          </cell>
        </row>
        <row r="189">
          <cell r="A189">
            <v>203221</v>
          </cell>
          <cell r="B189">
            <v>5</v>
          </cell>
          <cell r="C189">
            <v>5</v>
          </cell>
          <cell r="L189">
            <v>10</v>
          </cell>
        </row>
        <row r="190">
          <cell r="A190">
            <v>203304</v>
          </cell>
          <cell r="C190">
            <v>1</v>
          </cell>
          <cell r="L190">
            <v>1</v>
          </cell>
        </row>
        <row r="191">
          <cell r="A191">
            <v>203321</v>
          </cell>
          <cell r="B191">
            <v>2</v>
          </cell>
          <cell r="C191">
            <v>1</v>
          </cell>
          <cell r="L191">
            <v>3</v>
          </cell>
        </row>
        <row r="192">
          <cell r="A192">
            <v>203325</v>
          </cell>
          <cell r="B192">
            <v>4</v>
          </cell>
          <cell r="L192">
            <v>4</v>
          </cell>
        </row>
        <row r="193">
          <cell r="A193">
            <v>203326</v>
          </cell>
          <cell r="B193">
            <v>3</v>
          </cell>
          <cell r="C193">
            <v>1</v>
          </cell>
          <cell r="L193">
            <v>4</v>
          </cell>
        </row>
        <row r="194">
          <cell r="A194">
            <v>203329</v>
          </cell>
          <cell r="B194">
            <v>1</v>
          </cell>
          <cell r="L194">
            <v>1</v>
          </cell>
        </row>
        <row r="195">
          <cell r="A195">
            <v>203341</v>
          </cell>
          <cell r="B195">
            <v>2</v>
          </cell>
          <cell r="L195">
            <v>2</v>
          </cell>
        </row>
        <row r="196">
          <cell r="A196">
            <v>203342</v>
          </cell>
          <cell r="B196">
            <v>1</v>
          </cell>
          <cell r="C196">
            <v>3</v>
          </cell>
          <cell r="G196">
            <v>1</v>
          </cell>
          <cell r="L196">
            <v>5</v>
          </cell>
          <cell r="M196">
            <v>1</v>
          </cell>
        </row>
        <row r="197">
          <cell r="A197">
            <v>203344</v>
          </cell>
          <cell r="B197">
            <v>3</v>
          </cell>
          <cell r="L197">
            <v>3</v>
          </cell>
        </row>
        <row r="198">
          <cell r="A198">
            <v>203381</v>
          </cell>
          <cell r="C198">
            <v>1</v>
          </cell>
          <cell r="L198">
            <v>1</v>
          </cell>
        </row>
        <row r="199">
          <cell r="A199">
            <v>203382</v>
          </cell>
          <cell r="C199">
            <v>1</v>
          </cell>
          <cell r="L199">
            <v>1</v>
          </cell>
        </row>
        <row r="200">
          <cell r="A200">
            <v>203401</v>
          </cell>
          <cell r="B200">
            <v>2</v>
          </cell>
          <cell r="L200">
            <v>2</v>
          </cell>
        </row>
        <row r="201">
          <cell r="A201">
            <v>203402</v>
          </cell>
          <cell r="B201">
            <v>1</v>
          </cell>
          <cell r="L201">
            <v>1</v>
          </cell>
        </row>
        <row r="202">
          <cell r="A202">
            <v>203422</v>
          </cell>
          <cell r="C202">
            <v>2</v>
          </cell>
          <cell r="L202">
            <v>2</v>
          </cell>
        </row>
        <row r="203">
          <cell r="A203">
            <v>203423</v>
          </cell>
          <cell r="B203">
            <v>3</v>
          </cell>
          <cell r="C203">
            <v>3</v>
          </cell>
          <cell r="L203">
            <v>6</v>
          </cell>
        </row>
        <row r="204">
          <cell r="A204">
            <v>203424</v>
          </cell>
          <cell r="B204">
            <v>1</v>
          </cell>
          <cell r="L204">
            <v>1</v>
          </cell>
        </row>
        <row r="205">
          <cell r="A205">
            <v>203425</v>
          </cell>
          <cell r="B205">
            <v>1</v>
          </cell>
          <cell r="C205">
            <v>3</v>
          </cell>
          <cell r="L205">
            <v>4</v>
          </cell>
        </row>
        <row r="206">
          <cell r="A206">
            <v>203442</v>
          </cell>
          <cell r="D206">
            <v>1</v>
          </cell>
          <cell r="L206">
            <v>1</v>
          </cell>
        </row>
        <row r="207">
          <cell r="A207">
            <v>203444</v>
          </cell>
          <cell r="B207">
            <v>1</v>
          </cell>
          <cell r="L207">
            <v>1</v>
          </cell>
        </row>
        <row r="208">
          <cell r="A208">
            <v>203447</v>
          </cell>
          <cell r="B208">
            <v>1</v>
          </cell>
          <cell r="L208">
            <v>1</v>
          </cell>
        </row>
        <row r="209">
          <cell r="A209">
            <v>203461</v>
          </cell>
          <cell r="B209">
            <v>1</v>
          </cell>
          <cell r="H209">
            <v>1</v>
          </cell>
          <cell r="L209">
            <v>1</v>
          </cell>
          <cell r="N209">
            <v>1</v>
          </cell>
        </row>
        <row r="210">
          <cell r="A210">
            <v>203481</v>
          </cell>
          <cell r="B210">
            <v>1</v>
          </cell>
          <cell r="C210">
            <v>1</v>
          </cell>
          <cell r="L210">
            <v>2</v>
          </cell>
        </row>
        <row r="211">
          <cell r="A211">
            <v>203482</v>
          </cell>
          <cell r="B211">
            <v>1</v>
          </cell>
          <cell r="C211">
            <v>1</v>
          </cell>
          <cell r="L211">
            <v>2</v>
          </cell>
        </row>
        <row r="212">
          <cell r="A212">
            <v>203483</v>
          </cell>
          <cell r="B212">
            <v>1</v>
          </cell>
          <cell r="L212">
            <v>1</v>
          </cell>
        </row>
        <row r="213">
          <cell r="A213">
            <v>203484</v>
          </cell>
          <cell r="B213">
            <v>1</v>
          </cell>
          <cell r="L213">
            <v>1</v>
          </cell>
        </row>
        <row r="214">
          <cell r="A214">
            <v>203485</v>
          </cell>
          <cell r="B214">
            <v>1</v>
          </cell>
          <cell r="C214">
            <v>1</v>
          </cell>
          <cell r="L214">
            <v>2</v>
          </cell>
        </row>
        <row r="215">
          <cell r="A215">
            <v>203503</v>
          </cell>
          <cell r="B215">
            <v>1</v>
          </cell>
          <cell r="C215">
            <v>1</v>
          </cell>
          <cell r="L215">
            <v>2</v>
          </cell>
        </row>
        <row r="216">
          <cell r="A216">
            <v>203505</v>
          </cell>
          <cell r="B216">
            <v>1</v>
          </cell>
          <cell r="L216">
            <v>1</v>
          </cell>
        </row>
        <row r="217">
          <cell r="A217">
            <v>211201</v>
          </cell>
          <cell r="B217">
            <v>8</v>
          </cell>
          <cell r="C217">
            <v>9</v>
          </cell>
          <cell r="D217">
            <v>15</v>
          </cell>
          <cell r="E217">
            <v>2</v>
          </cell>
          <cell r="F217">
            <v>1</v>
          </cell>
          <cell r="G217">
            <v>1</v>
          </cell>
          <cell r="H217">
            <v>2</v>
          </cell>
          <cell r="I217">
            <v>1</v>
          </cell>
          <cell r="L217">
            <v>36</v>
          </cell>
          <cell r="M217">
            <v>1</v>
          </cell>
          <cell r="N217">
            <v>3</v>
          </cell>
        </row>
        <row r="218">
          <cell r="A218">
            <v>211202</v>
          </cell>
          <cell r="B218">
            <v>5</v>
          </cell>
          <cell r="C218">
            <v>13</v>
          </cell>
          <cell r="D218">
            <v>4</v>
          </cell>
          <cell r="E218">
            <v>6</v>
          </cell>
          <cell r="F218">
            <v>2</v>
          </cell>
          <cell r="G218">
            <v>2</v>
          </cell>
          <cell r="H218">
            <v>1</v>
          </cell>
          <cell r="I218">
            <v>1</v>
          </cell>
          <cell r="L218">
            <v>32</v>
          </cell>
          <cell r="M218">
            <v>2</v>
          </cell>
          <cell r="N218">
            <v>2</v>
          </cell>
        </row>
        <row r="219">
          <cell r="A219">
            <v>211203</v>
          </cell>
          <cell r="B219">
            <v>3</v>
          </cell>
          <cell r="C219">
            <v>6</v>
          </cell>
          <cell r="D219">
            <v>2</v>
          </cell>
          <cell r="F219">
            <v>2</v>
          </cell>
          <cell r="G219">
            <v>1</v>
          </cell>
          <cell r="H219">
            <v>1</v>
          </cell>
          <cell r="L219">
            <v>15</v>
          </cell>
          <cell r="M219">
            <v>2</v>
          </cell>
        </row>
        <row r="220">
          <cell r="A220">
            <v>211204</v>
          </cell>
          <cell r="B220">
            <v>1</v>
          </cell>
          <cell r="L220">
            <v>1</v>
          </cell>
        </row>
        <row r="221">
          <cell r="A221">
            <v>211205</v>
          </cell>
          <cell r="B221">
            <v>3</v>
          </cell>
          <cell r="C221">
            <v>1</v>
          </cell>
          <cell r="L221">
            <v>4</v>
          </cell>
        </row>
        <row r="222">
          <cell r="A222">
            <v>211206</v>
          </cell>
          <cell r="B222">
            <v>1</v>
          </cell>
          <cell r="C222">
            <v>4</v>
          </cell>
          <cell r="D222">
            <v>1</v>
          </cell>
          <cell r="E222">
            <v>1</v>
          </cell>
          <cell r="F222">
            <v>1</v>
          </cell>
          <cell r="H222">
            <v>2</v>
          </cell>
          <cell r="I222">
            <v>1</v>
          </cell>
          <cell r="L222">
            <v>9</v>
          </cell>
          <cell r="M222">
            <v>1</v>
          </cell>
          <cell r="N222">
            <v>2</v>
          </cell>
        </row>
        <row r="223">
          <cell r="A223">
            <v>211207</v>
          </cell>
          <cell r="C223">
            <v>2</v>
          </cell>
          <cell r="D223">
            <v>1</v>
          </cell>
          <cell r="E223">
            <v>1</v>
          </cell>
          <cell r="L223">
            <v>4</v>
          </cell>
        </row>
        <row r="224">
          <cell r="A224">
            <v>211208</v>
          </cell>
          <cell r="B224">
            <v>1</v>
          </cell>
          <cell r="H224">
            <v>2</v>
          </cell>
          <cell r="L224">
            <v>1</v>
          </cell>
          <cell r="N224">
            <v>2</v>
          </cell>
        </row>
        <row r="225">
          <cell r="A225">
            <v>211209</v>
          </cell>
          <cell r="B225">
            <v>1</v>
          </cell>
          <cell r="C225">
            <v>4</v>
          </cell>
          <cell r="F225">
            <v>1</v>
          </cell>
          <cell r="G225">
            <v>1</v>
          </cell>
          <cell r="L225">
            <v>7</v>
          </cell>
          <cell r="M225">
            <v>1</v>
          </cell>
        </row>
        <row r="226">
          <cell r="A226">
            <v>211210</v>
          </cell>
          <cell r="C226">
            <v>9</v>
          </cell>
          <cell r="D226">
            <v>1</v>
          </cell>
          <cell r="E226">
            <v>1</v>
          </cell>
          <cell r="G226">
            <v>1</v>
          </cell>
          <cell r="H226">
            <v>1</v>
          </cell>
          <cell r="L226">
            <v>12</v>
          </cell>
          <cell r="M226">
            <v>1</v>
          </cell>
          <cell r="N226">
            <v>1</v>
          </cell>
        </row>
        <row r="227">
          <cell r="A227">
            <v>211211</v>
          </cell>
          <cell r="D227">
            <v>1</v>
          </cell>
          <cell r="G227">
            <v>1</v>
          </cell>
          <cell r="H227">
            <v>2</v>
          </cell>
          <cell r="L227">
            <v>2</v>
          </cell>
          <cell r="M227">
            <v>1</v>
          </cell>
          <cell r="N227">
            <v>2</v>
          </cell>
        </row>
        <row r="228">
          <cell r="A228">
            <v>211212</v>
          </cell>
          <cell r="C228">
            <v>1</v>
          </cell>
          <cell r="D228">
            <v>1</v>
          </cell>
          <cell r="E228">
            <v>1</v>
          </cell>
          <cell r="H228">
            <v>1</v>
          </cell>
          <cell r="L228">
            <v>4</v>
          </cell>
          <cell r="M228">
            <v>1</v>
          </cell>
        </row>
        <row r="229">
          <cell r="A229">
            <v>211213</v>
          </cell>
          <cell r="B229">
            <v>1</v>
          </cell>
          <cell r="C229">
            <v>1</v>
          </cell>
          <cell r="D229">
            <v>1</v>
          </cell>
          <cell r="L229">
            <v>3</v>
          </cell>
        </row>
        <row r="230">
          <cell r="A230">
            <v>211214</v>
          </cell>
          <cell r="D230">
            <v>1</v>
          </cell>
          <cell r="G230">
            <v>1</v>
          </cell>
          <cell r="H230">
            <v>1</v>
          </cell>
          <cell r="L230">
            <v>2</v>
          </cell>
          <cell r="M230">
            <v>1</v>
          </cell>
          <cell r="N230">
            <v>1</v>
          </cell>
        </row>
        <row r="231">
          <cell r="A231">
            <v>211215</v>
          </cell>
          <cell r="B231">
            <v>1</v>
          </cell>
          <cell r="C231">
            <v>6</v>
          </cell>
          <cell r="D231">
            <v>2</v>
          </cell>
          <cell r="L231">
            <v>9</v>
          </cell>
        </row>
        <row r="232">
          <cell r="A232">
            <v>211216</v>
          </cell>
          <cell r="C232">
            <v>1</v>
          </cell>
          <cell r="E232">
            <v>1</v>
          </cell>
          <cell r="F232">
            <v>1</v>
          </cell>
          <cell r="L232">
            <v>3</v>
          </cell>
        </row>
        <row r="233">
          <cell r="A233">
            <v>211217</v>
          </cell>
          <cell r="D233">
            <v>1</v>
          </cell>
          <cell r="L233">
            <v>1</v>
          </cell>
        </row>
        <row r="234">
          <cell r="A234">
            <v>211218</v>
          </cell>
          <cell r="B234">
            <v>1</v>
          </cell>
          <cell r="C234">
            <v>2</v>
          </cell>
          <cell r="E234">
            <v>1</v>
          </cell>
          <cell r="F234">
            <v>2</v>
          </cell>
          <cell r="L234">
            <v>6</v>
          </cell>
        </row>
        <row r="235">
          <cell r="A235">
            <v>211219</v>
          </cell>
          <cell r="B235">
            <v>1</v>
          </cell>
          <cell r="C235">
            <v>3</v>
          </cell>
          <cell r="E235">
            <v>1</v>
          </cell>
          <cell r="L235">
            <v>5</v>
          </cell>
        </row>
        <row r="236">
          <cell r="A236">
            <v>211220</v>
          </cell>
          <cell r="B236">
            <v>1</v>
          </cell>
          <cell r="D236">
            <v>1</v>
          </cell>
          <cell r="L236">
            <v>2</v>
          </cell>
        </row>
        <row r="237">
          <cell r="A237">
            <v>211221</v>
          </cell>
          <cell r="B237">
            <v>1</v>
          </cell>
          <cell r="C237">
            <v>1</v>
          </cell>
          <cell r="L237">
            <v>2</v>
          </cell>
        </row>
        <row r="238">
          <cell r="A238">
            <v>211301</v>
          </cell>
          <cell r="C238">
            <v>1</v>
          </cell>
          <cell r="D238">
            <v>1</v>
          </cell>
          <cell r="L238">
            <v>2</v>
          </cell>
        </row>
        <row r="239">
          <cell r="A239">
            <v>211302</v>
          </cell>
          <cell r="D239">
            <v>1</v>
          </cell>
          <cell r="L239">
            <v>1</v>
          </cell>
        </row>
        <row r="240">
          <cell r="A240">
            <v>211306</v>
          </cell>
          <cell r="B240">
            <v>1</v>
          </cell>
          <cell r="L240">
            <v>1</v>
          </cell>
        </row>
        <row r="241">
          <cell r="A241">
            <v>211321</v>
          </cell>
          <cell r="B241">
            <v>1</v>
          </cell>
          <cell r="D241">
            <v>1</v>
          </cell>
          <cell r="L241">
            <v>2</v>
          </cell>
        </row>
        <row r="242">
          <cell r="A242">
            <v>211322</v>
          </cell>
          <cell r="F242">
            <v>1</v>
          </cell>
          <cell r="L242">
            <v>1</v>
          </cell>
        </row>
        <row r="243">
          <cell r="A243">
            <v>211325</v>
          </cell>
          <cell r="D243">
            <v>1</v>
          </cell>
          <cell r="F243">
            <v>1</v>
          </cell>
          <cell r="G243">
            <v>1</v>
          </cell>
          <cell r="H243">
            <v>1</v>
          </cell>
          <cell r="L243">
            <v>3</v>
          </cell>
          <cell r="M243">
            <v>1</v>
          </cell>
          <cell r="N243">
            <v>1</v>
          </cell>
        </row>
        <row r="244">
          <cell r="A244">
            <v>211326</v>
          </cell>
          <cell r="B244">
            <v>1</v>
          </cell>
          <cell r="L244">
            <v>1</v>
          </cell>
        </row>
        <row r="245">
          <cell r="A245">
            <v>211327</v>
          </cell>
          <cell r="C245">
            <v>1</v>
          </cell>
          <cell r="L245">
            <v>1</v>
          </cell>
        </row>
        <row r="246">
          <cell r="A246">
            <v>211341</v>
          </cell>
          <cell r="B246">
            <v>1</v>
          </cell>
          <cell r="L246">
            <v>1</v>
          </cell>
        </row>
        <row r="247">
          <cell r="A247">
            <v>211342</v>
          </cell>
          <cell r="B247">
            <v>1</v>
          </cell>
          <cell r="C247">
            <v>3</v>
          </cell>
          <cell r="G247">
            <v>1</v>
          </cell>
          <cell r="L247">
            <v>5</v>
          </cell>
          <cell r="M247">
            <v>1</v>
          </cell>
        </row>
        <row r="248">
          <cell r="A248">
            <v>211344</v>
          </cell>
          <cell r="B248">
            <v>1</v>
          </cell>
          <cell r="H248">
            <v>1</v>
          </cell>
          <cell r="L248">
            <v>1</v>
          </cell>
          <cell r="N248">
            <v>1</v>
          </cell>
        </row>
        <row r="249">
          <cell r="A249">
            <v>211381</v>
          </cell>
          <cell r="H249">
            <v>1</v>
          </cell>
          <cell r="N249">
            <v>1</v>
          </cell>
        </row>
        <row r="250">
          <cell r="A250">
            <v>211383</v>
          </cell>
          <cell r="G250">
            <v>1</v>
          </cell>
          <cell r="H250">
            <v>1</v>
          </cell>
          <cell r="L250">
            <v>1</v>
          </cell>
          <cell r="M250">
            <v>1</v>
          </cell>
          <cell r="N250">
            <v>1</v>
          </cell>
        </row>
        <row r="251">
          <cell r="A251">
            <v>211402</v>
          </cell>
          <cell r="C251">
            <v>1</v>
          </cell>
          <cell r="L251">
            <v>1</v>
          </cell>
        </row>
        <row r="252">
          <cell r="A252">
            <v>211422</v>
          </cell>
          <cell r="C252">
            <v>2</v>
          </cell>
          <cell r="F252">
            <v>1</v>
          </cell>
          <cell r="L252">
            <v>3</v>
          </cell>
        </row>
        <row r="253">
          <cell r="A253">
            <v>211423</v>
          </cell>
          <cell r="D253">
            <v>1</v>
          </cell>
          <cell r="F253">
            <v>1</v>
          </cell>
          <cell r="I253">
            <v>1</v>
          </cell>
          <cell r="L253">
            <v>2</v>
          </cell>
          <cell r="N253">
            <v>1</v>
          </cell>
        </row>
        <row r="254">
          <cell r="A254">
            <v>211444</v>
          </cell>
          <cell r="H254">
            <v>1</v>
          </cell>
          <cell r="L254">
            <v>1</v>
          </cell>
          <cell r="M254">
            <v>1</v>
          </cell>
        </row>
        <row r="255">
          <cell r="A255">
            <v>211446</v>
          </cell>
          <cell r="B255">
            <v>3</v>
          </cell>
          <cell r="D255">
            <v>1</v>
          </cell>
          <cell r="L255">
            <v>4</v>
          </cell>
        </row>
        <row r="256">
          <cell r="A256">
            <v>211447</v>
          </cell>
          <cell r="D256">
            <v>1</v>
          </cell>
          <cell r="L256">
            <v>1</v>
          </cell>
        </row>
        <row r="257">
          <cell r="A257">
            <v>211462</v>
          </cell>
          <cell r="C257">
            <v>1</v>
          </cell>
          <cell r="L257">
            <v>1</v>
          </cell>
        </row>
        <row r="258">
          <cell r="A258">
            <v>211483</v>
          </cell>
          <cell r="C258">
            <v>1</v>
          </cell>
          <cell r="E258">
            <v>1</v>
          </cell>
          <cell r="L258">
            <v>2</v>
          </cell>
        </row>
        <row r="259">
          <cell r="A259">
            <v>211485</v>
          </cell>
          <cell r="B259">
            <v>1</v>
          </cell>
          <cell r="L259">
            <v>1</v>
          </cell>
        </row>
        <row r="260">
          <cell r="A260">
            <v>211486</v>
          </cell>
          <cell r="D260">
            <v>1</v>
          </cell>
          <cell r="L260">
            <v>1</v>
          </cell>
        </row>
        <row r="261">
          <cell r="A261">
            <v>211502</v>
          </cell>
          <cell r="B261">
            <v>2</v>
          </cell>
          <cell r="L261">
            <v>2</v>
          </cell>
        </row>
        <row r="262">
          <cell r="A262">
            <v>211503</v>
          </cell>
          <cell r="C262">
            <v>1</v>
          </cell>
          <cell r="L262">
            <v>1</v>
          </cell>
        </row>
        <row r="263">
          <cell r="A263">
            <v>211505</v>
          </cell>
          <cell r="B263">
            <v>1</v>
          </cell>
          <cell r="C263">
            <v>1</v>
          </cell>
          <cell r="L263">
            <v>2</v>
          </cell>
        </row>
        <row r="264">
          <cell r="A264">
            <v>211522</v>
          </cell>
          <cell r="B264">
            <v>1</v>
          </cell>
          <cell r="L264">
            <v>1</v>
          </cell>
        </row>
        <row r="265">
          <cell r="A265">
            <v>211523</v>
          </cell>
          <cell r="B265">
            <v>2</v>
          </cell>
          <cell r="C265">
            <v>1</v>
          </cell>
          <cell r="H265">
            <v>1</v>
          </cell>
          <cell r="L265">
            <v>3</v>
          </cell>
          <cell r="N265">
            <v>1</v>
          </cell>
        </row>
        <row r="266">
          <cell r="A266">
            <v>212201</v>
          </cell>
          <cell r="C266">
            <v>5</v>
          </cell>
          <cell r="D266">
            <v>6</v>
          </cell>
          <cell r="E266">
            <v>1</v>
          </cell>
          <cell r="G266">
            <v>4</v>
          </cell>
          <cell r="H266">
            <v>3</v>
          </cell>
          <cell r="L266">
            <v>16</v>
          </cell>
          <cell r="M266">
            <v>4</v>
          </cell>
          <cell r="N266">
            <v>3</v>
          </cell>
        </row>
        <row r="267">
          <cell r="A267">
            <v>212202</v>
          </cell>
          <cell r="B267">
            <v>1</v>
          </cell>
          <cell r="C267">
            <v>5</v>
          </cell>
          <cell r="D267">
            <v>10</v>
          </cell>
          <cell r="E267">
            <v>1</v>
          </cell>
          <cell r="G267">
            <v>1</v>
          </cell>
          <cell r="H267">
            <v>2</v>
          </cell>
          <cell r="L267">
            <v>19</v>
          </cell>
          <cell r="M267">
            <v>2</v>
          </cell>
          <cell r="N267">
            <v>1</v>
          </cell>
        </row>
        <row r="268">
          <cell r="A268">
            <v>212203</v>
          </cell>
          <cell r="C268">
            <v>1</v>
          </cell>
          <cell r="D268">
            <v>1</v>
          </cell>
          <cell r="E268">
            <v>1</v>
          </cell>
          <cell r="F268">
            <v>1</v>
          </cell>
          <cell r="L268">
            <v>4</v>
          </cell>
        </row>
        <row r="269">
          <cell r="A269">
            <v>212204</v>
          </cell>
          <cell r="D269">
            <v>1</v>
          </cell>
          <cell r="G269">
            <v>1</v>
          </cell>
          <cell r="L269">
            <v>2</v>
          </cell>
          <cell r="M269">
            <v>1</v>
          </cell>
        </row>
        <row r="270">
          <cell r="A270">
            <v>212205</v>
          </cell>
          <cell r="D270">
            <v>2</v>
          </cell>
          <cell r="E270">
            <v>1</v>
          </cell>
          <cell r="L270">
            <v>3</v>
          </cell>
        </row>
        <row r="271">
          <cell r="A271">
            <v>212206</v>
          </cell>
          <cell r="D271">
            <v>1</v>
          </cell>
          <cell r="E271">
            <v>1</v>
          </cell>
          <cell r="L271">
            <v>2</v>
          </cell>
        </row>
        <row r="272">
          <cell r="A272">
            <v>212207</v>
          </cell>
          <cell r="C272">
            <v>1</v>
          </cell>
          <cell r="D272">
            <v>1</v>
          </cell>
          <cell r="E272">
            <v>3</v>
          </cell>
          <cell r="L272">
            <v>5</v>
          </cell>
        </row>
        <row r="273">
          <cell r="A273">
            <v>212208</v>
          </cell>
          <cell r="C273">
            <v>1</v>
          </cell>
          <cell r="L273">
            <v>1</v>
          </cell>
        </row>
        <row r="274">
          <cell r="A274">
            <v>212209</v>
          </cell>
          <cell r="C274">
            <v>1</v>
          </cell>
          <cell r="D274">
            <v>2</v>
          </cell>
          <cell r="L274">
            <v>3</v>
          </cell>
        </row>
        <row r="275">
          <cell r="A275">
            <v>212210</v>
          </cell>
          <cell r="D275">
            <v>2</v>
          </cell>
          <cell r="E275">
            <v>1</v>
          </cell>
          <cell r="F275">
            <v>1</v>
          </cell>
          <cell r="H275">
            <v>1</v>
          </cell>
          <cell r="I275">
            <v>1</v>
          </cell>
          <cell r="L275">
            <v>4</v>
          </cell>
          <cell r="N275">
            <v>2</v>
          </cell>
        </row>
        <row r="276">
          <cell r="A276">
            <v>212211</v>
          </cell>
          <cell r="C276">
            <v>1</v>
          </cell>
          <cell r="E276">
            <v>1</v>
          </cell>
          <cell r="L276">
            <v>2</v>
          </cell>
        </row>
        <row r="277">
          <cell r="A277">
            <v>212212</v>
          </cell>
          <cell r="D277">
            <v>1</v>
          </cell>
          <cell r="E277">
            <v>1</v>
          </cell>
          <cell r="H277">
            <v>1</v>
          </cell>
          <cell r="L277">
            <v>2</v>
          </cell>
          <cell r="N277">
            <v>1</v>
          </cell>
        </row>
        <row r="278">
          <cell r="A278">
            <v>212213</v>
          </cell>
          <cell r="C278">
            <v>1</v>
          </cell>
          <cell r="E278">
            <v>2</v>
          </cell>
          <cell r="L278">
            <v>3</v>
          </cell>
        </row>
        <row r="279">
          <cell r="A279">
            <v>212214</v>
          </cell>
          <cell r="D279">
            <v>2</v>
          </cell>
          <cell r="E279">
            <v>1</v>
          </cell>
          <cell r="L279">
            <v>3</v>
          </cell>
        </row>
        <row r="280">
          <cell r="A280">
            <v>212215</v>
          </cell>
          <cell r="E280">
            <v>1</v>
          </cell>
          <cell r="G280">
            <v>1</v>
          </cell>
          <cell r="H280">
            <v>1</v>
          </cell>
          <cell r="L280">
            <v>2</v>
          </cell>
          <cell r="M280">
            <v>1</v>
          </cell>
          <cell r="N280">
            <v>1</v>
          </cell>
        </row>
        <row r="281">
          <cell r="A281">
            <v>212216</v>
          </cell>
          <cell r="D281">
            <v>2</v>
          </cell>
          <cell r="G281">
            <v>1</v>
          </cell>
          <cell r="H281">
            <v>2</v>
          </cell>
          <cell r="L281">
            <v>3</v>
          </cell>
          <cell r="M281">
            <v>1</v>
          </cell>
          <cell r="N281">
            <v>2</v>
          </cell>
        </row>
        <row r="282">
          <cell r="A282">
            <v>212218</v>
          </cell>
          <cell r="F282">
            <v>2</v>
          </cell>
          <cell r="L282">
            <v>2</v>
          </cell>
        </row>
        <row r="283">
          <cell r="A283">
            <v>212220</v>
          </cell>
          <cell r="C283">
            <v>2</v>
          </cell>
          <cell r="D283">
            <v>1</v>
          </cell>
          <cell r="E283">
            <v>2</v>
          </cell>
          <cell r="H283">
            <v>1</v>
          </cell>
          <cell r="L283">
            <v>5</v>
          </cell>
          <cell r="N283">
            <v>1</v>
          </cell>
        </row>
        <row r="284">
          <cell r="A284">
            <v>212321</v>
          </cell>
          <cell r="H284">
            <v>1</v>
          </cell>
          <cell r="N284">
            <v>1</v>
          </cell>
        </row>
        <row r="285">
          <cell r="A285">
            <v>212325</v>
          </cell>
          <cell r="B285">
            <v>1</v>
          </cell>
          <cell r="L285">
            <v>1</v>
          </cell>
        </row>
        <row r="286">
          <cell r="A286">
            <v>212341</v>
          </cell>
          <cell r="H286">
            <v>1</v>
          </cell>
          <cell r="N286">
            <v>1</v>
          </cell>
        </row>
        <row r="287">
          <cell r="A287">
            <v>212342</v>
          </cell>
          <cell r="C287">
            <v>1</v>
          </cell>
          <cell r="D287">
            <v>2</v>
          </cell>
          <cell r="G287">
            <v>1</v>
          </cell>
          <cell r="H287">
            <v>1</v>
          </cell>
          <cell r="L287">
            <v>4</v>
          </cell>
          <cell r="M287">
            <v>1</v>
          </cell>
          <cell r="N287">
            <v>1</v>
          </cell>
        </row>
        <row r="288">
          <cell r="A288">
            <v>212444</v>
          </cell>
          <cell r="G288">
            <v>1</v>
          </cell>
          <cell r="L288">
            <v>1</v>
          </cell>
          <cell r="M288">
            <v>1</v>
          </cell>
        </row>
        <row r="289">
          <cell r="A289">
            <v>212445</v>
          </cell>
          <cell r="E289">
            <v>1</v>
          </cell>
          <cell r="L289">
            <v>1</v>
          </cell>
        </row>
        <row r="290">
          <cell r="A290">
            <v>212446</v>
          </cell>
          <cell r="C290">
            <v>1</v>
          </cell>
          <cell r="L290">
            <v>1</v>
          </cell>
        </row>
        <row r="291">
          <cell r="A291">
            <v>212447</v>
          </cell>
          <cell r="C291">
            <v>1</v>
          </cell>
          <cell r="E291">
            <v>1</v>
          </cell>
          <cell r="H291">
            <v>1</v>
          </cell>
          <cell r="L291">
            <v>3</v>
          </cell>
          <cell r="M291">
            <v>1</v>
          </cell>
        </row>
        <row r="292">
          <cell r="A292">
            <v>212484</v>
          </cell>
          <cell r="E292">
            <v>1</v>
          </cell>
          <cell r="L292">
            <v>1</v>
          </cell>
        </row>
        <row r="293">
          <cell r="A293">
            <v>212502</v>
          </cell>
          <cell r="H293">
            <v>1</v>
          </cell>
          <cell r="N293">
            <v>1</v>
          </cell>
        </row>
        <row r="294">
          <cell r="A294">
            <v>212503</v>
          </cell>
          <cell r="H294">
            <v>1</v>
          </cell>
          <cell r="N294">
            <v>1</v>
          </cell>
        </row>
        <row r="295">
          <cell r="A295">
            <v>212505</v>
          </cell>
          <cell r="G295">
            <v>1</v>
          </cell>
          <cell r="L295">
            <v>1</v>
          </cell>
          <cell r="M295">
            <v>1</v>
          </cell>
        </row>
        <row r="296">
          <cell r="A296">
            <v>212522</v>
          </cell>
          <cell r="C296">
            <v>1</v>
          </cell>
          <cell r="L296">
            <v>1</v>
          </cell>
        </row>
        <row r="297">
          <cell r="A297">
            <v>213201</v>
          </cell>
          <cell r="B297">
            <v>16</v>
          </cell>
          <cell r="C297">
            <v>11</v>
          </cell>
          <cell r="D297">
            <v>5</v>
          </cell>
          <cell r="E297">
            <v>1</v>
          </cell>
          <cell r="L297">
            <v>33</v>
          </cell>
        </row>
        <row r="298">
          <cell r="A298">
            <v>213202</v>
          </cell>
          <cell r="B298">
            <v>8</v>
          </cell>
          <cell r="C298">
            <v>8</v>
          </cell>
          <cell r="D298">
            <v>4</v>
          </cell>
          <cell r="F298">
            <v>1</v>
          </cell>
          <cell r="L298">
            <v>21</v>
          </cell>
        </row>
        <row r="299">
          <cell r="A299">
            <v>213203</v>
          </cell>
          <cell r="B299">
            <v>5</v>
          </cell>
          <cell r="L299">
            <v>5</v>
          </cell>
        </row>
        <row r="300">
          <cell r="A300">
            <v>213204</v>
          </cell>
          <cell r="B300">
            <v>1</v>
          </cell>
          <cell r="C300">
            <v>1</v>
          </cell>
          <cell r="L300">
            <v>2</v>
          </cell>
        </row>
        <row r="301">
          <cell r="A301">
            <v>213205</v>
          </cell>
          <cell r="B301">
            <v>1</v>
          </cell>
          <cell r="C301">
            <v>1</v>
          </cell>
          <cell r="L301">
            <v>2</v>
          </cell>
        </row>
        <row r="302">
          <cell r="A302">
            <v>213206</v>
          </cell>
          <cell r="B302">
            <v>5</v>
          </cell>
          <cell r="C302">
            <v>3</v>
          </cell>
          <cell r="L302">
            <v>8</v>
          </cell>
        </row>
        <row r="303">
          <cell r="A303">
            <v>213207</v>
          </cell>
          <cell r="B303">
            <v>1</v>
          </cell>
          <cell r="C303">
            <v>1</v>
          </cell>
          <cell r="D303">
            <v>1</v>
          </cell>
          <cell r="L303">
            <v>3</v>
          </cell>
        </row>
        <row r="304">
          <cell r="A304">
            <v>213208</v>
          </cell>
          <cell r="B304">
            <v>4</v>
          </cell>
          <cell r="C304">
            <v>1</v>
          </cell>
          <cell r="L304">
            <v>5</v>
          </cell>
        </row>
        <row r="305">
          <cell r="A305">
            <v>213209</v>
          </cell>
          <cell r="B305">
            <v>1</v>
          </cell>
          <cell r="L305">
            <v>1</v>
          </cell>
        </row>
        <row r="306">
          <cell r="A306">
            <v>213210</v>
          </cell>
          <cell r="B306">
            <v>9</v>
          </cell>
          <cell r="C306">
            <v>5</v>
          </cell>
          <cell r="D306">
            <v>1</v>
          </cell>
          <cell r="L306">
            <v>15</v>
          </cell>
        </row>
        <row r="307">
          <cell r="A307">
            <v>213211</v>
          </cell>
          <cell r="B307">
            <v>2</v>
          </cell>
          <cell r="L307">
            <v>2</v>
          </cell>
        </row>
        <row r="308">
          <cell r="A308">
            <v>213212</v>
          </cell>
          <cell r="B308">
            <v>3</v>
          </cell>
          <cell r="C308">
            <v>3</v>
          </cell>
          <cell r="D308">
            <v>2</v>
          </cell>
          <cell r="L308">
            <v>8</v>
          </cell>
        </row>
        <row r="309">
          <cell r="A309">
            <v>213213</v>
          </cell>
          <cell r="B309">
            <v>1</v>
          </cell>
          <cell r="C309">
            <v>3</v>
          </cell>
          <cell r="E309">
            <v>1</v>
          </cell>
          <cell r="L309">
            <v>5</v>
          </cell>
        </row>
        <row r="310">
          <cell r="A310">
            <v>213214</v>
          </cell>
          <cell r="B310">
            <v>2</v>
          </cell>
          <cell r="C310">
            <v>4</v>
          </cell>
          <cell r="L310">
            <v>6</v>
          </cell>
        </row>
        <row r="311">
          <cell r="A311">
            <v>213215</v>
          </cell>
          <cell r="B311">
            <v>2</v>
          </cell>
          <cell r="C311">
            <v>2</v>
          </cell>
          <cell r="L311">
            <v>4</v>
          </cell>
        </row>
        <row r="312">
          <cell r="A312">
            <v>213216</v>
          </cell>
          <cell r="B312">
            <v>1</v>
          </cell>
          <cell r="L312">
            <v>1</v>
          </cell>
        </row>
        <row r="313">
          <cell r="A313">
            <v>213218</v>
          </cell>
          <cell r="B313">
            <v>4</v>
          </cell>
          <cell r="L313">
            <v>4</v>
          </cell>
        </row>
        <row r="314">
          <cell r="A314">
            <v>213220</v>
          </cell>
          <cell r="B314">
            <v>2</v>
          </cell>
          <cell r="C314">
            <v>2</v>
          </cell>
          <cell r="L314">
            <v>4</v>
          </cell>
        </row>
        <row r="315">
          <cell r="A315">
            <v>213221</v>
          </cell>
          <cell r="B315">
            <v>2</v>
          </cell>
          <cell r="C315">
            <v>1</v>
          </cell>
          <cell r="L315">
            <v>3</v>
          </cell>
        </row>
        <row r="316">
          <cell r="A316">
            <v>213325</v>
          </cell>
          <cell r="B316">
            <v>1</v>
          </cell>
          <cell r="L316">
            <v>1</v>
          </cell>
        </row>
        <row r="317">
          <cell r="A317">
            <v>213326</v>
          </cell>
          <cell r="C317">
            <v>1</v>
          </cell>
          <cell r="L317">
            <v>1</v>
          </cell>
        </row>
        <row r="318">
          <cell r="A318">
            <v>213329</v>
          </cell>
          <cell r="B318">
            <v>1</v>
          </cell>
          <cell r="L318">
            <v>1</v>
          </cell>
        </row>
        <row r="319">
          <cell r="A319">
            <v>213341</v>
          </cell>
          <cell r="B319">
            <v>1</v>
          </cell>
          <cell r="L319">
            <v>1</v>
          </cell>
        </row>
        <row r="320">
          <cell r="A320">
            <v>213342</v>
          </cell>
          <cell r="C320">
            <v>2</v>
          </cell>
          <cell r="G320">
            <v>1</v>
          </cell>
          <cell r="L320">
            <v>3</v>
          </cell>
          <cell r="M320">
            <v>1</v>
          </cell>
        </row>
        <row r="321">
          <cell r="A321">
            <v>213344</v>
          </cell>
          <cell r="B321">
            <v>1</v>
          </cell>
          <cell r="L321">
            <v>1</v>
          </cell>
        </row>
        <row r="322">
          <cell r="A322">
            <v>213425</v>
          </cell>
          <cell r="C322">
            <v>1</v>
          </cell>
          <cell r="L322">
            <v>1</v>
          </cell>
        </row>
        <row r="323">
          <cell r="A323">
            <v>213444</v>
          </cell>
          <cell r="B323">
            <v>1</v>
          </cell>
          <cell r="L323">
            <v>1</v>
          </cell>
        </row>
        <row r="324">
          <cell r="A324">
            <v>213447</v>
          </cell>
          <cell r="B324">
            <v>1</v>
          </cell>
          <cell r="L324">
            <v>1</v>
          </cell>
        </row>
        <row r="325">
          <cell r="A325">
            <v>213461</v>
          </cell>
          <cell r="B325">
            <v>1</v>
          </cell>
          <cell r="H325">
            <v>1</v>
          </cell>
          <cell r="L325">
            <v>1</v>
          </cell>
          <cell r="N325">
            <v>1</v>
          </cell>
        </row>
        <row r="326">
          <cell r="A326">
            <v>213481</v>
          </cell>
          <cell r="C326">
            <v>1</v>
          </cell>
          <cell r="L326">
            <v>1</v>
          </cell>
        </row>
        <row r="327">
          <cell r="A327">
            <v>213482</v>
          </cell>
          <cell r="B327">
            <v>1</v>
          </cell>
          <cell r="C327">
            <v>1</v>
          </cell>
          <cell r="L327">
            <v>2</v>
          </cell>
        </row>
        <row r="328">
          <cell r="A328">
            <v>213503</v>
          </cell>
          <cell r="C328">
            <v>1</v>
          </cell>
          <cell r="L328">
            <v>1</v>
          </cell>
        </row>
        <row r="329">
          <cell r="A329">
            <v>221201</v>
          </cell>
          <cell r="B329">
            <v>21</v>
          </cell>
          <cell r="C329">
            <v>14</v>
          </cell>
          <cell r="D329">
            <v>10</v>
          </cell>
          <cell r="L329">
            <v>45</v>
          </cell>
        </row>
        <row r="330">
          <cell r="A330">
            <v>221202</v>
          </cell>
          <cell r="B330">
            <v>25</v>
          </cell>
          <cell r="C330">
            <v>16</v>
          </cell>
          <cell r="D330">
            <v>6</v>
          </cell>
          <cell r="L330">
            <v>47</v>
          </cell>
        </row>
        <row r="331">
          <cell r="A331">
            <v>221203</v>
          </cell>
          <cell r="B331">
            <v>3</v>
          </cell>
          <cell r="C331">
            <v>7</v>
          </cell>
          <cell r="D331">
            <v>3</v>
          </cell>
          <cell r="L331">
            <v>13</v>
          </cell>
        </row>
        <row r="332">
          <cell r="A332">
            <v>221204</v>
          </cell>
          <cell r="B332">
            <v>2</v>
          </cell>
          <cell r="L332">
            <v>2</v>
          </cell>
        </row>
        <row r="333">
          <cell r="A333">
            <v>221205</v>
          </cell>
          <cell r="C333">
            <v>2</v>
          </cell>
          <cell r="L333">
            <v>2</v>
          </cell>
        </row>
        <row r="334">
          <cell r="A334">
            <v>221206</v>
          </cell>
          <cell r="B334">
            <v>2</v>
          </cell>
          <cell r="C334">
            <v>3</v>
          </cell>
          <cell r="D334">
            <v>1</v>
          </cell>
          <cell r="L334">
            <v>6</v>
          </cell>
        </row>
        <row r="335">
          <cell r="A335">
            <v>221207</v>
          </cell>
          <cell r="B335">
            <v>5</v>
          </cell>
          <cell r="C335">
            <v>7</v>
          </cell>
          <cell r="D335">
            <v>6</v>
          </cell>
          <cell r="L335">
            <v>18</v>
          </cell>
        </row>
        <row r="336">
          <cell r="A336">
            <v>221208</v>
          </cell>
          <cell r="B336">
            <v>2</v>
          </cell>
          <cell r="C336">
            <v>1</v>
          </cell>
          <cell r="D336">
            <v>1</v>
          </cell>
          <cell r="L336">
            <v>4</v>
          </cell>
        </row>
        <row r="337">
          <cell r="A337">
            <v>221209</v>
          </cell>
          <cell r="C337">
            <v>2</v>
          </cell>
          <cell r="L337">
            <v>2</v>
          </cell>
        </row>
        <row r="338">
          <cell r="A338">
            <v>221210</v>
          </cell>
          <cell r="B338">
            <v>6</v>
          </cell>
          <cell r="C338">
            <v>4</v>
          </cell>
          <cell r="D338">
            <v>3</v>
          </cell>
          <cell r="L338">
            <v>13</v>
          </cell>
        </row>
        <row r="339">
          <cell r="A339">
            <v>221211</v>
          </cell>
          <cell r="B339">
            <v>1</v>
          </cell>
          <cell r="C339">
            <v>2</v>
          </cell>
          <cell r="D339">
            <v>3</v>
          </cell>
          <cell r="L339">
            <v>6</v>
          </cell>
        </row>
        <row r="340">
          <cell r="A340">
            <v>221212</v>
          </cell>
          <cell r="B340">
            <v>2</v>
          </cell>
          <cell r="C340">
            <v>4</v>
          </cell>
          <cell r="D340">
            <v>1</v>
          </cell>
          <cell r="L340">
            <v>7</v>
          </cell>
        </row>
        <row r="341">
          <cell r="A341">
            <v>221213</v>
          </cell>
          <cell r="B341">
            <v>3</v>
          </cell>
          <cell r="C341">
            <v>1</v>
          </cell>
          <cell r="L341">
            <v>4</v>
          </cell>
        </row>
        <row r="342">
          <cell r="A342">
            <v>221214</v>
          </cell>
          <cell r="B342">
            <v>1</v>
          </cell>
          <cell r="D342">
            <v>2</v>
          </cell>
          <cell r="L342">
            <v>3</v>
          </cell>
        </row>
        <row r="343">
          <cell r="A343">
            <v>221215</v>
          </cell>
          <cell r="B343">
            <v>1</v>
          </cell>
          <cell r="C343">
            <v>2</v>
          </cell>
          <cell r="D343">
            <v>1</v>
          </cell>
          <cell r="L343">
            <v>4</v>
          </cell>
        </row>
        <row r="344">
          <cell r="A344">
            <v>221216</v>
          </cell>
          <cell r="B344">
            <v>1</v>
          </cell>
          <cell r="C344">
            <v>1</v>
          </cell>
          <cell r="L344">
            <v>2</v>
          </cell>
        </row>
        <row r="345">
          <cell r="A345">
            <v>221218</v>
          </cell>
          <cell r="B345">
            <v>2</v>
          </cell>
          <cell r="C345">
            <v>1</v>
          </cell>
          <cell r="D345">
            <v>1</v>
          </cell>
          <cell r="L345">
            <v>4</v>
          </cell>
        </row>
        <row r="346">
          <cell r="A346">
            <v>221220</v>
          </cell>
          <cell r="B346">
            <v>1</v>
          </cell>
          <cell r="L346">
            <v>1</v>
          </cell>
        </row>
        <row r="347">
          <cell r="A347">
            <v>221221</v>
          </cell>
          <cell r="D347">
            <v>2</v>
          </cell>
          <cell r="L347">
            <v>2</v>
          </cell>
        </row>
        <row r="348">
          <cell r="A348">
            <v>221301</v>
          </cell>
          <cell r="C348">
            <v>1</v>
          </cell>
          <cell r="L348">
            <v>1</v>
          </cell>
        </row>
        <row r="349">
          <cell r="A349">
            <v>221304</v>
          </cell>
          <cell r="B349">
            <v>1</v>
          </cell>
          <cell r="L349">
            <v>1</v>
          </cell>
        </row>
        <row r="350">
          <cell r="A350">
            <v>221321</v>
          </cell>
          <cell r="B350">
            <v>1</v>
          </cell>
          <cell r="L350">
            <v>1</v>
          </cell>
        </row>
        <row r="351">
          <cell r="A351">
            <v>221322</v>
          </cell>
          <cell r="C351">
            <v>1</v>
          </cell>
          <cell r="L351">
            <v>1</v>
          </cell>
        </row>
        <row r="352">
          <cell r="A352">
            <v>221326</v>
          </cell>
          <cell r="B352">
            <v>1</v>
          </cell>
          <cell r="C352">
            <v>1</v>
          </cell>
          <cell r="L352">
            <v>2</v>
          </cell>
        </row>
        <row r="353">
          <cell r="A353">
            <v>221327</v>
          </cell>
          <cell r="C353">
            <v>2</v>
          </cell>
          <cell r="L353">
            <v>2</v>
          </cell>
        </row>
        <row r="354">
          <cell r="A354">
            <v>221329</v>
          </cell>
          <cell r="B354">
            <v>1</v>
          </cell>
          <cell r="L354">
            <v>1</v>
          </cell>
        </row>
        <row r="355">
          <cell r="A355">
            <v>221341</v>
          </cell>
          <cell r="D355">
            <v>1</v>
          </cell>
          <cell r="L355">
            <v>1</v>
          </cell>
        </row>
        <row r="356">
          <cell r="A356">
            <v>221344</v>
          </cell>
          <cell r="B356">
            <v>1</v>
          </cell>
          <cell r="D356">
            <v>1</v>
          </cell>
          <cell r="L356">
            <v>2</v>
          </cell>
        </row>
        <row r="357">
          <cell r="A357">
            <v>221383</v>
          </cell>
          <cell r="B357">
            <v>1</v>
          </cell>
          <cell r="C357">
            <v>1</v>
          </cell>
          <cell r="L357">
            <v>2</v>
          </cell>
        </row>
        <row r="358">
          <cell r="A358">
            <v>221401</v>
          </cell>
          <cell r="B358">
            <v>2</v>
          </cell>
          <cell r="L358">
            <v>2</v>
          </cell>
        </row>
        <row r="359">
          <cell r="A359">
            <v>221421</v>
          </cell>
          <cell r="B359">
            <v>1</v>
          </cell>
          <cell r="L359">
            <v>1</v>
          </cell>
        </row>
        <row r="360">
          <cell r="A360">
            <v>221422</v>
          </cell>
          <cell r="B360">
            <v>1</v>
          </cell>
          <cell r="C360">
            <v>1</v>
          </cell>
          <cell r="L360">
            <v>2</v>
          </cell>
        </row>
        <row r="361">
          <cell r="A361">
            <v>221423</v>
          </cell>
          <cell r="C361">
            <v>1</v>
          </cell>
          <cell r="D361">
            <v>1</v>
          </cell>
          <cell r="L361">
            <v>2</v>
          </cell>
        </row>
        <row r="362">
          <cell r="A362">
            <v>221424</v>
          </cell>
          <cell r="B362">
            <v>1</v>
          </cell>
          <cell r="D362">
            <v>1</v>
          </cell>
          <cell r="L362">
            <v>2</v>
          </cell>
        </row>
        <row r="363">
          <cell r="A363">
            <v>221425</v>
          </cell>
          <cell r="D363">
            <v>1</v>
          </cell>
          <cell r="L363">
            <v>1</v>
          </cell>
        </row>
        <row r="364">
          <cell r="A364">
            <v>221426</v>
          </cell>
          <cell r="C364">
            <v>1</v>
          </cell>
          <cell r="L364">
            <v>1</v>
          </cell>
        </row>
        <row r="365">
          <cell r="A365">
            <v>221444</v>
          </cell>
          <cell r="C365">
            <v>3</v>
          </cell>
          <cell r="D365">
            <v>1</v>
          </cell>
          <cell r="L365">
            <v>4</v>
          </cell>
        </row>
        <row r="366">
          <cell r="A366">
            <v>221445</v>
          </cell>
          <cell r="C366">
            <v>2</v>
          </cell>
          <cell r="L366">
            <v>2</v>
          </cell>
        </row>
        <row r="367">
          <cell r="A367">
            <v>221446</v>
          </cell>
          <cell r="B367">
            <v>2</v>
          </cell>
          <cell r="C367">
            <v>1</v>
          </cell>
          <cell r="L367">
            <v>3</v>
          </cell>
        </row>
        <row r="368">
          <cell r="A368">
            <v>221461</v>
          </cell>
          <cell r="B368">
            <v>1</v>
          </cell>
          <cell r="C368">
            <v>1</v>
          </cell>
          <cell r="L368">
            <v>2</v>
          </cell>
        </row>
        <row r="369">
          <cell r="A369">
            <v>221481</v>
          </cell>
          <cell r="B369">
            <v>1</v>
          </cell>
          <cell r="C369">
            <v>2</v>
          </cell>
          <cell r="L369">
            <v>3</v>
          </cell>
        </row>
        <row r="370">
          <cell r="A370">
            <v>221482</v>
          </cell>
          <cell r="C370">
            <v>1</v>
          </cell>
          <cell r="D370">
            <v>1</v>
          </cell>
          <cell r="L370">
            <v>2</v>
          </cell>
        </row>
        <row r="371">
          <cell r="A371">
            <v>221483</v>
          </cell>
          <cell r="B371">
            <v>1</v>
          </cell>
          <cell r="L371">
            <v>1</v>
          </cell>
        </row>
        <row r="372">
          <cell r="A372">
            <v>221484</v>
          </cell>
          <cell r="B372">
            <v>1</v>
          </cell>
          <cell r="L372">
            <v>1</v>
          </cell>
        </row>
        <row r="373">
          <cell r="A373">
            <v>221485</v>
          </cell>
          <cell r="B373">
            <v>1</v>
          </cell>
          <cell r="C373">
            <v>1</v>
          </cell>
          <cell r="L373">
            <v>2</v>
          </cell>
        </row>
        <row r="374">
          <cell r="A374">
            <v>221502</v>
          </cell>
          <cell r="B374">
            <v>1</v>
          </cell>
          <cell r="C374">
            <v>2</v>
          </cell>
          <cell r="L374">
            <v>3</v>
          </cell>
        </row>
        <row r="375">
          <cell r="A375">
            <v>221503</v>
          </cell>
          <cell r="B375">
            <v>1</v>
          </cell>
          <cell r="L375">
            <v>1</v>
          </cell>
        </row>
        <row r="376">
          <cell r="A376">
            <v>221521</v>
          </cell>
          <cell r="B376">
            <v>1</v>
          </cell>
          <cell r="C376">
            <v>1</v>
          </cell>
          <cell r="L376">
            <v>2</v>
          </cell>
        </row>
        <row r="377">
          <cell r="A377">
            <v>221522</v>
          </cell>
          <cell r="B377">
            <v>1</v>
          </cell>
          <cell r="L377">
            <v>1</v>
          </cell>
        </row>
        <row r="378">
          <cell r="A378">
            <v>221523</v>
          </cell>
          <cell r="B378">
            <v>2</v>
          </cell>
          <cell r="L378">
            <v>2</v>
          </cell>
        </row>
        <row r="379">
          <cell r="A379">
            <v>222201</v>
          </cell>
          <cell r="B379">
            <v>2</v>
          </cell>
          <cell r="C379">
            <v>4</v>
          </cell>
          <cell r="D379">
            <v>8</v>
          </cell>
          <cell r="L379">
            <v>14</v>
          </cell>
        </row>
        <row r="380">
          <cell r="A380">
            <v>222202</v>
          </cell>
          <cell r="B380">
            <v>4</v>
          </cell>
          <cell r="C380">
            <v>9</v>
          </cell>
          <cell r="D380">
            <v>9</v>
          </cell>
          <cell r="L380">
            <v>22</v>
          </cell>
        </row>
        <row r="381">
          <cell r="A381">
            <v>222203</v>
          </cell>
          <cell r="C381">
            <v>1</v>
          </cell>
          <cell r="D381">
            <v>3</v>
          </cell>
          <cell r="L381">
            <v>4</v>
          </cell>
        </row>
        <row r="382">
          <cell r="A382">
            <v>222204</v>
          </cell>
          <cell r="C382">
            <v>1</v>
          </cell>
          <cell r="D382">
            <v>1</v>
          </cell>
          <cell r="L382">
            <v>2</v>
          </cell>
        </row>
        <row r="383">
          <cell r="A383">
            <v>222206</v>
          </cell>
          <cell r="D383">
            <v>2</v>
          </cell>
          <cell r="L383">
            <v>2</v>
          </cell>
        </row>
        <row r="384">
          <cell r="A384">
            <v>222207</v>
          </cell>
          <cell r="C384">
            <v>2</v>
          </cell>
          <cell r="L384">
            <v>2</v>
          </cell>
        </row>
        <row r="385">
          <cell r="A385">
            <v>222208</v>
          </cell>
          <cell r="C385">
            <v>2</v>
          </cell>
          <cell r="D385">
            <v>2</v>
          </cell>
          <cell r="L385">
            <v>4</v>
          </cell>
        </row>
        <row r="386">
          <cell r="A386">
            <v>222209</v>
          </cell>
          <cell r="C386">
            <v>1</v>
          </cell>
          <cell r="D386">
            <v>1</v>
          </cell>
          <cell r="L386">
            <v>2</v>
          </cell>
        </row>
        <row r="387">
          <cell r="A387">
            <v>222210</v>
          </cell>
          <cell r="B387">
            <v>1</v>
          </cell>
          <cell r="C387">
            <v>5</v>
          </cell>
          <cell r="D387">
            <v>4</v>
          </cell>
          <cell r="L387">
            <v>10</v>
          </cell>
        </row>
        <row r="388">
          <cell r="A388">
            <v>222212</v>
          </cell>
          <cell r="D388">
            <v>1</v>
          </cell>
          <cell r="L388">
            <v>1</v>
          </cell>
        </row>
        <row r="389">
          <cell r="A389">
            <v>222214</v>
          </cell>
          <cell r="C389">
            <v>1</v>
          </cell>
          <cell r="L389">
            <v>1</v>
          </cell>
        </row>
        <row r="390">
          <cell r="A390">
            <v>222215</v>
          </cell>
          <cell r="C390">
            <v>1</v>
          </cell>
          <cell r="L390">
            <v>1</v>
          </cell>
        </row>
        <row r="391">
          <cell r="A391">
            <v>222217</v>
          </cell>
          <cell r="D391">
            <v>1</v>
          </cell>
          <cell r="L391">
            <v>1</v>
          </cell>
        </row>
        <row r="392">
          <cell r="A392">
            <v>222218</v>
          </cell>
          <cell r="C392">
            <v>1</v>
          </cell>
          <cell r="D392">
            <v>2</v>
          </cell>
          <cell r="L392">
            <v>3</v>
          </cell>
        </row>
        <row r="393">
          <cell r="A393">
            <v>222220</v>
          </cell>
          <cell r="D393">
            <v>1</v>
          </cell>
          <cell r="L393">
            <v>1</v>
          </cell>
        </row>
        <row r="394">
          <cell r="A394">
            <v>222301</v>
          </cell>
          <cell r="C394">
            <v>1</v>
          </cell>
          <cell r="L394">
            <v>1</v>
          </cell>
        </row>
        <row r="395">
          <cell r="A395">
            <v>222326</v>
          </cell>
          <cell r="B395">
            <v>1</v>
          </cell>
          <cell r="L395">
            <v>1</v>
          </cell>
        </row>
        <row r="396">
          <cell r="A396">
            <v>222327</v>
          </cell>
          <cell r="C396">
            <v>1</v>
          </cell>
          <cell r="L396">
            <v>1</v>
          </cell>
        </row>
        <row r="397">
          <cell r="A397">
            <v>222341</v>
          </cell>
          <cell r="D397">
            <v>1</v>
          </cell>
          <cell r="L397">
            <v>1</v>
          </cell>
        </row>
        <row r="398">
          <cell r="A398">
            <v>222342</v>
          </cell>
          <cell r="D398">
            <v>1</v>
          </cell>
          <cell r="L398">
            <v>1</v>
          </cell>
        </row>
        <row r="399">
          <cell r="A399">
            <v>222382</v>
          </cell>
          <cell r="D399">
            <v>1</v>
          </cell>
          <cell r="L399">
            <v>1</v>
          </cell>
        </row>
        <row r="400">
          <cell r="A400">
            <v>222422</v>
          </cell>
          <cell r="B400">
            <v>1</v>
          </cell>
          <cell r="D400">
            <v>1</v>
          </cell>
          <cell r="L400">
            <v>2</v>
          </cell>
        </row>
        <row r="401">
          <cell r="A401">
            <v>222424</v>
          </cell>
          <cell r="C401">
            <v>2</v>
          </cell>
          <cell r="D401">
            <v>1</v>
          </cell>
          <cell r="L401">
            <v>3</v>
          </cell>
        </row>
        <row r="402">
          <cell r="A402">
            <v>222446</v>
          </cell>
          <cell r="D402">
            <v>1</v>
          </cell>
          <cell r="L402">
            <v>1</v>
          </cell>
        </row>
        <row r="403">
          <cell r="A403">
            <v>222482</v>
          </cell>
          <cell r="D403">
            <v>1</v>
          </cell>
          <cell r="L403">
            <v>1</v>
          </cell>
        </row>
        <row r="404">
          <cell r="A404">
            <v>222487</v>
          </cell>
          <cell r="C404">
            <v>1</v>
          </cell>
          <cell r="L404">
            <v>1</v>
          </cell>
        </row>
        <row r="405">
          <cell r="A405">
            <v>222523</v>
          </cell>
          <cell r="C405">
            <v>1</v>
          </cell>
          <cell r="L405">
            <v>1</v>
          </cell>
        </row>
        <row r="406">
          <cell r="A406">
            <v>223201</v>
          </cell>
          <cell r="B406">
            <v>39</v>
          </cell>
          <cell r="C406">
            <v>10</v>
          </cell>
          <cell r="D406">
            <v>2</v>
          </cell>
          <cell r="L406">
            <v>51</v>
          </cell>
        </row>
        <row r="407">
          <cell r="A407">
            <v>223202</v>
          </cell>
          <cell r="B407">
            <v>21</v>
          </cell>
          <cell r="C407">
            <v>1</v>
          </cell>
          <cell r="L407">
            <v>22</v>
          </cell>
        </row>
        <row r="408">
          <cell r="A408">
            <v>223203</v>
          </cell>
          <cell r="B408">
            <v>15</v>
          </cell>
          <cell r="L408">
            <v>15</v>
          </cell>
        </row>
        <row r="409">
          <cell r="A409">
            <v>223204</v>
          </cell>
          <cell r="B409">
            <v>6</v>
          </cell>
          <cell r="L409">
            <v>6</v>
          </cell>
        </row>
        <row r="410">
          <cell r="A410">
            <v>223205</v>
          </cell>
          <cell r="B410">
            <v>3</v>
          </cell>
          <cell r="L410">
            <v>3</v>
          </cell>
        </row>
        <row r="411">
          <cell r="A411">
            <v>223206</v>
          </cell>
          <cell r="B411">
            <v>3</v>
          </cell>
          <cell r="C411">
            <v>3</v>
          </cell>
          <cell r="L411">
            <v>6</v>
          </cell>
        </row>
        <row r="412">
          <cell r="A412">
            <v>223207</v>
          </cell>
          <cell r="B412">
            <v>3</v>
          </cell>
          <cell r="C412">
            <v>1</v>
          </cell>
          <cell r="L412">
            <v>4</v>
          </cell>
        </row>
        <row r="413">
          <cell r="A413">
            <v>223209</v>
          </cell>
          <cell r="B413">
            <v>5</v>
          </cell>
          <cell r="C413">
            <v>1</v>
          </cell>
          <cell r="L413">
            <v>6</v>
          </cell>
        </row>
        <row r="414">
          <cell r="A414">
            <v>223210</v>
          </cell>
          <cell r="B414">
            <v>23</v>
          </cell>
          <cell r="C414">
            <v>7</v>
          </cell>
          <cell r="D414">
            <v>2</v>
          </cell>
          <cell r="L414">
            <v>32</v>
          </cell>
        </row>
        <row r="415">
          <cell r="A415">
            <v>223211</v>
          </cell>
          <cell r="B415">
            <v>2</v>
          </cell>
          <cell r="L415">
            <v>2</v>
          </cell>
        </row>
        <row r="416">
          <cell r="A416">
            <v>223212</v>
          </cell>
          <cell r="B416">
            <v>3</v>
          </cell>
          <cell r="C416">
            <v>3</v>
          </cell>
          <cell r="L416">
            <v>6</v>
          </cell>
        </row>
        <row r="417">
          <cell r="A417">
            <v>223213</v>
          </cell>
          <cell r="B417">
            <v>2</v>
          </cell>
          <cell r="C417">
            <v>1</v>
          </cell>
          <cell r="L417">
            <v>3</v>
          </cell>
        </row>
        <row r="418">
          <cell r="A418">
            <v>223214</v>
          </cell>
          <cell r="B418">
            <v>8</v>
          </cell>
          <cell r="C418">
            <v>1</v>
          </cell>
          <cell r="L418">
            <v>9</v>
          </cell>
        </row>
        <row r="419">
          <cell r="A419">
            <v>223215</v>
          </cell>
          <cell r="B419">
            <v>1</v>
          </cell>
          <cell r="L419">
            <v>1</v>
          </cell>
        </row>
        <row r="420">
          <cell r="A420">
            <v>223216</v>
          </cell>
          <cell r="B420">
            <v>2</v>
          </cell>
          <cell r="C420">
            <v>3</v>
          </cell>
          <cell r="L420">
            <v>5</v>
          </cell>
        </row>
        <row r="421">
          <cell r="A421">
            <v>223217</v>
          </cell>
          <cell r="B421">
            <v>1</v>
          </cell>
          <cell r="C421">
            <v>1</v>
          </cell>
          <cell r="L421">
            <v>2</v>
          </cell>
        </row>
        <row r="422">
          <cell r="A422">
            <v>223218</v>
          </cell>
          <cell r="B422">
            <v>4</v>
          </cell>
          <cell r="C422">
            <v>1</v>
          </cell>
          <cell r="D422">
            <v>1</v>
          </cell>
          <cell r="L422">
            <v>6</v>
          </cell>
        </row>
        <row r="423">
          <cell r="A423">
            <v>223219</v>
          </cell>
          <cell r="B423">
            <v>2</v>
          </cell>
          <cell r="L423">
            <v>2</v>
          </cell>
        </row>
        <row r="424">
          <cell r="A424">
            <v>223220</v>
          </cell>
          <cell r="B424">
            <v>1</v>
          </cell>
          <cell r="L424">
            <v>1</v>
          </cell>
        </row>
        <row r="425">
          <cell r="A425">
            <v>223221</v>
          </cell>
          <cell r="B425">
            <v>3</v>
          </cell>
          <cell r="C425">
            <v>4</v>
          </cell>
          <cell r="L425">
            <v>7</v>
          </cell>
        </row>
        <row r="426">
          <cell r="A426">
            <v>223304</v>
          </cell>
          <cell r="C426">
            <v>1</v>
          </cell>
          <cell r="L426">
            <v>1</v>
          </cell>
        </row>
        <row r="427">
          <cell r="A427">
            <v>223321</v>
          </cell>
          <cell r="B427">
            <v>2</v>
          </cell>
          <cell r="C427">
            <v>1</v>
          </cell>
          <cell r="L427">
            <v>3</v>
          </cell>
        </row>
        <row r="428">
          <cell r="A428">
            <v>223325</v>
          </cell>
          <cell r="B428">
            <v>3</v>
          </cell>
          <cell r="L428">
            <v>3</v>
          </cell>
        </row>
        <row r="429">
          <cell r="A429">
            <v>223326</v>
          </cell>
          <cell r="B429">
            <v>3</v>
          </cell>
          <cell r="L429">
            <v>3</v>
          </cell>
        </row>
        <row r="430">
          <cell r="A430">
            <v>223341</v>
          </cell>
          <cell r="B430">
            <v>1</v>
          </cell>
          <cell r="L430">
            <v>1</v>
          </cell>
        </row>
        <row r="431">
          <cell r="A431">
            <v>223342</v>
          </cell>
          <cell r="B431">
            <v>1</v>
          </cell>
          <cell r="C431">
            <v>1</v>
          </cell>
          <cell r="L431">
            <v>2</v>
          </cell>
        </row>
        <row r="432">
          <cell r="A432">
            <v>223344</v>
          </cell>
          <cell r="B432">
            <v>2</v>
          </cell>
          <cell r="L432">
            <v>2</v>
          </cell>
        </row>
        <row r="433">
          <cell r="A433">
            <v>223381</v>
          </cell>
          <cell r="C433">
            <v>1</v>
          </cell>
          <cell r="L433">
            <v>1</v>
          </cell>
        </row>
        <row r="434">
          <cell r="A434">
            <v>223382</v>
          </cell>
          <cell r="C434">
            <v>1</v>
          </cell>
          <cell r="L434">
            <v>1</v>
          </cell>
        </row>
        <row r="435">
          <cell r="A435">
            <v>223401</v>
          </cell>
          <cell r="B435">
            <v>2</v>
          </cell>
          <cell r="L435">
            <v>2</v>
          </cell>
        </row>
        <row r="436">
          <cell r="A436">
            <v>223402</v>
          </cell>
          <cell r="B436">
            <v>1</v>
          </cell>
          <cell r="L436">
            <v>1</v>
          </cell>
        </row>
        <row r="437">
          <cell r="A437">
            <v>223422</v>
          </cell>
          <cell r="C437">
            <v>2</v>
          </cell>
          <cell r="L437">
            <v>2</v>
          </cell>
        </row>
        <row r="438">
          <cell r="A438">
            <v>223423</v>
          </cell>
          <cell r="B438">
            <v>3</v>
          </cell>
          <cell r="C438">
            <v>3</v>
          </cell>
          <cell r="L438">
            <v>6</v>
          </cell>
        </row>
        <row r="439">
          <cell r="A439">
            <v>223424</v>
          </cell>
          <cell r="B439">
            <v>1</v>
          </cell>
          <cell r="L439">
            <v>1</v>
          </cell>
        </row>
        <row r="440">
          <cell r="A440">
            <v>223425</v>
          </cell>
          <cell r="B440">
            <v>1</v>
          </cell>
          <cell r="C440">
            <v>2</v>
          </cell>
          <cell r="L440">
            <v>3</v>
          </cell>
        </row>
        <row r="441">
          <cell r="A441">
            <v>223442</v>
          </cell>
          <cell r="D441">
            <v>1</v>
          </cell>
          <cell r="L441">
            <v>1</v>
          </cell>
        </row>
        <row r="442">
          <cell r="A442">
            <v>223481</v>
          </cell>
          <cell r="B442">
            <v>1</v>
          </cell>
          <cell r="L442">
            <v>1</v>
          </cell>
        </row>
        <row r="443">
          <cell r="A443">
            <v>223483</v>
          </cell>
          <cell r="B443">
            <v>1</v>
          </cell>
          <cell r="L443">
            <v>1</v>
          </cell>
        </row>
        <row r="444">
          <cell r="A444">
            <v>223484</v>
          </cell>
          <cell r="B444">
            <v>1</v>
          </cell>
          <cell r="L444">
            <v>1</v>
          </cell>
        </row>
        <row r="445">
          <cell r="A445">
            <v>223485</v>
          </cell>
          <cell r="B445">
            <v>1</v>
          </cell>
          <cell r="C445">
            <v>1</v>
          </cell>
          <cell r="L445">
            <v>2</v>
          </cell>
        </row>
        <row r="446">
          <cell r="A446">
            <v>223503</v>
          </cell>
          <cell r="B446">
            <v>1</v>
          </cell>
          <cell r="L446">
            <v>1</v>
          </cell>
        </row>
        <row r="447">
          <cell r="A447">
            <v>223505</v>
          </cell>
          <cell r="B447">
            <v>1</v>
          </cell>
          <cell r="L447">
            <v>1</v>
          </cell>
        </row>
        <row r="448">
          <cell r="A448">
            <v>301201</v>
          </cell>
          <cell r="B448">
            <v>7</v>
          </cell>
          <cell r="C448">
            <v>6</v>
          </cell>
          <cell r="D448">
            <v>9</v>
          </cell>
          <cell r="E448">
            <v>7</v>
          </cell>
          <cell r="F448">
            <v>10</v>
          </cell>
          <cell r="G448">
            <v>6</v>
          </cell>
          <cell r="H448">
            <v>4</v>
          </cell>
          <cell r="I448">
            <v>5</v>
          </cell>
          <cell r="J448">
            <v>8</v>
          </cell>
          <cell r="K448">
            <v>6</v>
          </cell>
          <cell r="L448">
            <v>10</v>
          </cell>
          <cell r="M448">
            <v>6</v>
          </cell>
        </row>
        <row r="449">
          <cell r="A449">
            <v>301202</v>
          </cell>
          <cell r="B449">
            <v>8</v>
          </cell>
          <cell r="C449">
            <v>15</v>
          </cell>
          <cell r="D449">
            <v>5</v>
          </cell>
          <cell r="E449">
            <v>6</v>
          </cell>
          <cell r="F449">
            <v>7</v>
          </cell>
          <cell r="G449">
            <v>4</v>
          </cell>
          <cell r="H449">
            <v>6</v>
          </cell>
          <cell r="I449">
            <v>3</v>
          </cell>
          <cell r="J449">
            <v>5</v>
          </cell>
          <cell r="K449">
            <v>6</v>
          </cell>
          <cell r="L449">
            <v>7</v>
          </cell>
          <cell r="M449">
            <v>9</v>
          </cell>
        </row>
        <row r="450">
          <cell r="A450">
            <v>301203</v>
          </cell>
          <cell r="B450">
            <v>1</v>
          </cell>
          <cell r="C450">
            <v>4</v>
          </cell>
          <cell r="D450">
            <v>1</v>
          </cell>
          <cell r="E450">
            <v>3</v>
          </cell>
          <cell r="F450">
            <v>3</v>
          </cell>
          <cell r="G450">
            <v>2</v>
          </cell>
          <cell r="H450">
            <v>5</v>
          </cell>
          <cell r="I450">
            <v>4</v>
          </cell>
          <cell r="J450">
            <v>1</v>
          </cell>
          <cell r="K450">
            <v>1</v>
          </cell>
          <cell r="L450">
            <v>3</v>
          </cell>
        </row>
        <row r="451">
          <cell r="A451">
            <v>301204</v>
          </cell>
          <cell r="B451">
            <v>1</v>
          </cell>
          <cell r="C451">
            <v>1</v>
          </cell>
          <cell r="D451">
            <v>1</v>
          </cell>
        </row>
        <row r="452">
          <cell r="A452">
            <v>301205</v>
          </cell>
          <cell r="C452">
            <v>3</v>
          </cell>
          <cell r="F452">
            <v>2</v>
          </cell>
          <cell r="G452">
            <v>1</v>
          </cell>
        </row>
        <row r="453">
          <cell r="A453">
            <v>301206</v>
          </cell>
          <cell r="C453">
            <v>1</v>
          </cell>
          <cell r="D453">
            <v>1</v>
          </cell>
          <cell r="E453">
            <v>1</v>
          </cell>
          <cell r="G453">
            <v>1</v>
          </cell>
          <cell r="I453">
            <v>2</v>
          </cell>
          <cell r="J453">
            <v>1</v>
          </cell>
          <cell r="K453">
            <v>3</v>
          </cell>
          <cell r="L453">
            <v>3</v>
          </cell>
          <cell r="M453">
            <v>4</v>
          </cell>
        </row>
        <row r="454">
          <cell r="A454">
            <v>301207</v>
          </cell>
          <cell r="B454">
            <v>3</v>
          </cell>
          <cell r="C454">
            <v>3</v>
          </cell>
          <cell r="D454">
            <v>2</v>
          </cell>
          <cell r="E454">
            <v>1</v>
          </cell>
          <cell r="F454">
            <v>1</v>
          </cell>
          <cell r="G454">
            <v>1</v>
          </cell>
          <cell r="H454">
            <v>3</v>
          </cell>
          <cell r="I454">
            <v>1</v>
          </cell>
          <cell r="J454">
            <v>1</v>
          </cell>
          <cell r="K454">
            <v>2</v>
          </cell>
          <cell r="L454">
            <v>3</v>
          </cell>
          <cell r="M454">
            <v>1</v>
          </cell>
        </row>
        <row r="455">
          <cell r="A455">
            <v>301208</v>
          </cell>
          <cell r="B455">
            <v>1</v>
          </cell>
          <cell r="D455">
            <v>1</v>
          </cell>
          <cell r="E455">
            <v>1</v>
          </cell>
          <cell r="H455">
            <v>1</v>
          </cell>
          <cell r="I455">
            <v>1</v>
          </cell>
          <cell r="J455">
            <v>1</v>
          </cell>
          <cell r="K455">
            <v>1</v>
          </cell>
        </row>
        <row r="456">
          <cell r="A456">
            <v>301209</v>
          </cell>
          <cell r="B456">
            <v>2</v>
          </cell>
          <cell r="C456">
            <v>1</v>
          </cell>
          <cell r="G456">
            <v>1</v>
          </cell>
          <cell r="J456">
            <v>1</v>
          </cell>
          <cell r="K456">
            <v>1</v>
          </cell>
          <cell r="L456">
            <v>2</v>
          </cell>
          <cell r="M456">
            <v>1</v>
          </cell>
        </row>
        <row r="457">
          <cell r="A457">
            <v>301210</v>
          </cell>
          <cell r="B457">
            <v>6</v>
          </cell>
          <cell r="C457">
            <v>2</v>
          </cell>
          <cell r="D457">
            <v>3</v>
          </cell>
          <cell r="E457">
            <v>2</v>
          </cell>
          <cell r="F457">
            <v>1</v>
          </cell>
          <cell r="G457">
            <v>2</v>
          </cell>
          <cell r="H457">
            <v>1</v>
          </cell>
          <cell r="I457">
            <v>1</v>
          </cell>
          <cell r="K457">
            <v>2</v>
          </cell>
          <cell r="L457">
            <v>3</v>
          </cell>
          <cell r="M457">
            <v>3</v>
          </cell>
        </row>
        <row r="458">
          <cell r="A458">
            <v>301211</v>
          </cell>
          <cell r="C458">
            <v>1</v>
          </cell>
          <cell r="D458">
            <v>2</v>
          </cell>
          <cell r="E458">
            <v>1</v>
          </cell>
          <cell r="F458">
            <v>2</v>
          </cell>
          <cell r="G458">
            <v>1</v>
          </cell>
          <cell r="J458">
            <v>1</v>
          </cell>
          <cell r="L458">
            <v>2</v>
          </cell>
        </row>
        <row r="459">
          <cell r="A459">
            <v>301212</v>
          </cell>
          <cell r="B459">
            <v>1</v>
          </cell>
          <cell r="C459">
            <v>2</v>
          </cell>
          <cell r="G459">
            <v>3</v>
          </cell>
          <cell r="H459">
            <v>2</v>
          </cell>
          <cell r="J459">
            <v>1</v>
          </cell>
          <cell r="L459">
            <v>1</v>
          </cell>
          <cell r="M459">
            <v>1</v>
          </cell>
        </row>
        <row r="460">
          <cell r="A460">
            <v>301213</v>
          </cell>
          <cell r="D460">
            <v>1</v>
          </cell>
          <cell r="G460">
            <v>1</v>
          </cell>
          <cell r="I460">
            <v>3</v>
          </cell>
          <cell r="J460">
            <v>1</v>
          </cell>
          <cell r="M460">
            <v>1</v>
          </cell>
        </row>
        <row r="461">
          <cell r="A461">
            <v>301214</v>
          </cell>
          <cell r="D461">
            <v>1</v>
          </cell>
          <cell r="E461">
            <v>1</v>
          </cell>
          <cell r="F461">
            <v>1</v>
          </cell>
          <cell r="K461">
            <v>1</v>
          </cell>
          <cell r="L461">
            <v>1</v>
          </cell>
          <cell r="M461">
            <v>1</v>
          </cell>
        </row>
        <row r="462">
          <cell r="A462">
            <v>301215</v>
          </cell>
          <cell r="B462">
            <v>2</v>
          </cell>
          <cell r="C462">
            <v>1</v>
          </cell>
          <cell r="D462">
            <v>2</v>
          </cell>
          <cell r="F462">
            <v>1</v>
          </cell>
          <cell r="G462">
            <v>1</v>
          </cell>
          <cell r="I462">
            <v>2</v>
          </cell>
          <cell r="K462">
            <v>1</v>
          </cell>
          <cell r="L462">
            <v>2</v>
          </cell>
          <cell r="M462">
            <v>1</v>
          </cell>
        </row>
        <row r="463">
          <cell r="A463">
            <v>301216</v>
          </cell>
          <cell r="D463">
            <v>1</v>
          </cell>
          <cell r="G463">
            <v>1</v>
          </cell>
          <cell r="H463">
            <v>1</v>
          </cell>
          <cell r="I463">
            <v>1</v>
          </cell>
          <cell r="M463">
            <v>1</v>
          </cell>
        </row>
        <row r="464">
          <cell r="A464">
            <v>301217</v>
          </cell>
          <cell r="F464">
            <v>1</v>
          </cell>
        </row>
        <row r="465">
          <cell r="A465">
            <v>301218</v>
          </cell>
          <cell r="B465">
            <v>1</v>
          </cell>
          <cell r="C465">
            <v>1</v>
          </cell>
          <cell r="G465">
            <v>1</v>
          </cell>
          <cell r="H465">
            <v>2</v>
          </cell>
          <cell r="I465">
            <v>2</v>
          </cell>
          <cell r="J465">
            <v>2</v>
          </cell>
          <cell r="L465">
            <v>1</v>
          </cell>
        </row>
        <row r="466">
          <cell r="A466">
            <v>301219</v>
          </cell>
          <cell r="C466">
            <v>1</v>
          </cell>
          <cell r="D466">
            <v>1</v>
          </cell>
          <cell r="H466">
            <v>2</v>
          </cell>
          <cell r="L466">
            <v>1</v>
          </cell>
        </row>
        <row r="467">
          <cell r="A467">
            <v>301220</v>
          </cell>
          <cell r="H467">
            <v>2</v>
          </cell>
          <cell r="J467">
            <v>1</v>
          </cell>
        </row>
        <row r="468">
          <cell r="A468">
            <v>301221</v>
          </cell>
          <cell r="E468">
            <v>2</v>
          </cell>
          <cell r="I468">
            <v>1</v>
          </cell>
          <cell r="L468">
            <v>1</v>
          </cell>
        </row>
        <row r="469">
          <cell r="A469">
            <v>301301</v>
          </cell>
          <cell r="E469">
            <v>1</v>
          </cell>
          <cell r="H469">
            <v>1</v>
          </cell>
          <cell r="M469">
            <v>1</v>
          </cell>
        </row>
        <row r="470">
          <cell r="A470">
            <v>301302</v>
          </cell>
          <cell r="D470">
            <v>1</v>
          </cell>
        </row>
        <row r="471">
          <cell r="A471">
            <v>301304</v>
          </cell>
          <cell r="H471">
            <v>1</v>
          </cell>
        </row>
        <row r="472">
          <cell r="A472">
            <v>301306</v>
          </cell>
          <cell r="G472">
            <v>1</v>
          </cell>
        </row>
        <row r="473">
          <cell r="A473">
            <v>301321</v>
          </cell>
          <cell r="E473">
            <v>2</v>
          </cell>
          <cell r="J473">
            <v>1</v>
          </cell>
        </row>
        <row r="474">
          <cell r="A474">
            <v>301322</v>
          </cell>
          <cell r="C474">
            <v>1</v>
          </cell>
          <cell r="I474">
            <v>1</v>
          </cell>
        </row>
        <row r="475">
          <cell r="A475">
            <v>301325</v>
          </cell>
          <cell r="E475">
            <v>1</v>
          </cell>
          <cell r="F475">
            <v>1</v>
          </cell>
          <cell r="I475">
            <v>1</v>
          </cell>
          <cell r="J475">
            <v>1</v>
          </cell>
        </row>
        <row r="476">
          <cell r="A476">
            <v>301326</v>
          </cell>
          <cell r="C476">
            <v>1</v>
          </cell>
          <cell r="K476">
            <v>1</v>
          </cell>
          <cell r="L476">
            <v>1</v>
          </cell>
        </row>
        <row r="477">
          <cell r="A477">
            <v>301327</v>
          </cell>
          <cell r="C477">
            <v>1</v>
          </cell>
          <cell r="E477">
            <v>1</v>
          </cell>
          <cell r="H477">
            <v>1</v>
          </cell>
        </row>
        <row r="478">
          <cell r="A478">
            <v>301329</v>
          </cell>
          <cell r="D478">
            <v>1</v>
          </cell>
        </row>
        <row r="479">
          <cell r="A479">
            <v>301341</v>
          </cell>
          <cell r="B479">
            <v>1</v>
          </cell>
          <cell r="I479">
            <v>1</v>
          </cell>
        </row>
        <row r="480">
          <cell r="A480">
            <v>301342</v>
          </cell>
          <cell r="B480">
            <v>1</v>
          </cell>
          <cell r="E480">
            <v>1</v>
          </cell>
          <cell r="G480">
            <v>1</v>
          </cell>
          <cell r="J480">
            <v>2</v>
          </cell>
        </row>
        <row r="481">
          <cell r="A481">
            <v>301344</v>
          </cell>
          <cell r="C481">
            <v>1</v>
          </cell>
          <cell r="D481">
            <v>1</v>
          </cell>
          <cell r="K481">
            <v>1</v>
          </cell>
          <cell r="L481">
            <v>1</v>
          </cell>
        </row>
        <row r="482">
          <cell r="A482">
            <v>301381</v>
          </cell>
          <cell r="I482">
            <v>1</v>
          </cell>
        </row>
        <row r="483">
          <cell r="A483">
            <v>301383</v>
          </cell>
          <cell r="C483">
            <v>2</v>
          </cell>
          <cell r="H483">
            <v>2</v>
          </cell>
        </row>
        <row r="484">
          <cell r="A484">
            <v>301401</v>
          </cell>
          <cell r="D484">
            <v>1</v>
          </cell>
          <cell r="K484">
            <v>1</v>
          </cell>
        </row>
        <row r="485">
          <cell r="A485">
            <v>301402</v>
          </cell>
          <cell r="G485">
            <v>1</v>
          </cell>
        </row>
        <row r="486">
          <cell r="A486">
            <v>301421</v>
          </cell>
          <cell r="L486">
            <v>1</v>
          </cell>
        </row>
        <row r="487">
          <cell r="A487">
            <v>301422</v>
          </cell>
          <cell r="B487">
            <v>2</v>
          </cell>
          <cell r="G487">
            <v>1</v>
          </cell>
          <cell r="H487">
            <v>1</v>
          </cell>
          <cell r="J487">
            <v>1</v>
          </cell>
        </row>
        <row r="488">
          <cell r="A488">
            <v>301423</v>
          </cell>
          <cell r="B488">
            <v>1</v>
          </cell>
          <cell r="C488">
            <v>1</v>
          </cell>
          <cell r="F488">
            <v>1</v>
          </cell>
          <cell r="J488">
            <v>1</v>
          </cell>
          <cell r="L488">
            <v>1</v>
          </cell>
        </row>
        <row r="489">
          <cell r="A489">
            <v>301424</v>
          </cell>
          <cell r="H489">
            <v>1</v>
          </cell>
          <cell r="K489">
            <v>1</v>
          </cell>
        </row>
        <row r="490">
          <cell r="A490">
            <v>301425</v>
          </cell>
          <cell r="D490">
            <v>1</v>
          </cell>
        </row>
        <row r="491">
          <cell r="A491">
            <v>301426</v>
          </cell>
          <cell r="F491">
            <v>1</v>
          </cell>
        </row>
        <row r="492">
          <cell r="A492">
            <v>301444</v>
          </cell>
          <cell r="D492">
            <v>1</v>
          </cell>
          <cell r="H492">
            <v>1</v>
          </cell>
          <cell r="J492">
            <v>1</v>
          </cell>
          <cell r="K492">
            <v>1</v>
          </cell>
          <cell r="L492">
            <v>1</v>
          </cell>
        </row>
        <row r="493">
          <cell r="A493">
            <v>301445</v>
          </cell>
          <cell r="D493">
            <v>1</v>
          </cell>
          <cell r="H493">
            <v>1</v>
          </cell>
        </row>
        <row r="494">
          <cell r="A494">
            <v>301446</v>
          </cell>
          <cell r="C494">
            <v>1</v>
          </cell>
          <cell r="E494">
            <v>1</v>
          </cell>
          <cell r="F494">
            <v>1</v>
          </cell>
          <cell r="G494">
            <v>1</v>
          </cell>
          <cell r="H494">
            <v>2</v>
          </cell>
          <cell r="I494">
            <v>1</v>
          </cell>
        </row>
        <row r="495">
          <cell r="A495">
            <v>301447</v>
          </cell>
          <cell r="K495">
            <v>1</v>
          </cell>
        </row>
        <row r="496">
          <cell r="A496">
            <v>301461</v>
          </cell>
          <cell r="L496">
            <v>1</v>
          </cell>
          <cell r="M496">
            <v>1</v>
          </cell>
        </row>
        <row r="497">
          <cell r="A497">
            <v>301462</v>
          </cell>
          <cell r="H497">
            <v>1</v>
          </cell>
        </row>
        <row r="498">
          <cell r="A498">
            <v>301481</v>
          </cell>
          <cell r="C498">
            <v>1</v>
          </cell>
          <cell r="E498">
            <v>1</v>
          </cell>
          <cell r="K498">
            <v>1</v>
          </cell>
        </row>
        <row r="499">
          <cell r="A499">
            <v>301482</v>
          </cell>
          <cell r="B499">
            <v>1</v>
          </cell>
          <cell r="H499">
            <v>1</v>
          </cell>
        </row>
        <row r="500">
          <cell r="A500">
            <v>301483</v>
          </cell>
          <cell r="I500">
            <v>1</v>
          </cell>
          <cell r="L500">
            <v>1</v>
          </cell>
          <cell r="M500">
            <v>1</v>
          </cell>
        </row>
        <row r="501">
          <cell r="A501">
            <v>301484</v>
          </cell>
          <cell r="D501">
            <v>1</v>
          </cell>
        </row>
        <row r="502">
          <cell r="A502">
            <v>301485</v>
          </cell>
          <cell r="F502">
            <v>1</v>
          </cell>
          <cell r="H502">
            <v>1</v>
          </cell>
          <cell r="I502">
            <v>1</v>
          </cell>
        </row>
        <row r="503">
          <cell r="A503">
            <v>301486</v>
          </cell>
          <cell r="G503">
            <v>1</v>
          </cell>
        </row>
        <row r="504">
          <cell r="A504">
            <v>301502</v>
          </cell>
          <cell r="E504">
            <v>2</v>
          </cell>
          <cell r="I504">
            <v>3</v>
          </cell>
        </row>
        <row r="505">
          <cell r="A505">
            <v>301503</v>
          </cell>
          <cell r="D505">
            <v>1</v>
          </cell>
          <cell r="L505">
            <v>1</v>
          </cell>
        </row>
        <row r="506">
          <cell r="A506">
            <v>301505</v>
          </cell>
          <cell r="G506">
            <v>1</v>
          </cell>
          <cell r="I506">
            <v>1</v>
          </cell>
        </row>
        <row r="507">
          <cell r="A507">
            <v>301521</v>
          </cell>
          <cell r="B507">
            <v>1</v>
          </cell>
          <cell r="G507">
            <v>1</v>
          </cell>
        </row>
        <row r="508">
          <cell r="A508">
            <v>301522</v>
          </cell>
          <cell r="I508">
            <v>1</v>
          </cell>
          <cell r="J508">
            <v>1</v>
          </cell>
        </row>
        <row r="509">
          <cell r="A509">
            <v>301523</v>
          </cell>
          <cell r="F509">
            <v>1</v>
          </cell>
          <cell r="G509">
            <v>1</v>
          </cell>
          <cell r="H509">
            <v>1</v>
          </cell>
          <cell r="K509">
            <v>2</v>
          </cell>
          <cell r="L509">
            <v>1</v>
          </cell>
        </row>
        <row r="510">
          <cell r="A510">
            <v>302201</v>
          </cell>
          <cell r="B510">
            <v>2</v>
          </cell>
          <cell r="C510">
            <v>5</v>
          </cell>
          <cell r="D510">
            <v>5</v>
          </cell>
          <cell r="E510">
            <v>1</v>
          </cell>
          <cell r="F510">
            <v>2</v>
          </cell>
          <cell r="G510">
            <v>2</v>
          </cell>
          <cell r="H510">
            <v>6</v>
          </cell>
          <cell r="I510">
            <v>2</v>
          </cell>
          <cell r="J510">
            <v>1</v>
          </cell>
          <cell r="K510">
            <v>3</v>
          </cell>
          <cell r="L510">
            <v>1</v>
          </cell>
          <cell r="M510">
            <v>3</v>
          </cell>
        </row>
        <row r="511">
          <cell r="A511">
            <v>302202</v>
          </cell>
          <cell r="C511">
            <v>2</v>
          </cell>
          <cell r="D511">
            <v>4</v>
          </cell>
          <cell r="E511">
            <v>4</v>
          </cell>
          <cell r="F511">
            <v>4</v>
          </cell>
          <cell r="G511">
            <v>3</v>
          </cell>
          <cell r="H511">
            <v>6</v>
          </cell>
          <cell r="I511">
            <v>6</v>
          </cell>
          <cell r="K511">
            <v>3</v>
          </cell>
          <cell r="L511">
            <v>7</v>
          </cell>
          <cell r="M511">
            <v>3</v>
          </cell>
        </row>
        <row r="512">
          <cell r="A512">
            <v>302203</v>
          </cell>
          <cell r="B512">
            <v>2</v>
          </cell>
          <cell r="D512">
            <v>1</v>
          </cell>
          <cell r="E512">
            <v>1</v>
          </cell>
          <cell r="F512">
            <v>1</v>
          </cell>
          <cell r="G512">
            <v>1</v>
          </cell>
          <cell r="K512">
            <v>1</v>
          </cell>
          <cell r="L512">
            <v>1</v>
          </cell>
        </row>
        <row r="513">
          <cell r="A513">
            <v>302204</v>
          </cell>
          <cell r="C513">
            <v>1</v>
          </cell>
          <cell r="D513">
            <v>3</v>
          </cell>
        </row>
        <row r="514">
          <cell r="A514">
            <v>302205</v>
          </cell>
          <cell r="D514">
            <v>1</v>
          </cell>
          <cell r="E514">
            <v>1</v>
          </cell>
          <cell r="F514">
            <v>1</v>
          </cell>
        </row>
        <row r="515">
          <cell r="A515">
            <v>302206</v>
          </cell>
          <cell r="C515">
            <v>2</v>
          </cell>
          <cell r="K515">
            <v>1</v>
          </cell>
          <cell r="L515">
            <v>1</v>
          </cell>
        </row>
        <row r="516">
          <cell r="A516">
            <v>302207</v>
          </cell>
          <cell r="C516">
            <v>1</v>
          </cell>
          <cell r="D516">
            <v>3</v>
          </cell>
          <cell r="G516">
            <v>1</v>
          </cell>
          <cell r="J516">
            <v>2</v>
          </cell>
        </row>
        <row r="517">
          <cell r="A517">
            <v>302208</v>
          </cell>
          <cell r="B517">
            <v>2</v>
          </cell>
          <cell r="F517">
            <v>1</v>
          </cell>
          <cell r="H517">
            <v>1</v>
          </cell>
          <cell r="K517">
            <v>1</v>
          </cell>
        </row>
        <row r="518">
          <cell r="A518">
            <v>302209</v>
          </cell>
          <cell r="C518">
            <v>1</v>
          </cell>
          <cell r="D518">
            <v>2</v>
          </cell>
          <cell r="I518">
            <v>1</v>
          </cell>
          <cell r="L518">
            <v>1</v>
          </cell>
        </row>
        <row r="519">
          <cell r="A519">
            <v>302210</v>
          </cell>
          <cell r="B519">
            <v>1</v>
          </cell>
          <cell r="C519">
            <v>2</v>
          </cell>
          <cell r="E519">
            <v>1</v>
          </cell>
          <cell r="F519">
            <v>1</v>
          </cell>
          <cell r="G519">
            <v>1</v>
          </cell>
          <cell r="H519">
            <v>2</v>
          </cell>
          <cell r="I519">
            <v>2</v>
          </cell>
          <cell r="J519">
            <v>2</v>
          </cell>
          <cell r="K519">
            <v>2</v>
          </cell>
          <cell r="L519">
            <v>1</v>
          </cell>
          <cell r="M519">
            <v>1</v>
          </cell>
        </row>
        <row r="520">
          <cell r="A520">
            <v>302211</v>
          </cell>
          <cell r="D520">
            <v>1</v>
          </cell>
          <cell r="F520">
            <v>1</v>
          </cell>
        </row>
        <row r="521">
          <cell r="A521">
            <v>302212</v>
          </cell>
          <cell r="B521">
            <v>1</v>
          </cell>
          <cell r="D521">
            <v>1</v>
          </cell>
          <cell r="F521">
            <v>1</v>
          </cell>
          <cell r="K521">
            <v>1</v>
          </cell>
        </row>
        <row r="522">
          <cell r="A522">
            <v>302213</v>
          </cell>
          <cell r="C522">
            <v>1</v>
          </cell>
          <cell r="E522">
            <v>1</v>
          </cell>
          <cell r="H522">
            <v>1</v>
          </cell>
        </row>
        <row r="523">
          <cell r="A523">
            <v>302214</v>
          </cell>
          <cell r="B523">
            <v>1</v>
          </cell>
          <cell r="E523">
            <v>1</v>
          </cell>
          <cell r="L523">
            <v>2</v>
          </cell>
        </row>
        <row r="524">
          <cell r="A524">
            <v>302215</v>
          </cell>
          <cell r="F524">
            <v>1</v>
          </cell>
          <cell r="I524">
            <v>1</v>
          </cell>
          <cell r="L524">
            <v>1</v>
          </cell>
          <cell r="M524">
            <v>1</v>
          </cell>
        </row>
        <row r="525">
          <cell r="A525">
            <v>302216</v>
          </cell>
          <cell r="B525">
            <v>1</v>
          </cell>
          <cell r="G525">
            <v>1</v>
          </cell>
          <cell r="J525">
            <v>1</v>
          </cell>
          <cell r="K525">
            <v>1</v>
          </cell>
          <cell r="L525">
            <v>1</v>
          </cell>
        </row>
        <row r="526">
          <cell r="A526">
            <v>302217</v>
          </cell>
          <cell r="E526">
            <v>1</v>
          </cell>
        </row>
        <row r="527">
          <cell r="A527">
            <v>302218</v>
          </cell>
          <cell r="B527">
            <v>1</v>
          </cell>
          <cell r="C527">
            <v>1</v>
          </cell>
          <cell r="G527">
            <v>1</v>
          </cell>
          <cell r="I527">
            <v>1</v>
          </cell>
          <cell r="J527">
            <v>1</v>
          </cell>
        </row>
        <row r="528">
          <cell r="A528">
            <v>302220</v>
          </cell>
          <cell r="B528">
            <v>1</v>
          </cell>
          <cell r="D528">
            <v>3</v>
          </cell>
          <cell r="I528">
            <v>1</v>
          </cell>
          <cell r="L528">
            <v>1</v>
          </cell>
          <cell r="M528">
            <v>1</v>
          </cell>
        </row>
        <row r="529">
          <cell r="A529">
            <v>302301</v>
          </cell>
          <cell r="H529">
            <v>1</v>
          </cell>
        </row>
        <row r="530">
          <cell r="A530">
            <v>302321</v>
          </cell>
          <cell r="G530">
            <v>1</v>
          </cell>
        </row>
        <row r="531">
          <cell r="A531">
            <v>302325</v>
          </cell>
          <cell r="E531">
            <v>1</v>
          </cell>
        </row>
        <row r="532">
          <cell r="A532">
            <v>302326</v>
          </cell>
          <cell r="C532">
            <v>1</v>
          </cell>
        </row>
        <row r="533">
          <cell r="A533">
            <v>302327</v>
          </cell>
          <cell r="H533">
            <v>1</v>
          </cell>
        </row>
        <row r="534">
          <cell r="A534">
            <v>302341</v>
          </cell>
          <cell r="E534">
            <v>1</v>
          </cell>
          <cell r="K534">
            <v>1</v>
          </cell>
        </row>
        <row r="535">
          <cell r="A535">
            <v>302342</v>
          </cell>
          <cell r="B535">
            <v>1</v>
          </cell>
          <cell r="C535">
            <v>1</v>
          </cell>
          <cell r="E535">
            <v>1</v>
          </cell>
          <cell r="H535">
            <v>1</v>
          </cell>
          <cell r="J535">
            <v>1</v>
          </cell>
          <cell r="L535">
            <v>1</v>
          </cell>
        </row>
        <row r="536">
          <cell r="A536">
            <v>302382</v>
          </cell>
          <cell r="L536">
            <v>1</v>
          </cell>
        </row>
        <row r="537">
          <cell r="A537">
            <v>302422</v>
          </cell>
          <cell r="E537">
            <v>1</v>
          </cell>
          <cell r="H537">
            <v>1</v>
          </cell>
        </row>
        <row r="538">
          <cell r="A538">
            <v>302424</v>
          </cell>
          <cell r="F538">
            <v>1</v>
          </cell>
          <cell r="J538">
            <v>1</v>
          </cell>
          <cell r="K538">
            <v>1</v>
          </cell>
        </row>
        <row r="539">
          <cell r="A539">
            <v>302444</v>
          </cell>
          <cell r="G539">
            <v>1</v>
          </cell>
        </row>
        <row r="540">
          <cell r="A540">
            <v>302445</v>
          </cell>
          <cell r="I540">
            <v>1</v>
          </cell>
        </row>
        <row r="541">
          <cell r="A541">
            <v>302446</v>
          </cell>
          <cell r="I541">
            <v>1</v>
          </cell>
          <cell r="K541">
            <v>1</v>
          </cell>
        </row>
        <row r="542">
          <cell r="A542">
            <v>302447</v>
          </cell>
          <cell r="C542">
            <v>1</v>
          </cell>
          <cell r="G542">
            <v>1</v>
          </cell>
          <cell r="H542">
            <v>1</v>
          </cell>
        </row>
        <row r="543">
          <cell r="A543">
            <v>302482</v>
          </cell>
          <cell r="F543">
            <v>1</v>
          </cell>
        </row>
        <row r="544">
          <cell r="A544">
            <v>302484</v>
          </cell>
          <cell r="D544">
            <v>1</v>
          </cell>
        </row>
        <row r="545">
          <cell r="A545">
            <v>302487</v>
          </cell>
          <cell r="K545">
            <v>1</v>
          </cell>
        </row>
        <row r="546">
          <cell r="A546">
            <v>302502</v>
          </cell>
          <cell r="F546">
            <v>1</v>
          </cell>
        </row>
        <row r="547">
          <cell r="A547">
            <v>302503</v>
          </cell>
          <cell r="D547">
            <v>1</v>
          </cell>
        </row>
        <row r="548">
          <cell r="A548">
            <v>302505</v>
          </cell>
          <cell r="K548">
            <v>1</v>
          </cell>
        </row>
        <row r="549">
          <cell r="A549">
            <v>302522</v>
          </cell>
          <cell r="H549">
            <v>1</v>
          </cell>
        </row>
        <row r="550">
          <cell r="A550">
            <v>302523</v>
          </cell>
          <cell r="E550">
            <v>1</v>
          </cell>
        </row>
        <row r="551">
          <cell r="A551">
            <v>303201</v>
          </cell>
          <cell r="B551">
            <v>1</v>
          </cell>
          <cell r="C551">
            <v>7</v>
          </cell>
          <cell r="D551">
            <v>3</v>
          </cell>
          <cell r="E551">
            <v>12</v>
          </cell>
          <cell r="F551">
            <v>5</v>
          </cell>
          <cell r="G551">
            <v>7</v>
          </cell>
          <cell r="H551">
            <v>12</v>
          </cell>
          <cell r="I551">
            <v>5</v>
          </cell>
          <cell r="J551">
            <v>7</v>
          </cell>
          <cell r="K551">
            <v>10</v>
          </cell>
          <cell r="L551">
            <v>11</v>
          </cell>
          <cell r="M551">
            <v>4</v>
          </cell>
        </row>
        <row r="552">
          <cell r="A552">
            <v>303202</v>
          </cell>
          <cell r="B552">
            <v>3</v>
          </cell>
          <cell r="C552">
            <v>5</v>
          </cell>
          <cell r="D552">
            <v>5</v>
          </cell>
          <cell r="E552">
            <v>2</v>
          </cell>
          <cell r="F552">
            <v>4</v>
          </cell>
          <cell r="G552">
            <v>5</v>
          </cell>
          <cell r="H552">
            <v>7</v>
          </cell>
          <cell r="I552">
            <v>3</v>
          </cell>
          <cell r="J552">
            <v>1</v>
          </cell>
          <cell r="K552">
            <v>5</v>
          </cell>
          <cell r="L552">
            <v>1</v>
          </cell>
          <cell r="M552">
            <v>2</v>
          </cell>
        </row>
        <row r="553">
          <cell r="A553">
            <v>303203</v>
          </cell>
          <cell r="B553">
            <v>2</v>
          </cell>
          <cell r="C553">
            <v>3</v>
          </cell>
          <cell r="D553">
            <v>2</v>
          </cell>
          <cell r="E553">
            <v>1</v>
          </cell>
          <cell r="F553">
            <v>2</v>
          </cell>
          <cell r="G553">
            <v>1</v>
          </cell>
          <cell r="H553">
            <v>1</v>
          </cell>
          <cell r="I553">
            <v>3</v>
          </cell>
          <cell r="K553">
            <v>4</v>
          </cell>
          <cell r="L553">
            <v>1</v>
          </cell>
        </row>
        <row r="554">
          <cell r="A554">
            <v>303204</v>
          </cell>
          <cell r="B554">
            <v>2</v>
          </cell>
          <cell r="C554">
            <v>3</v>
          </cell>
          <cell r="D554">
            <v>3</v>
          </cell>
        </row>
        <row r="555">
          <cell r="A555">
            <v>303205</v>
          </cell>
          <cell r="B555">
            <v>1</v>
          </cell>
          <cell r="H555">
            <v>1</v>
          </cell>
          <cell r="I555">
            <v>2</v>
          </cell>
          <cell r="J555">
            <v>1</v>
          </cell>
        </row>
        <row r="556">
          <cell r="A556">
            <v>303206</v>
          </cell>
          <cell r="D556">
            <v>1</v>
          </cell>
          <cell r="E556">
            <v>1</v>
          </cell>
          <cell r="F556">
            <v>3</v>
          </cell>
          <cell r="H556">
            <v>1</v>
          </cell>
          <cell r="I556">
            <v>1</v>
          </cell>
          <cell r="J556">
            <v>2</v>
          </cell>
          <cell r="K556">
            <v>1</v>
          </cell>
          <cell r="L556">
            <v>1</v>
          </cell>
          <cell r="M556">
            <v>3</v>
          </cell>
        </row>
        <row r="557">
          <cell r="A557">
            <v>303207</v>
          </cell>
          <cell r="B557">
            <v>1</v>
          </cell>
          <cell r="D557">
            <v>2</v>
          </cell>
          <cell r="G557">
            <v>1</v>
          </cell>
          <cell r="K557">
            <v>1</v>
          </cell>
          <cell r="M557">
            <v>2</v>
          </cell>
        </row>
        <row r="558">
          <cell r="A558">
            <v>303208</v>
          </cell>
          <cell r="D558">
            <v>1</v>
          </cell>
          <cell r="E558">
            <v>1</v>
          </cell>
          <cell r="H558">
            <v>1</v>
          </cell>
          <cell r="J558">
            <v>1</v>
          </cell>
          <cell r="L558">
            <v>1</v>
          </cell>
        </row>
        <row r="559">
          <cell r="A559">
            <v>303209</v>
          </cell>
          <cell r="C559">
            <v>1</v>
          </cell>
          <cell r="D559">
            <v>1</v>
          </cell>
          <cell r="E559">
            <v>2</v>
          </cell>
          <cell r="F559">
            <v>1</v>
          </cell>
          <cell r="G559">
            <v>1</v>
          </cell>
          <cell r="J559">
            <v>1</v>
          </cell>
        </row>
        <row r="560">
          <cell r="A560">
            <v>303210</v>
          </cell>
          <cell r="B560">
            <v>6</v>
          </cell>
          <cell r="C560">
            <v>4</v>
          </cell>
          <cell r="D560">
            <v>5</v>
          </cell>
          <cell r="E560">
            <v>4</v>
          </cell>
          <cell r="F560">
            <v>3</v>
          </cell>
          <cell r="G560">
            <v>4</v>
          </cell>
          <cell r="H560">
            <v>3</v>
          </cell>
          <cell r="I560">
            <v>1</v>
          </cell>
          <cell r="J560">
            <v>2</v>
          </cell>
          <cell r="K560">
            <v>5</v>
          </cell>
          <cell r="L560">
            <v>4</v>
          </cell>
          <cell r="M560">
            <v>6</v>
          </cell>
        </row>
        <row r="561">
          <cell r="A561">
            <v>303211</v>
          </cell>
          <cell r="G561">
            <v>1</v>
          </cell>
          <cell r="J561">
            <v>2</v>
          </cell>
          <cell r="L561">
            <v>1</v>
          </cell>
        </row>
        <row r="562">
          <cell r="A562">
            <v>303212</v>
          </cell>
          <cell r="B562">
            <v>1</v>
          </cell>
          <cell r="C562">
            <v>2</v>
          </cell>
          <cell r="D562">
            <v>1</v>
          </cell>
          <cell r="F562">
            <v>1</v>
          </cell>
          <cell r="G562">
            <v>2</v>
          </cell>
          <cell r="H562">
            <v>1</v>
          </cell>
          <cell r="I562">
            <v>1</v>
          </cell>
          <cell r="K562">
            <v>3</v>
          </cell>
          <cell r="L562">
            <v>1</v>
          </cell>
          <cell r="M562">
            <v>1</v>
          </cell>
        </row>
        <row r="563">
          <cell r="A563">
            <v>303213</v>
          </cell>
          <cell r="B563">
            <v>1</v>
          </cell>
          <cell r="E563">
            <v>1</v>
          </cell>
          <cell r="G563">
            <v>3</v>
          </cell>
          <cell r="H563">
            <v>1</v>
          </cell>
          <cell r="J563">
            <v>1</v>
          </cell>
          <cell r="M563">
            <v>1</v>
          </cell>
        </row>
        <row r="564">
          <cell r="A564">
            <v>303214</v>
          </cell>
          <cell r="C564">
            <v>1</v>
          </cell>
          <cell r="D564">
            <v>3</v>
          </cell>
          <cell r="E564">
            <v>1</v>
          </cell>
          <cell r="F564">
            <v>1</v>
          </cell>
          <cell r="G564">
            <v>1</v>
          </cell>
          <cell r="H564">
            <v>3</v>
          </cell>
          <cell r="I564">
            <v>3</v>
          </cell>
          <cell r="L564">
            <v>2</v>
          </cell>
        </row>
        <row r="565">
          <cell r="A565">
            <v>303215</v>
          </cell>
          <cell r="E565">
            <v>2</v>
          </cell>
          <cell r="F565">
            <v>1</v>
          </cell>
          <cell r="K565">
            <v>2</v>
          </cell>
        </row>
        <row r="566">
          <cell r="A566">
            <v>303216</v>
          </cell>
          <cell r="C566">
            <v>1</v>
          </cell>
          <cell r="G566">
            <v>2</v>
          </cell>
          <cell r="I566">
            <v>1</v>
          </cell>
          <cell r="J566">
            <v>2</v>
          </cell>
        </row>
        <row r="567">
          <cell r="A567">
            <v>303217</v>
          </cell>
          <cell r="J567">
            <v>1</v>
          </cell>
          <cell r="K567">
            <v>1</v>
          </cell>
        </row>
        <row r="568">
          <cell r="A568">
            <v>303218</v>
          </cell>
          <cell r="B568">
            <v>1</v>
          </cell>
          <cell r="C568">
            <v>2</v>
          </cell>
          <cell r="E568">
            <v>1</v>
          </cell>
          <cell r="F568">
            <v>1</v>
          </cell>
          <cell r="H568">
            <v>1</v>
          </cell>
          <cell r="I568">
            <v>1</v>
          </cell>
          <cell r="L568">
            <v>3</v>
          </cell>
        </row>
        <row r="569">
          <cell r="A569">
            <v>303219</v>
          </cell>
          <cell r="E569">
            <v>1</v>
          </cell>
          <cell r="I569">
            <v>1</v>
          </cell>
        </row>
        <row r="570">
          <cell r="A570">
            <v>303220</v>
          </cell>
          <cell r="E570">
            <v>2</v>
          </cell>
          <cell r="F570">
            <v>1</v>
          </cell>
          <cell r="I570">
            <v>1</v>
          </cell>
          <cell r="J570">
            <v>1</v>
          </cell>
        </row>
        <row r="571">
          <cell r="A571">
            <v>303221</v>
          </cell>
          <cell r="C571">
            <v>1</v>
          </cell>
          <cell r="D571">
            <v>1</v>
          </cell>
          <cell r="E571">
            <v>1</v>
          </cell>
          <cell r="F571">
            <v>1</v>
          </cell>
          <cell r="G571">
            <v>1</v>
          </cell>
          <cell r="H571">
            <v>2</v>
          </cell>
          <cell r="I571">
            <v>1</v>
          </cell>
          <cell r="J571">
            <v>1</v>
          </cell>
          <cell r="L571">
            <v>1</v>
          </cell>
        </row>
        <row r="572">
          <cell r="A572">
            <v>303304</v>
          </cell>
          <cell r="I572">
            <v>1</v>
          </cell>
        </row>
        <row r="573">
          <cell r="A573">
            <v>303321</v>
          </cell>
          <cell r="B573">
            <v>2</v>
          </cell>
          <cell r="I573">
            <v>1</v>
          </cell>
        </row>
        <row r="574">
          <cell r="A574">
            <v>303325</v>
          </cell>
          <cell r="E574">
            <v>2</v>
          </cell>
          <cell r="I574">
            <v>1</v>
          </cell>
          <cell r="L574">
            <v>1</v>
          </cell>
        </row>
        <row r="575">
          <cell r="A575">
            <v>303326</v>
          </cell>
          <cell r="B575">
            <v>1</v>
          </cell>
          <cell r="D575">
            <v>1</v>
          </cell>
          <cell r="I575">
            <v>1</v>
          </cell>
          <cell r="J575">
            <v>1</v>
          </cell>
        </row>
        <row r="576">
          <cell r="A576">
            <v>303329</v>
          </cell>
          <cell r="F576">
            <v>1</v>
          </cell>
        </row>
        <row r="577">
          <cell r="A577">
            <v>303341</v>
          </cell>
          <cell r="D577">
            <v>1</v>
          </cell>
          <cell r="G577">
            <v>1</v>
          </cell>
        </row>
        <row r="578">
          <cell r="A578">
            <v>303342</v>
          </cell>
          <cell r="B578">
            <v>1</v>
          </cell>
          <cell r="C578">
            <v>1</v>
          </cell>
          <cell r="J578">
            <v>1</v>
          </cell>
          <cell r="L578">
            <v>1</v>
          </cell>
          <cell r="M578">
            <v>1</v>
          </cell>
        </row>
        <row r="579">
          <cell r="A579">
            <v>303344</v>
          </cell>
          <cell r="B579">
            <v>1</v>
          </cell>
          <cell r="C579">
            <v>1</v>
          </cell>
          <cell r="E579">
            <v>1</v>
          </cell>
        </row>
        <row r="580">
          <cell r="A580">
            <v>303381</v>
          </cell>
          <cell r="J580">
            <v>1</v>
          </cell>
        </row>
        <row r="581">
          <cell r="A581">
            <v>303382</v>
          </cell>
          <cell r="M581">
            <v>1</v>
          </cell>
        </row>
        <row r="582">
          <cell r="A582">
            <v>303401</v>
          </cell>
          <cell r="D582">
            <v>1</v>
          </cell>
          <cell r="K582">
            <v>1</v>
          </cell>
        </row>
        <row r="583">
          <cell r="A583">
            <v>303402</v>
          </cell>
          <cell r="D583">
            <v>1</v>
          </cell>
        </row>
        <row r="584">
          <cell r="A584">
            <v>303422</v>
          </cell>
          <cell r="D584">
            <v>1</v>
          </cell>
          <cell r="K584">
            <v>1</v>
          </cell>
        </row>
        <row r="585">
          <cell r="A585">
            <v>303423</v>
          </cell>
          <cell r="B585">
            <v>1</v>
          </cell>
          <cell r="C585">
            <v>2</v>
          </cell>
          <cell r="D585">
            <v>2</v>
          </cell>
          <cell r="E585">
            <v>1</v>
          </cell>
        </row>
        <row r="586">
          <cell r="A586">
            <v>303424</v>
          </cell>
          <cell r="E586">
            <v>1</v>
          </cell>
        </row>
        <row r="587">
          <cell r="A587">
            <v>303425</v>
          </cell>
          <cell r="C587">
            <v>2</v>
          </cell>
          <cell r="E587">
            <v>2</v>
          </cell>
        </row>
        <row r="588">
          <cell r="A588">
            <v>303442</v>
          </cell>
          <cell r="K588">
            <v>1</v>
          </cell>
        </row>
        <row r="589">
          <cell r="A589">
            <v>303444</v>
          </cell>
          <cell r="D589">
            <v>1</v>
          </cell>
        </row>
        <row r="590">
          <cell r="A590">
            <v>303447</v>
          </cell>
          <cell r="J590">
            <v>1</v>
          </cell>
        </row>
        <row r="591">
          <cell r="A591">
            <v>303461</v>
          </cell>
          <cell r="I591">
            <v>1</v>
          </cell>
          <cell r="M591">
            <v>1</v>
          </cell>
        </row>
        <row r="592">
          <cell r="A592">
            <v>303481</v>
          </cell>
          <cell r="E592">
            <v>1</v>
          </cell>
          <cell r="I592">
            <v>1</v>
          </cell>
        </row>
        <row r="593">
          <cell r="A593">
            <v>303482</v>
          </cell>
          <cell r="G593">
            <v>1</v>
          </cell>
          <cell r="H593">
            <v>1</v>
          </cell>
        </row>
        <row r="594">
          <cell r="A594">
            <v>303483</v>
          </cell>
          <cell r="D594">
            <v>1</v>
          </cell>
        </row>
        <row r="595">
          <cell r="A595">
            <v>303484</v>
          </cell>
          <cell r="G595">
            <v>1</v>
          </cell>
        </row>
        <row r="596">
          <cell r="A596">
            <v>303485</v>
          </cell>
          <cell r="E596">
            <v>1</v>
          </cell>
          <cell r="F596">
            <v>1</v>
          </cell>
        </row>
        <row r="597">
          <cell r="A597">
            <v>303503</v>
          </cell>
          <cell r="G597">
            <v>1</v>
          </cell>
          <cell r="J597">
            <v>1</v>
          </cell>
        </row>
        <row r="598">
          <cell r="A598">
            <v>303505</v>
          </cell>
          <cell r="K598">
            <v>1</v>
          </cell>
        </row>
        <row r="599">
          <cell r="A599">
            <v>311201</v>
          </cell>
          <cell r="B599">
            <v>4</v>
          </cell>
          <cell r="C599">
            <v>6</v>
          </cell>
          <cell r="D599">
            <v>7</v>
          </cell>
          <cell r="E599">
            <v>2</v>
          </cell>
          <cell r="F599">
            <v>5</v>
          </cell>
          <cell r="G599">
            <v>2</v>
          </cell>
          <cell r="I599">
            <v>2</v>
          </cell>
          <cell r="J599">
            <v>3</v>
          </cell>
          <cell r="K599">
            <v>2</v>
          </cell>
          <cell r="L599">
            <v>4</v>
          </cell>
          <cell r="M599">
            <v>2</v>
          </cell>
        </row>
        <row r="600">
          <cell r="A600">
            <v>311202</v>
          </cell>
          <cell r="B600">
            <v>3</v>
          </cell>
          <cell r="C600">
            <v>4</v>
          </cell>
          <cell r="D600">
            <v>4</v>
          </cell>
          <cell r="E600">
            <v>2</v>
          </cell>
          <cell r="F600">
            <v>2</v>
          </cell>
          <cell r="G600">
            <v>2</v>
          </cell>
          <cell r="H600">
            <v>1</v>
          </cell>
          <cell r="I600">
            <v>3</v>
          </cell>
          <cell r="J600">
            <v>2</v>
          </cell>
          <cell r="K600">
            <v>3</v>
          </cell>
          <cell r="L600">
            <v>3</v>
          </cell>
          <cell r="M600">
            <v>5</v>
          </cell>
        </row>
        <row r="601">
          <cell r="A601">
            <v>311203</v>
          </cell>
          <cell r="C601">
            <v>3</v>
          </cell>
          <cell r="F601">
            <v>3</v>
          </cell>
          <cell r="G601">
            <v>2</v>
          </cell>
          <cell r="H601">
            <v>2</v>
          </cell>
          <cell r="I601">
            <v>2</v>
          </cell>
          <cell r="K601">
            <v>1</v>
          </cell>
          <cell r="L601">
            <v>2</v>
          </cell>
        </row>
        <row r="602">
          <cell r="A602">
            <v>311204</v>
          </cell>
          <cell r="D602">
            <v>1</v>
          </cell>
        </row>
        <row r="603">
          <cell r="A603">
            <v>311205</v>
          </cell>
          <cell r="C603">
            <v>2</v>
          </cell>
          <cell r="F603">
            <v>2</v>
          </cell>
        </row>
        <row r="604">
          <cell r="A604">
            <v>311206</v>
          </cell>
          <cell r="G604">
            <v>1</v>
          </cell>
          <cell r="I604">
            <v>2</v>
          </cell>
          <cell r="J604">
            <v>1</v>
          </cell>
          <cell r="K604">
            <v>1</v>
          </cell>
          <cell r="L604">
            <v>2</v>
          </cell>
          <cell r="M604">
            <v>4</v>
          </cell>
        </row>
        <row r="605">
          <cell r="A605">
            <v>311207</v>
          </cell>
          <cell r="C605">
            <v>1</v>
          </cell>
          <cell r="D605">
            <v>1</v>
          </cell>
          <cell r="I605">
            <v>1</v>
          </cell>
          <cell r="K605">
            <v>1</v>
          </cell>
        </row>
        <row r="606">
          <cell r="A606">
            <v>311208</v>
          </cell>
          <cell r="B606">
            <v>1</v>
          </cell>
          <cell r="H606">
            <v>1</v>
          </cell>
          <cell r="I606">
            <v>1</v>
          </cell>
        </row>
        <row r="607">
          <cell r="A607">
            <v>311209</v>
          </cell>
          <cell r="C607">
            <v>1</v>
          </cell>
          <cell r="G607">
            <v>1</v>
          </cell>
          <cell r="J607">
            <v>1</v>
          </cell>
          <cell r="K607">
            <v>1</v>
          </cell>
          <cell r="L607">
            <v>2</v>
          </cell>
          <cell r="M607">
            <v>1</v>
          </cell>
        </row>
        <row r="608">
          <cell r="A608">
            <v>311210</v>
          </cell>
          <cell r="B608">
            <v>3</v>
          </cell>
          <cell r="C608">
            <v>1</v>
          </cell>
          <cell r="D608">
            <v>2</v>
          </cell>
          <cell r="E608">
            <v>1</v>
          </cell>
          <cell r="F608">
            <v>1</v>
          </cell>
          <cell r="H608">
            <v>1</v>
          </cell>
          <cell r="K608">
            <v>2</v>
          </cell>
          <cell r="L608">
            <v>1</v>
          </cell>
          <cell r="M608">
            <v>1</v>
          </cell>
        </row>
        <row r="609">
          <cell r="A609">
            <v>311211</v>
          </cell>
          <cell r="D609">
            <v>1</v>
          </cell>
          <cell r="F609">
            <v>1</v>
          </cell>
          <cell r="G609">
            <v>1</v>
          </cell>
          <cell r="J609">
            <v>1</v>
          </cell>
        </row>
        <row r="610">
          <cell r="A610">
            <v>311212</v>
          </cell>
          <cell r="B610">
            <v>1</v>
          </cell>
          <cell r="G610">
            <v>1</v>
          </cell>
          <cell r="H610">
            <v>1</v>
          </cell>
          <cell r="J610">
            <v>1</v>
          </cell>
        </row>
        <row r="611">
          <cell r="A611">
            <v>311213</v>
          </cell>
          <cell r="G611">
            <v>1</v>
          </cell>
          <cell r="I611">
            <v>1</v>
          </cell>
          <cell r="J611">
            <v>1</v>
          </cell>
        </row>
        <row r="612">
          <cell r="A612">
            <v>311214</v>
          </cell>
          <cell r="F612">
            <v>1</v>
          </cell>
          <cell r="K612">
            <v>1</v>
          </cell>
          <cell r="M612">
            <v>1</v>
          </cell>
        </row>
        <row r="613">
          <cell r="A613">
            <v>311215</v>
          </cell>
          <cell r="C613">
            <v>1</v>
          </cell>
          <cell r="D613">
            <v>2</v>
          </cell>
          <cell r="F613">
            <v>1</v>
          </cell>
          <cell r="G613">
            <v>1</v>
          </cell>
          <cell r="I613">
            <v>1</v>
          </cell>
          <cell r="L613">
            <v>2</v>
          </cell>
          <cell r="M613">
            <v>1</v>
          </cell>
        </row>
        <row r="614">
          <cell r="A614">
            <v>311216</v>
          </cell>
          <cell r="H614">
            <v>1</v>
          </cell>
          <cell r="I614">
            <v>1</v>
          </cell>
          <cell r="M614">
            <v>1</v>
          </cell>
        </row>
        <row r="615">
          <cell r="A615">
            <v>311217</v>
          </cell>
          <cell r="F615">
            <v>1</v>
          </cell>
        </row>
        <row r="616">
          <cell r="A616">
            <v>311218</v>
          </cell>
          <cell r="B616">
            <v>1</v>
          </cell>
          <cell r="H616">
            <v>1</v>
          </cell>
          <cell r="I616">
            <v>1</v>
          </cell>
          <cell r="J616">
            <v>2</v>
          </cell>
          <cell r="L616">
            <v>1</v>
          </cell>
        </row>
        <row r="617">
          <cell r="A617">
            <v>311219</v>
          </cell>
          <cell r="C617">
            <v>1</v>
          </cell>
          <cell r="D617">
            <v>1</v>
          </cell>
          <cell r="H617">
            <v>2</v>
          </cell>
          <cell r="L617">
            <v>1</v>
          </cell>
        </row>
        <row r="618">
          <cell r="A618">
            <v>311220</v>
          </cell>
          <cell r="H618">
            <v>1</v>
          </cell>
          <cell r="J618">
            <v>1</v>
          </cell>
        </row>
        <row r="619">
          <cell r="A619">
            <v>311221</v>
          </cell>
          <cell r="E619">
            <v>1</v>
          </cell>
          <cell r="L619">
            <v>1</v>
          </cell>
        </row>
        <row r="620">
          <cell r="A620">
            <v>311301</v>
          </cell>
          <cell r="H620">
            <v>1</v>
          </cell>
          <cell r="M620">
            <v>1</v>
          </cell>
        </row>
        <row r="621">
          <cell r="A621">
            <v>311302</v>
          </cell>
          <cell r="D621">
            <v>1</v>
          </cell>
        </row>
        <row r="622">
          <cell r="A622">
            <v>311306</v>
          </cell>
          <cell r="G622">
            <v>1</v>
          </cell>
        </row>
        <row r="623">
          <cell r="A623">
            <v>311321</v>
          </cell>
          <cell r="E623">
            <v>1</v>
          </cell>
          <cell r="J623">
            <v>1</v>
          </cell>
        </row>
        <row r="624">
          <cell r="A624">
            <v>311322</v>
          </cell>
          <cell r="C624">
            <v>1</v>
          </cell>
        </row>
        <row r="625">
          <cell r="A625">
            <v>311325</v>
          </cell>
          <cell r="E625">
            <v>1</v>
          </cell>
          <cell r="F625">
            <v>1</v>
          </cell>
          <cell r="I625">
            <v>1</v>
          </cell>
          <cell r="J625">
            <v>1</v>
          </cell>
        </row>
        <row r="626">
          <cell r="A626">
            <v>311326</v>
          </cell>
          <cell r="L626">
            <v>1</v>
          </cell>
        </row>
        <row r="627">
          <cell r="A627">
            <v>311327</v>
          </cell>
          <cell r="E627">
            <v>1</v>
          </cell>
        </row>
        <row r="628">
          <cell r="A628">
            <v>311341</v>
          </cell>
          <cell r="I628">
            <v>1</v>
          </cell>
        </row>
        <row r="629">
          <cell r="A629">
            <v>311342</v>
          </cell>
          <cell r="B629">
            <v>1</v>
          </cell>
          <cell r="E629">
            <v>1</v>
          </cell>
          <cell r="G629">
            <v>1</v>
          </cell>
          <cell r="J629">
            <v>2</v>
          </cell>
        </row>
        <row r="630">
          <cell r="A630">
            <v>311344</v>
          </cell>
          <cell r="C630">
            <v>1</v>
          </cell>
          <cell r="D630">
            <v>1</v>
          </cell>
        </row>
        <row r="631">
          <cell r="A631">
            <v>311381</v>
          </cell>
          <cell r="I631">
            <v>1</v>
          </cell>
        </row>
        <row r="632">
          <cell r="A632">
            <v>311383</v>
          </cell>
          <cell r="C632">
            <v>1</v>
          </cell>
          <cell r="H632">
            <v>1</v>
          </cell>
        </row>
        <row r="633">
          <cell r="A633">
            <v>311402</v>
          </cell>
          <cell r="G633">
            <v>1</v>
          </cell>
        </row>
        <row r="634">
          <cell r="A634">
            <v>311422</v>
          </cell>
          <cell r="B634">
            <v>1</v>
          </cell>
          <cell r="G634">
            <v>1</v>
          </cell>
          <cell r="H634">
            <v>1</v>
          </cell>
        </row>
        <row r="635">
          <cell r="A635">
            <v>311423</v>
          </cell>
          <cell r="B635">
            <v>1</v>
          </cell>
          <cell r="C635">
            <v>1</v>
          </cell>
          <cell r="L635">
            <v>1</v>
          </cell>
        </row>
        <row r="636">
          <cell r="A636">
            <v>311444</v>
          </cell>
          <cell r="H636">
            <v>1</v>
          </cell>
        </row>
        <row r="637">
          <cell r="A637">
            <v>311446</v>
          </cell>
          <cell r="C637">
            <v>1</v>
          </cell>
          <cell r="G637">
            <v>1</v>
          </cell>
          <cell r="H637">
            <v>1</v>
          </cell>
          <cell r="I637">
            <v>1</v>
          </cell>
        </row>
        <row r="638">
          <cell r="A638">
            <v>311447</v>
          </cell>
          <cell r="K638">
            <v>1</v>
          </cell>
        </row>
        <row r="639">
          <cell r="A639">
            <v>311462</v>
          </cell>
          <cell r="H639">
            <v>1</v>
          </cell>
        </row>
        <row r="640">
          <cell r="A640">
            <v>311483</v>
          </cell>
          <cell r="I640">
            <v>1</v>
          </cell>
          <cell r="M640">
            <v>1</v>
          </cell>
        </row>
        <row r="641">
          <cell r="A641">
            <v>311485</v>
          </cell>
          <cell r="I641">
            <v>1</v>
          </cell>
        </row>
        <row r="642">
          <cell r="A642">
            <v>311486</v>
          </cell>
          <cell r="G642">
            <v>1</v>
          </cell>
        </row>
        <row r="643">
          <cell r="A643">
            <v>311502</v>
          </cell>
          <cell r="I643">
            <v>2</v>
          </cell>
        </row>
        <row r="644">
          <cell r="A644">
            <v>311503</v>
          </cell>
          <cell r="D644">
            <v>1</v>
          </cell>
        </row>
        <row r="645">
          <cell r="A645">
            <v>311505</v>
          </cell>
          <cell r="G645">
            <v>1</v>
          </cell>
          <cell r="I645">
            <v>1</v>
          </cell>
        </row>
        <row r="646">
          <cell r="A646">
            <v>311522</v>
          </cell>
          <cell r="I646">
            <v>1</v>
          </cell>
        </row>
        <row r="647">
          <cell r="A647">
            <v>311523</v>
          </cell>
          <cell r="G647">
            <v>1</v>
          </cell>
          <cell r="H647">
            <v>1</v>
          </cell>
          <cell r="K647">
            <v>1</v>
          </cell>
          <cell r="L647">
            <v>1</v>
          </cell>
        </row>
        <row r="648">
          <cell r="A648">
            <v>312201</v>
          </cell>
          <cell r="C648">
            <v>4</v>
          </cell>
          <cell r="D648">
            <v>3</v>
          </cell>
          <cell r="E648">
            <v>1</v>
          </cell>
          <cell r="H648">
            <v>5</v>
          </cell>
          <cell r="J648">
            <v>1</v>
          </cell>
          <cell r="K648">
            <v>2</v>
          </cell>
          <cell r="M648">
            <v>3</v>
          </cell>
        </row>
        <row r="649">
          <cell r="A649">
            <v>312202</v>
          </cell>
          <cell r="C649">
            <v>1</v>
          </cell>
          <cell r="D649">
            <v>1</v>
          </cell>
          <cell r="E649">
            <v>1</v>
          </cell>
          <cell r="F649">
            <v>3</v>
          </cell>
          <cell r="G649">
            <v>1</v>
          </cell>
          <cell r="H649">
            <v>3</v>
          </cell>
          <cell r="I649">
            <v>2</v>
          </cell>
          <cell r="K649">
            <v>2</v>
          </cell>
          <cell r="L649">
            <v>3</v>
          </cell>
          <cell r="M649">
            <v>3</v>
          </cell>
        </row>
        <row r="650">
          <cell r="A650">
            <v>312203</v>
          </cell>
          <cell r="D650">
            <v>1</v>
          </cell>
          <cell r="E650">
            <v>1</v>
          </cell>
          <cell r="G650">
            <v>1</v>
          </cell>
          <cell r="L650">
            <v>1</v>
          </cell>
        </row>
        <row r="651">
          <cell r="A651">
            <v>312204</v>
          </cell>
          <cell r="C651">
            <v>1</v>
          </cell>
          <cell r="D651">
            <v>1</v>
          </cell>
        </row>
        <row r="652">
          <cell r="A652">
            <v>312205</v>
          </cell>
          <cell r="D652">
            <v>1</v>
          </cell>
          <cell r="E652">
            <v>1</v>
          </cell>
          <cell r="F652">
            <v>1</v>
          </cell>
        </row>
        <row r="653">
          <cell r="A653">
            <v>312206</v>
          </cell>
          <cell r="C653">
            <v>1</v>
          </cell>
          <cell r="K653">
            <v>1</v>
          </cell>
        </row>
        <row r="654">
          <cell r="A654">
            <v>312207</v>
          </cell>
          <cell r="C654">
            <v>1</v>
          </cell>
          <cell r="D654">
            <v>1</v>
          </cell>
          <cell r="G654">
            <v>1</v>
          </cell>
          <cell r="J654">
            <v>2</v>
          </cell>
        </row>
        <row r="655">
          <cell r="A655">
            <v>312208</v>
          </cell>
          <cell r="K655">
            <v>1</v>
          </cell>
        </row>
        <row r="656">
          <cell r="A656">
            <v>312209</v>
          </cell>
          <cell r="C656">
            <v>1</v>
          </cell>
          <cell r="D656">
            <v>1</v>
          </cell>
          <cell r="I656">
            <v>1</v>
          </cell>
        </row>
        <row r="657">
          <cell r="A657">
            <v>312210</v>
          </cell>
          <cell r="C657">
            <v>1</v>
          </cell>
          <cell r="E657">
            <v>1</v>
          </cell>
          <cell r="H657">
            <v>1</v>
          </cell>
          <cell r="I657">
            <v>1</v>
          </cell>
          <cell r="J657">
            <v>1</v>
          </cell>
          <cell r="L657">
            <v>1</v>
          </cell>
        </row>
        <row r="658">
          <cell r="A658">
            <v>312211</v>
          </cell>
          <cell r="D658">
            <v>1</v>
          </cell>
          <cell r="F658">
            <v>1</v>
          </cell>
        </row>
        <row r="659">
          <cell r="A659">
            <v>312212</v>
          </cell>
          <cell r="D659">
            <v>1</v>
          </cell>
          <cell r="F659">
            <v>1</v>
          </cell>
          <cell r="K659">
            <v>1</v>
          </cell>
        </row>
        <row r="660">
          <cell r="A660">
            <v>312213</v>
          </cell>
          <cell r="C660">
            <v>1</v>
          </cell>
          <cell r="E660">
            <v>1</v>
          </cell>
          <cell r="H660">
            <v>1</v>
          </cell>
        </row>
        <row r="661">
          <cell r="A661">
            <v>312214</v>
          </cell>
          <cell r="B661">
            <v>1</v>
          </cell>
          <cell r="E661">
            <v>1</v>
          </cell>
          <cell r="L661">
            <v>1</v>
          </cell>
        </row>
        <row r="662">
          <cell r="A662">
            <v>312215</v>
          </cell>
          <cell r="I662">
            <v>1</v>
          </cell>
          <cell r="L662">
            <v>1</v>
          </cell>
          <cell r="M662">
            <v>1</v>
          </cell>
        </row>
        <row r="663">
          <cell r="A663">
            <v>312216</v>
          </cell>
          <cell r="B663">
            <v>1</v>
          </cell>
          <cell r="G663">
            <v>1</v>
          </cell>
          <cell r="J663">
            <v>1</v>
          </cell>
          <cell r="K663">
            <v>1</v>
          </cell>
          <cell r="L663">
            <v>1</v>
          </cell>
        </row>
        <row r="664">
          <cell r="A664">
            <v>312218</v>
          </cell>
          <cell r="C664">
            <v>1</v>
          </cell>
          <cell r="G664">
            <v>1</v>
          </cell>
        </row>
        <row r="665">
          <cell r="A665">
            <v>312220</v>
          </cell>
          <cell r="D665">
            <v>3</v>
          </cell>
          <cell r="I665">
            <v>1</v>
          </cell>
          <cell r="L665">
            <v>1</v>
          </cell>
          <cell r="M665">
            <v>1</v>
          </cell>
        </row>
        <row r="666">
          <cell r="A666">
            <v>312321</v>
          </cell>
          <cell r="G666">
            <v>1</v>
          </cell>
        </row>
        <row r="667">
          <cell r="A667">
            <v>312325</v>
          </cell>
          <cell r="E667">
            <v>1</v>
          </cell>
        </row>
        <row r="668">
          <cell r="A668">
            <v>312341</v>
          </cell>
          <cell r="K668">
            <v>1</v>
          </cell>
        </row>
        <row r="669">
          <cell r="A669">
            <v>312342</v>
          </cell>
          <cell r="B669">
            <v>1</v>
          </cell>
          <cell r="C669">
            <v>1</v>
          </cell>
          <cell r="E669">
            <v>1</v>
          </cell>
          <cell r="H669">
            <v>1</v>
          </cell>
          <cell r="L669">
            <v>1</v>
          </cell>
        </row>
        <row r="670">
          <cell r="A670">
            <v>312444</v>
          </cell>
          <cell r="G670">
            <v>1</v>
          </cell>
        </row>
        <row r="671">
          <cell r="A671">
            <v>312445</v>
          </cell>
          <cell r="I671">
            <v>1</v>
          </cell>
        </row>
        <row r="672">
          <cell r="A672">
            <v>312446</v>
          </cell>
          <cell r="I672">
            <v>1</v>
          </cell>
        </row>
        <row r="673">
          <cell r="A673">
            <v>312447</v>
          </cell>
          <cell r="C673">
            <v>1</v>
          </cell>
          <cell r="G673">
            <v>1</v>
          </cell>
          <cell r="H673">
            <v>1</v>
          </cell>
        </row>
        <row r="674">
          <cell r="A674">
            <v>312484</v>
          </cell>
          <cell r="D674">
            <v>1</v>
          </cell>
        </row>
        <row r="675">
          <cell r="A675">
            <v>312502</v>
          </cell>
          <cell r="F675">
            <v>1</v>
          </cell>
        </row>
        <row r="676">
          <cell r="A676">
            <v>312503</v>
          </cell>
          <cell r="D676">
            <v>1</v>
          </cell>
        </row>
        <row r="677">
          <cell r="A677">
            <v>312505</v>
          </cell>
          <cell r="K677">
            <v>1</v>
          </cell>
        </row>
        <row r="678">
          <cell r="A678">
            <v>312522</v>
          </cell>
          <cell r="H678">
            <v>1</v>
          </cell>
        </row>
        <row r="679">
          <cell r="A679">
            <v>313201</v>
          </cell>
          <cell r="C679">
            <v>2</v>
          </cell>
          <cell r="D679">
            <v>3</v>
          </cell>
          <cell r="E679">
            <v>5</v>
          </cell>
          <cell r="F679">
            <v>2</v>
          </cell>
          <cell r="G679">
            <v>4</v>
          </cell>
          <cell r="H679">
            <v>4</v>
          </cell>
          <cell r="I679">
            <v>1</v>
          </cell>
          <cell r="K679">
            <v>1</v>
          </cell>
          <cell r="L679">
            <v>8</v>
          </cell>
          <cell r="M679">
            <v>3</v>
          </cell>
        </row>
        <row r="680">
          <cell r="A680">
            <v>313202</v>
          </cell>
          <cell r="B680">
            <v>1</v>
          </cell>
          <cell r="C680">
            <v>3</v>
          </cell>
          <cell r="D680">
            <v>3</v>
          </cell>
          <cell r="E680">
            <v>2</v>
          </cell>
          <cell r="G680">
            <v>1</v>
          </cell>
          <cell r="H680">
            <v>4</v>
          </cell>
          <cell r="I680">
            <v>3</v>
          </cell>
          <cell r="K680">
            <v>2</v>
          </cell>
          <cell r="L680">
            <v>1</v>
          </cell>
          <cell r="M680">
            <v>1</v>
          </cell>
        </row>
        <row r="681">
          <cell r="A681">
            <v>313203</v>
          </cell>
          <cell r="C681">
            <v>1</v>
          </cell>
          <cell r="D681">
            <v>2</v>
          </cell>
          <cell r="I681">
            <v>2</v>
          </cell>
        </row>
        <row r="682">
          <cell r="A682">
            <v>313204</v>
          </cell>
          <cell r="B682">
            <v>1</v>
          </cell>
          <cell r="C682">
            <v>1</v>
          </cell>
        </row>
        <row r="683">
          <cell r="A683">
            <v>313205</v>
          </cell>
          <cell r="H683">
            <v>1</v>
          </cell>
          <cell r="I683">
            <v>1</v>
          </cell>
        </row>
        <row r="684">
          <cell r="A684">
            <v>313206</v>
          </cell>
          <cell r="F684">
            <v>3</v>
          </cell>
          <cell r="H684">
            <v>1</v>
          </cell>
          <cell r="L684">
            <v>1</v>
          </cell>
          <cell r="M684">
            <v>3</v>
          </cell>
        </row>
        <row r="685">
          <cell r="A685">
            <v>313207</v>
          </cell>
          <cell r="B685">
            <v>1</v>
          </cell>
          <cell r="D685">
            <v>1</v>
          </cell>
          <cell r="G685">
            <v>1</v>
          </cell>
        </row>
        <row r="686">
          <cell r="A686">
            <v>313208</v>
          </cell>
          <cell r="D686">
            <v>1</v>
          </cell>
          <cell r="E686">
            <v>1</v>
          </cell>
          <cell r="H686">
            <v>1</v>
          </cell>
          <cell r="J686">
            <v>1</v>
          </cell>
          <cell r="L686">
            <v>1</v>
          </cell>
        </row>
        <row r="687">
          <cell r="A687">
            <v>313209</v>
          </cell>
          <cell r="E687">
            <v>1</v>
          </cell>
        </row>
        <row r="688">
          <cell r="A688">
            <v>313210</v>
          </cell>
          <cell r="B688">
            <v>3</v>
          </cell>
          <cell r="C688">
            <v>2</v>
          </cell>
          <cell r="D688">
            <v>2</v>
          </cell>
          <cell r="F688">
            <v>1</v>
          </cell>
          <cell r="H688">
            <v>1</v>
          </cell>
          <cell r="I688">
            <v>1</v>
          </cell>
          <cell r="J688">
            <v>1</v>
          </cell>
          <cell r="K688">
            <v>1</v>
          </cell>
          <cell r="L688">
            <v>1</v>
          </cell>
          <cell r="M688">
            <v>2</v>
          </cell>
        </row>
        <row r="689">
          <cell r="A689">
            <v>313211</v>
          </cell>
          <cell r="G689">
            <v>1</v>
          </cell>
          <cell r="J689">
            <v>1</v>
          </cell>
        </row>
        <row r="690">
          <cell r="A690">
            <v>313212</v>
          </cell>
          <cell r="B690">
            <v>1</v>
          </cell>
          <cell r="C690">
            <v>1</v>
          </cell>
          <cell r="G690">
            <v>1</v>
          </cell>
          <cell r="H690">
            <v>1</v>
          </cell>
          <cell r="I690">
            <v>1</v>
          </cell>
          <cell r="K690">
            <v>3</v>
          </cell>
        </row>
        <row r="691">
          <cell r="A691">
            <v>313213</v>
          </cell>
          <cell r="E691">
            <v>1</v>
          </cell>
          <cell r="G691">
            <v>2</v>
          </cell>
          <cell r="H691">
            <v>1</v>
          </cell>
          <cell r="M691">
            <v>1</v>
          </cell>
        </row>
        <row r="692">
          <cell r="A692">
            <v>313214</v>
          </cell>
          <cell r="H692">
            <v>3</v>
          </cell>
          <cell r="I692">
            <v>2</v>
          </cell>
          <cell r="L692">
            <v>1</v>
          </cell>
        </row>
        <row r="693">
          <cell r="A693">
            <v>313215</v>
          </cell>
          <cell r="E693">
            <v>2</v>
          </cell>
          <cell r="F693">
            <v>1</v>
          </cell>
          <cell r="K693">
            <v>1</v>
          </cell>
        </row>
        <row r="694">
          <cell r="A694">
            <v>313216</v>
          </cell>
          <cell r="C694">
            <v>1</v>
          </cell>
        </row>
        <row r="695">
          <cell r="A695">
            <v>313218</v>
          </cell>
          <cell r="C695">
            <v>2</v>
          </cell>
          <cell r="E695">
            <v>1</v>
          </cell>
          <cell r="L695">
            <v>1</v>
          </cell>
        </row>
        <row r="696">
          <cell r="A696">
            <v>313220</v>
          </cell>
          <cell r="E696">
            <v>1</v>
          </cell>
          <cell r="F696">
            <v>1</v>
          </cell>
          <cell r="I696">
            <v>1</v>
          </cell>
          <cell r="J696">
            <v>1</v>
          </cell>
        </row>
        <row r="697">
          <cell r="A697">
            <v>313221</v>
          </cell>
          <cell r="D697">
            <v>1</v>
          </cell>
          <cell r="E697">
            <v>1</v>
          </cell>
          <cell r="F697">
            <v>1</v>
          </cell>
        </row>
        <row r="698">
          <cell r="A698">
            <v>313325</v>
          </cell>
          <cell r="E698">
            <v>1</v>
          </cell>
        </row>
        <row r="699">
          <cell r="A699">
            <v>313326</v>
          </cell>
          <cell r="I699">
            <v>1</v>
          </cell>
        </row>
        <row r="700">
          <cell r="A700">
            <v>313329</v>
          </cell>
          <cell r="F700">
            <v>1</v>
          </cell>
        </row>
        <row r="701">
          <cell r="A701">
            <v>313341</v>
          </cell>
          <cell r="G701">
            <v>1</v>
          </cell>
        </row>
        <row r="702">
          <cell r="A702">
            <v>313342</v>
          </cell>
          <cell r="B702">
            <v>1</v>
          </cell>
          <cell r="C702">
            <v>1</v>
          </cell>
          <cell r="J702">
            <v>1</v>
          </cell>
        </row>
        <row r="703">
          <cell r="A703">
            <v>313344</v>
          </cell>
          <cell r="E703">
            <v>1</v>
          </cell>
        </row>
        <row r="704">
          <cell r="A704">
            <v>313425</v>
          </cell>
          <cell r="E704">
            <v>1</v>
          </cell>
        </row>
        <row r="705">
          <cell r="A705">
            <v>313444</v>
          </cell>
          <cell r="D705">
            <v>1</v>
          </cell>
        </row>
        <row r="706">
          <cell r="A706">
            <v>313447</v>
          </cell>
          <cell r="J706">
            <v>1</v>
          </cell>
        </row>
        <row r="707">
          <cell r="A707">
            <v>313461</v>
          </cell>
          <cell r="I707">
            <v>1</v>
          </cell>
          <cell r="M707">
            <v>1</v>
          </cell>
        </row>
        <row r="708">
          <cell r="A708">
            <v>313481</v>
          </cell>
          <cell r="E708">
            <v>1</v>
          </cell>
        </row>
        <row r="709">
          <cell r="A709">
            <v>313482</v>
          </cell>
          <cell r="G709">
            <v>1</v>
          </cell>
          <cell r="H709">
            <v>1</v>
          </cell>
        </row>
        <row r="710">
          <cell r="A710">
            <v>313503</v>
          </cell>
          <cell r="J710">
            <v>1</v>
          </cell>
        </row>
        <row r="711">
          <cell r="A711">
            <v>321201</v>
          </cell>
          <cell r="B711">
            <v>3</v>
          </cell>
          <cell r="D711">
            <v>2</v>
          </cell>
          <cell r="E711">
            <v>5</v>
          </cell>
          <cell r="F711">
            <v>5</v>
          </cell>
          <cell r="G711">
            <v>4</v>
          </cell>
          <cell r="H711">
            <v>4</v>
          </cell>
          <cell r="I711">
            <v>3</v>
          </cell>
          <cell r="J711">
            <v>5</v>
          </cell>
          <cell r="K711">
            <v>4</v>
          </cell>
          <cell r="L711">
            <v>6</v>
          </cell>
          <cell r="M711">
            <v>4</v>
          </cell>
        </row>
        <row r="712">
          <cell r="A712">
            <v>321202</v>
          </cell>
          <cell r="B712">
            <v>5</v>
          </cell>
          <cell r="C712">
            <v>11</v>
          </cell>
          <cell r="D712">
            <v>1</v>
          </cell>
          <cell r="E712">
            <v>4</v>
          </cell>
          <cell r="F712">
            <v>5</v>
          </cell>
          <cell r="G712">
            <v>2</v>
          </cell>
          <cell r="H712">
            <v>5</v>
          </cell>
          <cell r="J712">
            <v>3</v>
          </cell>
          <cell r="K712">
            <v>3</v>
          </cell>
          <cell r="L712">
            <v>4</v>
          </cell>
          <cell r="M712">
            <v>4</v>
          </cell>
        </row>
        <row r="713">
          <cell r="A713">
            <v>321203</v>
          </cell>
          <cell r="B713">
            <v>1</v>
          </cell>
          <cell r="C713">
            <v>1</v>
          </cell>
          <cell r="D713">
            <v>1</v>
          </cell>
          <cell r="E713">
            <v>3</v>
          </cell>
          <cell r="H713">
            <v>3</v>
          </cell>
          <cell r="I713">
            <v>2</v>
          </cell>
          <cell r="J713">
            <v>1</v>
          </cell>
          <cell r="L713">
            <v>1</v>
          </cell>
        </row>
        <row r="714">
          <cell r="A714">
            <v>321204</v>
          </cell>
          <cell r="B714">
            <v>1</v>
          </cell>
          <cell r="C714">
            <v>1</v>
          </cell>
        </row>
        <row r="715">
          <cell r="A715">
            <v>321205</v>
          </cell>
          <cell r="C715">
            <v>1</v>
          </cell>
          <cell r="G715">
            <v>1</v>
          </cell>
        </row>
        <row r="716">
          <cell r="A716">
            <v>321206</v>
          </cell>
          <cell r="C716">
            <v>1</v>
          </cell>
          <cell r="D716">
            <v>1</v>
          </cell>
          <cell r="E716">
            <v>1</v>
          </cell>
          <cell r="K716">
            <v>2</v>
          </cell>
          <cell r="L716">
            <v>1</v>
          </cell>
        </row>
        <row r="717">
          <cell r="A717">
            <v>321207</v>
          </cell>
          <cell r="B717">
            <v>3</v>
          </cell>
          <cell r="C717">
            <v>2</v>
          </cell>
          <cell r="D717">
            <v>1</v>
          </cell>
          <cell r="E717">
            <v>1</v>
          </cell>
          <cell r="F717">
            <v>1</v>
          </cell>
          <cell r="G717">
            <v>1</v>
          </cell>
          <cell r="H717">
            <v>3</v>
          </cell>
          <cell r="J717">
            <v>1</v>
          </cell>
          <cell r="K717">
            <v>1</v>
          </cell>
          <cell r="L717">
            <v>3</v>
          </cell>
          <cell r="M717">
            <v>1</v>
          </cell>
        </row>
        <row r="718">
          <cell r="A718">
            <v>321208</v>
          </cell>
          <cell r="D718">
            <v>1</v>
          </cell>
          <cell r="E718">
            <v>1</v>
          </cell>
          <cell r="J718">
            <v>1</v>
          </cell>
          <cell r="K718">
            <v>1</v>
          </cell>
        </row>
        <row r="719">
          <cell r="A719">
            <v>321209</v>
          </cell>
          <cell r="B719">
            <v>2</v>
          </cell>
        </row>
        <row r="720">
          <cell r="A720">
            <v>321210</v>
          </cell>
          <cell r="B720">
            <v>3</v>
          </cell>
          <cell r="C720">
            <v>1</v>
          </cell>
          <cell r="D720">
            <v>1</v>
          </cell>
          <cell r="E720">
            <v>1</v>
          </cell>
          <cell r="G720">
            <v>2</v>
          </cell>
          <cell r="I720">
            <v>1</v>
          </cell>
          <cell r="L720">
            <v>2</v>
          </cell>
          <cell r="M720">
            <v>2</v>
          </cell>
        </row>
        <row r="721">
          <cell r="A721">
            <v>321211</v>
          </cell>
          <cell r="C721">
            <v>1</v>
          </cell>
          <cell r="D721">
            <v>1</v>
          </cell>
          <cell r="E721">
            <v>1</v>
          </cell>
          <cell r="F721">
            <v>1</v>
          </cell>
          <cell r="L721">
            <v>2</v>
          </cell>
        </row>
        <row r="722">
          <cell r="A722">
            <v>321212</v>
          </cell>
          <cell r="C722">
            <v>2</v>
          </cell>
          <cell r="G722">
            <v>2</v>
          </cell>
          <cell r="H722">
            <v>1</v>
          </cell>
          <cell r="L722">
            <v>1</v>
          </cell>
          <cell r="M722">
            <v>1</v>
          </cell>
        </row>
        <row r="723">
          <cell r="A723">
            <v>321213</v>
          </cell>
          <cell r="D723">
            <v>1</v>
          </cell>
          <cell r="I723">
            <v>2</v>
          </cell>
          <cell r="M723">
            <v>1</v>
          </cell>
        </row>
        <row r="724">
          <cell r="A724">
            <v>321214</v>
          </cell>
          <cell r="D724">
            <v>1</v>
          </cell>
          <cell r="E724">
            <v>1</v>
          </cell>
          <cell r="L724">
            <v>1</v>
          </cell>
        </row>
        <row r="725">
          <cell r="A725">
            <v>321215</v>
          </cell>
          <cell r="B725">
            <v>2</v>
          </cell>
          <cell r="I725">
            <v>1</v>
          </cell>
          <cell r="K725">
            <v>1</v>
          </cell>
        </row>
        <row r="726">
          <cell r="A726">
            <v>321216</v>
          </cell>
          <cell r="D726">
            <v>1</v>
          </cell>
          <cell r="G726">
            <v>1</v>
          </cell>
        </row>
        <row r="727">
          <cell r="A727">
            <v>321218</v>
          </cell>
          <cell r="C727">
            <v>1</v>
          </cell>
          <cell r="G727">
            <v>1</v>
          </cell>
          <cell r="H727">
            <v>1</v>
          </cell>
          <cell r="I727">
            <v>1</v>
          </cell>
        </row>
        <row r="728">
          <cell r="A728">
            <v>321220</v>
          </cell>
          <cell r="H728">
            <v>1</v>
          </cell>
        </row>
        <row r="729">
          <cell r="A729">
            <v>321221</v>
          </cell>
          <cell r="E729">
            <v>1</v>
          </cell>
          <cell r="I729">
            <v>1</v>
          </cell>
        </row>
        <row r="730">
          <cell r="A730">
            <v>321301</v>
          </cell>
          <cell r="E730">
            <v>1</v>
          </cell>
        </row>
        <row r="731">
          <cell r="A731">
            <v>321304</v>
          </cell>
          <cell r="H731">
            <v>1</v>
          </cell>
        </row>
        <row r="732">
          <cell r="A732">
            <v>321321</v>
          </cell>
          <cell r="E732">
            <v>1</v>
          </cell>
        </row>
        <row r="733">
          <cell r="A733">
            <v>321322</v>
          </cell>
          <cell r="I733">
            <v>1</v>
          </cell>
        </row>
        <row r="734">
          <cell r="A734">
            <v>321326</v>
          </cell>
          <cell r="C734">
            <v>1</v>
          </cell>
          <cell r="K734">
            <v>1</v>
          </cell>
        </row>
        <row r="735">
          <cell r="A735">
            <v>321327</v>
          </cell>
          <cell r="C735">
            <v>1</v>
          </cell>
          <cell r="H735">
            <v>1</v>
          </cell>
        </row>
        <row r="736">
          <cell r="A736">
            <v>321329</v>
          </cell>
          <cell r="D736">
            <v>1</v>
          </cell>
        </row>
        <row r="737">
          <cell r="A737">
            <v>321341</v>
          </cell>
          <cell r="B737">
            <v>1</v>
          </cell>
        </row>
        <row r="738">
          <cell r="A738">
            <v>321344</v>
          </cell>
          <cell r="K738">
            <v>1</v>
          </cell>
          <cell r="L738">
            <v>1</v>
          </cell>
        </row>
        <row r="739">
          <cell r="A739">
            <v>321383</v>
          </cell>
          <cell r="C739">
            <v>1</v>
          </cell>
          <cell r="H739">
            <v>1</v>
          </cell>
        </row>
        <row r="740">
          <cell r="A740">
            <v>321401</v>
          </cell>
          <cell r="D740">
            <v>1</v>
          </cell>
          <cell r="K740">
            <v>1</v>
          </cell>
        </row>
        <row r="741">
          <cell r="A741">
            <v>321421</v>
          </cell>
          <cell r="L741">
            <v>1</v>
          </cell>
        </row>
        <row r="742">
          <cell r="A742">
            <v>321422</v>
          </cell>
          <cell r="B742">
            <v>1</v>
          </cell>
          <cell r="J742">
            <v>1</v>
          </cell>
        </row>
        <row r="743">
          <cell r="A743">
            <v>321423</v>
          </cell>
          <cell r="F743">
            <v>1</v>
          </cell>
          <cell r="J743">
            <v>1</v>
          </cell>
        </row>
        <row r="744">
          <cell r="A744">
            <v>321424</v>
          </cell>
          <cell r="H744">
            <v>1</v>
          </cell>
          <cell r="K744">
            <v>1</v>
          </cell>
        </row>
        <row r="745">
          <cell r="A745">
            <v>321425</v>
          </cell>
          <cell r="D745">
            <v>1</v>
          </cell>
        </row>
        <row r="746">
          <cell r="A746">
            <v>321426</v>
          </cell>
          <cell r="F746">
            <v>1</v>
          </cell>
        </row>
        <row r="747">
          <cell r="A747">
            <v>321444</v>
          </cell>
          <cell r="D747">
            <v>1</v>
          </cell>
          <cell r="J747">
            <v>1</v>
          </cell>
          <cell r="K747">
            <v>1</v>
          </cell>
          <cell r="L747">
            <v>1</v>
          </cell>
        </row>
        <row r="748">
          <cell r="A748">
            <v>321445</v>
          </cell>
          <cell r="D748">
            <v>1</v>
          </cell>
          <cell r="H748">
            <v>1</v>
          </cell>
        </row>
        <row r="749">
          <cell r="A749">
            <v>321446</v>
          </cell>
          <cell r="E749">
            <v>1</v>
          </cell>
          <cell r="F749">
            <v>1</v>
          </cell>
          <cell r="H749">
            <v>1</v>
          </cell>
        </row>
        <row r="750">
          <cell r="A750">
            <v>321461</v>
          </cell>
          <cell r="L750">
            <v>1</v>
          </cell>
          <cell r="M750">
            <v>1</v>
          </cell>
        </row>
        <row r="751">
          <cell r="A751">
            <v>321481</v>
          </cell>
          <cell r="C751">
            <v>1</v>
          </cell>
          <cell r="E751">
            <v>1</v>
          </cell>
          <cell r="K751">
            <v>1</v>
          </cell>
        </row>
        <row r="752">
          <cell r="A752">
            <v>321482</v>
          </cell>
          <cell r="B752">
            <v>1</v>
          </cell>
          <cell r="H752">
            <v>1</v>
          </cell>
        </row>
        <row r="753">
          <cell r="A753">
            <v>321483</v>
          </cell>
          <cell r="L753">
            <v>1</v>
          </cell>
        </row>
        <row r="754">
          <cell r="A754">
            <v>321484</v>
          </cell>
          <cell r="D754">
            <v>1</v>
          </cell>
        </row>
        <row r="755">
          <cell r="A755">
            <v>321485</v>
          </cell>
          <cell r="F755">
            <v>1</v>
          </cell>
          <cell r="H755">
            <v>1</v>
          </cell>
        </row>
        <row r="756">
          <cell r="A756">
            <v>321502</v>
          </cell>
          <cell r="E756">
            <v>2</v>
          </cell>
          <cell r="I756">
            <v>1</v>
          </cell>
        </row>
        <row r="757">
          <cell r="A757">
            <v>321503</v>
          </cell>
          <cell r="L757">
            <v>1</v>
          </cell>
        </row>
        <row r="758">
          <cell r="A758">
            <v>321521</v>
          </cell>
          <cell r="B758">
            <v>1</v>
          </cell>
          <cell r="G758">
            <v>1</v>
          </cell>
        </row>
        <row r="759">
          <cell r="A759">
            <v>321522</v>
          </cell>
          <cell r="J759">
            <v>1</v>
          </cell>
        </row>
        <row r="760">
          <cell r="A760">
            <v>321523</v>
          </cell>
          <cell r="F760">
            <v>1</v>
          </cell>
          <cell r="K760">
            <v>1</v>
          </cell>
        </row>
        <row r="761">
          <cell r="A761">
            <v>322201</v>
          </cell>
          <cell r="B761">
            <v>2</v>
          </cell>
          <cell r="C761">
            <v>1</v>
          </cell>
          <cell r="D761">
            <v>2</v>
          </cell>
          <cell r="F761">
            <v>2</v>
          </cell>
          <cell r="G761">
            <v>2</v>
          </cell>
          <cell r="H761">
            <v>1</v>
          </cell>
          <cell r="I761">
            <v>2</v>
          </cell>
          <cell r="K761">
            <v>1</v>
          </cell>
          <cell r="L761">
            <v>1</v>
          </cell>
        </row>
        <row r="762">
          <cell r="A762">
            <v>322202</v>
          </cell>
          <cell r="C762">
            <v>1</v>
          </cell>
          <cell r="D762">
            <v>3</v>
          </cell>
          <cell r="E762">
            <v>3</v>
          </cell>
          <cell r="F762">
            <v>1</v>
          </cell>
          <cell r="G762">
            <v>2</v>
          </cell>
          <cell r="H762">
            <v>3</v>
          </cell>
          <cell r="I762">
            <v>4</v>
          </cell>
          <cell r="K762">
            <v>1</v>
          </cell>
          <cell r="L762">
            <v>4</v>
          </cell>
        </row>
        <row r="763">
          <cell r="A763">
            <v>322203</v>
          </cell>
          <cell r="B763">
            <v>2</v>
          </cell>
          <cell r="F763">
            <v>1</v>
          </cell>
          <cell r="K763">
            <v>1</v>
          </cell>
        </row>
        <row r="764">
          <cell r="A764">
            <v>322204</v>
          </cell>
          <cell r="D764">
            <v>2</v>
          </cell>
        </row>
        <row r="765">
          <cell r="A765">
            <v>322206</v>
          </cell>
          <cell r="C765">
            <v>1</v>
          </cell>
          <cell r="L765">
            <v>1</v>
          </cell>
        </row>
        <row r="766">
          <cell r="A766">
            <v>322207</v>
          </cell>
          <cell r="D766">
            <v>2</v>
          </cell>
        </row>
        <row r="767">
          <cell r="A767">
            <v>322208</v>
          </cell>
          <cell r="B767">
            <v>2</v>
          </cell>
          <cell r="F767">
            <v>1</v>
          </cell>
          <cell r="H767">
            <v>1</v>
          </cell>
        </row>
        <row r="768">
          <cell r="A768">
            <v>322209</v>
          </cell>
          <cell r="D768">
            <v>1</v>
          </cell>
          <cell r="L768">
            <v>1</v>
          </cell>
        </row>
        <row r="769">
          <cell r="A769">
            <v>322210</v>
          </cell>
          <cell r="B769">
            <v>1</v>
          </cell>
          <cell r="C769">
            <v>1</v>
          </cell>
          <cell r="F769">
            <v>1</v>
          </cell>
          <cell r="G769">
            <v>1</v>
          </cell>
          <cell r="H769">
            <v>1</v>
          </cell>
          <cell r="I769">
            <v>1</v>
          </cell>
          <cell r="J769">
            <v>1</v>
          </cell>
          <cell r="K769">
            <v>2</v>
          </cell>
          <cell r="M769">
            <v>1</v>
          </cell>
        </row>
        <row r="770">
          <cell r="A770">
            <v>322212</v>
          </cell>
          <cell r="B770">
            <v>1</v>
          </cell>
        </row>
        <row r="771">
          <cell r="A771">
            <v>322214</v>
          </cell>
          <cell r="L771">
            <v>1</v>
          </cell>
        </row>
        <row r="772">
          <cell r="A772">
            <v>322215</v>
          </cell>
          <cell r="F772">
            <v>1</v>
          </cell>
        </row>
        <row r="773">
          <cell r="A773">
            <v>322217</v>
          </cell>
          <cell r="E773">
            <v>1</v>
          </cell>
        </row>
        <row r="774">
          <cell r="A774">
            <v>322218</v>
          </cell>
          <cell r="B774">
            <v>1</v>
          </cell>
          <cell r="I774">
            <v>1</v>
          </cell>
          <cell r="J774">
            <v>1</v>
          </cell>
        </row>
        <row r="775">
          <cell r="A775">
            <v>322220</v>
          </cell>
          <cell r="B775">
            <v>1</v>
          </cell>
        </row>
        <row r="776">
          <cell r="A776">
            <v>322301</v>
          </cell>
          <cell r="H776">
            <v>1</v>
          </cell>
        </row>
        <row r="777">
          <cell r="A777">
            <v>322326</v>
          </cell>
          <cell r="C777">
            <v>1</v>
          </cell>
        </row>
        <row r="778">
          <cell r="A778">
            <v>322327</v>
          </cell>
          <cell r="H778">
            <v>1</v>
          </cell>
        </row>
        <row r="779">
          <cell r="A779">
            <v>322341</v>
          </cell>
          <cell r="E779">
            <v>1</v>
          </cell>
        </row>
        <row r="780">
          <cell r="A780">
            <v>322342</v>
          </cell>
          <cell r="J780">
            <v>1</v>
          </cell>
        </row>
        <row r="781">
          <cell r="A781">
            <v>322382</v>
          </cell>
          <cell r="L781">
            <v>1</v>
          </cell>
        </row>
        <row r="782">
          <cell r="A782">
            <v>322422</v>
          </cell>
          <cell r="E782">
            <v>1</v>
          </cell>
          <cell r="H782">
            <v>1</v>
          </cell>
        </row>
        <row r="783">
          <cell r="A783">
            <v>322424</v>
          </cell>
          <cell r="F783">
            <v>1</v>
          </cell>
          <cell r="J783">
            <v>1</v>
          </cell>
          <cell r="K783">
            <v>1</v>
          </cell>
        </row>
        <row r="784">
          <cell r="A784">
            <v>322446</v>
          </cell>
          <cell r="K784">
            <v>1</v>
          </cell>
        </row>
        <row r="785">
          <cell r="A785">
            <v>322482</v>
          </cell>
          <cell r="F785">
            <v>1</v>
          </cell>
        </row>
        <row r="786">
          <cell r="A786">
            <v>322487</v>
          </cell>
          <cell r="K786">
            <v>1</v>
          </cell>
        </row>
        <row r="787">
          <cell r="A787">
            <v>322523</v>
          </cell>
          <cell r="E787">
            <v>1</v>
          </cell>
        </row>
        <row r="788">
          <cell r="A788">
            <v>323201</v>
          </cell>
          <cell r="B788">
            <v>1</v>
          </cell>
          <cell r="C788">
            <v>5</v>
          </cell>
          <cell r="E788">
            <v>7</v>
          </cell>
          <cell r="F788">
            <v>3</v>
          </cell>
          <cell r="G788">
            <v>3</v>
          </cell>
          <cell r="H788">
            <v>8</v>
          </cell>
          <cell r="I788">
            <v>4</v>
          </cell>
          <cell r="J788">
            <v>7</v>
          </cell>
          <cell r="K788">
            <v>9</v>
          </cell>
          <cell r="L788">
            <v>3</v>
          </cell>
          <cell r="M788">
            <v>1</v>
          </cell>
        </row>
        <row r="789">
          <cell r="A789">
            <v>323202</v>
          </cell>
          <cell r="B789">
            <v>2</v>
          </cell>
          <cell r="C789">
            <v>2</v>
          </cell>
          <cell r="D789">
            <v>2</v>
          </cell>
          <cell r="F789">
            <v>4</v>
          </cell>
          <cell r="G789">
            <v>4</v>
          </cell>
          <cell r="H789">
            <v>3</v>
          </cell>
          <cell r="J789">
            <v>1</v>
          </cell>
          <cell r="K789">
            <v>3</v>
          </cell>
          <cell r="M789">
            <v>1</v>
          </cell>
        </row>
        <row r="790">
          <cell r="A790">
            <v>323203</v>
          </cell>
          <cell r="B790">
            <v>2</v>
          </cell>
          <cell r="C790">
            <v>2</v>
          </cell>
          <cell r="E790">
            <v>1</v>
          </cell>
          <cell r="F790">
            <v>2</v>
          </cell>
          <cell r="G790">
            <v>1</v>
          </cell>
          <cell r="H790">
            <v>1</v>
          </cell>
          <cell r="I790">
            <v>1</v>
          </cell>
          <cell r="K790">
            <v>4</v>
          </cell>
          <cell r="L790">
            <v>1</v>
          </cell>
        </row>
        <row r="791">
          <cell r="A791">
            <v>323204</v>
          </cell>
          <cell r="B791">
            <v>1</v>
          </cell>
          <cell r="C791">
            <v>2</v>
          </cell>
          <cell r="D791">
            <v>3</v>
          </cell>
        </row>
        <row r="792">
          <cell r="A792">
            <v>323205</v>
          </cell>
          <cell r="B792">
            <v>1</v>
          </cell>
          <cell r="I792">
            <v>1</v>
          </cell>
          <cell r="J792">
            <v>1</v>
          </cell>
        </row>
        <row r="793">
          <cell r="A793">
            <v>323206</v>
          </cell>
          <cell r="D793">
            <v>1</v>
          </cell>
          <cell r="E793">
            <v>1</v>
          </cell>
          <cell r="I793">
            <v>1</v>
          </cell>
          <cell r="J793">
            <v>2</v>
          </cell>
          <cell r="K793">
            <v>1</v>
          </cell>
        </row>
        <row r="794">
          <cell r="A794">
            <v>323207</v>
          </cell>
          <cell r="D794">
            <v>1</v>
          </cell>
          <cell r="K794">
            <v>1</v>
          </cell>
          <cell r="M794">
            <v>2</v>
          </cell>
        </row>
        <row r="795">
          <cell r="A795">
            <v>323209</v>
          </cell>
          <cell r="C795">
            <v>1</v>
          </cell>
          <cell r="D795">
            <v>1</v>
          </cell>
          <cell r="E795">
            <v>1</v>
          </cell>
          <cell r="F795">
            <v>1</v>
          </cell>
          <cell r="G795">
            <v>1</v>
          </cell>
          <cell r="J795">
            <v>1</v>
          </cell>
        </row>
        <row r="796">
          <cell r="A796">
            <v>323210</v>
          </cell>
          <cell r="B796">
            <v>3</v>
          </cell>
          <cell r="C796">
            <v>2</v>
          </cell>
          <cell r="D796">
            <v>3</v>
          </cell>
          <cell r="E796">
            <v>4</v>
          </cell>
          <cell r="F796">
            <v>2</v>
          </cell>
          <cell r="G796">
            <v>4</v>
          </cell>
          <cell r="H796">
            <v>2</v>
          </cell>
          <cell r="J796">
            <v>1</v>
          </cell>
          <cell r="K796">
            <v>4</v>
          </cell>
          <cell r="L796">
            <v>3</v>
          </cell>
          <cell r="M796">
            <v>4</v>
          </cell>
        </row>
        <row r="797">
          <cell r="A797">
            <v>323211</v>
          </cell>
          <cell r="J797">
            <v>1</v>
          </cell>
          <cell r="L797">
            <v>1</v>
          </cell>
        </row>
        <row r="798">
          <cell r="A798">
            <v>323212</v>
          </cell>
          <cell r="C798">
            <v>1</v>
          </cell>
          <cell r="D798">
            <v>1</v>
          </cell>
          <cell r="F798">
            <v>1</v>
          </cell>
          <cell r="G798">
            <v>1</v>
          </cell>
          <cell r="L798">
            <v>1</v>
          </cell>
          <cell r="M798">
            <v>1</v>
          </cell>
        </row>
        <row r="799">
          <cell r="A799">
            <v>323213</v>
          </cell>
          <cell r="B799">
            <v>1</v>
          </cell>
          <cell r="G799">
            <v>1</v>
          </cell>
          <cell r="J799">
            <v>1</v>
          </cell>
        </row>
        <row r="800">
          <cell r="A800">
            <v>323214</v>
          </cell>
          <cell r="C800">
            <v>1</v>
          </cell>
          <cell r="D800">
            <v>3</v>
          </cell>
          <cell r="E800">
            <v>1</v>
          </cell>
          <cell r="F800">
            <v>1</v>
          </cell>
          <cell r="G800">
            <v>1</v>
          </cell>
          <cell r="I800">
            <v>1</v>
          </cell>
          <cell r="L800">
            <v>1</v>
          </cell>
        </row>
        <row r="801">
          <cell r="A801">
            <v>323215</v>
          </cell>
          <cell r="K801">
            <v>1</v>
          </cell>
        </row>
        <row r="802">
          <cell r="A802">
            <v>323216</v>
          </cell>
          <cell r="G802">
            <v>2</v>
          </cell>
          <cell r="I802">
            <v>1</v>
          </cell>
          <cell r="J802">
            <v>2</v>
          </cell>
        </row>
        <row r="803">
          <cell r="A803">
            <v>323217</v>
          </cell>
          <cell r="J803">
            <v>1</v>
          </cell>
          <cell r="K803">
            <v>1</v>
          </cell>
        </row>
        <row r="804">
          <cell r="A804">
            <v>323218</v>
          </cell>
          <cell r="B804">
            <v>1</v>
          </cell>
          <cell r="F804">
            <v>1</v>
          </cell>
          <cell r="H804">
            <v>1</v>
          </cell>
          <cell r="I804">
            <v>1</v>
          </cell>
          <cell r="L804">
            <v>2</v>
          </cell>
        </row>
        <row r="805">
          <cell r="A805">
            <v>323219</v>
          </cell>
          <cell r="E805">
            <v>1</v>
          </cell>
          <cell r="I805">
            <v>1</v>
          </cell>
        </row>
        <row r="806">
          <cell r="A806">
            <v>323220</v>
          </cell>
          <cell r="E806">
            <v>1</v>
          </cell>
        </row>
        <row r="807">
          <cell r="A807">
            <v>323221</v>
          </cell>
          <cell r="C807">
            <v>1</v>
          </cell>
          <cell r="G807">
            <v>1</v>
          </cell>
          <cell r="H807">
            <v>2</v>
          </cell>
          <cell r="I807">
            <v>1</v>
          </cell>
          <cell r="J807">
            <v>1</v>
          </cell>
          <cell r="L807">
            <v>1</v>
          </cell>
        </row>
        <row r="808">
          <cell r="A808">
            <v>323304</v>
          </cell>
          <cell r="I808">
            <v>1</v>
          </cell>
        </row>
        <row r="809">
          <cell r="A809">
            <v>323321</v>
          </cell>
          <cell r="B809">
            <v>2</v>
          </cell>
          <cell r="I809">
            <v>1</v>
          </cell>
        </row>
        <row r="810">
          <cell r="A810">
            <v>323325</v>
          </cell>
          <cell r="E810">
            <v>1</v>
          </cell>
          <cell r="I810">
            <v>1</v>
          </cell>
          <cell r="L810">
            <v>1</v>
          </cell>
        </row>
        <row r="811">
          <cell r="A811">
            <v>323326</v>
          </cell>
          <cell r="B811">
            <v>1</v>
          </cell>
          <cell r="D811">
            <v>1</v>
          </cell>
          <cell r="J811">
            <v>1</v>
          </cell>
        </row>
        <row r="812">
          <cell r="A812">
            <v>323341</v>
          </cell>
          <cell r="D812">
            <v>1</v>
          </cell>
        </row>
        <row r="813">
          <cell r="A813">
            <v>323342</v>
          </cell>
          <cell r="L813">
            <v>1</v>
          </cell>
          <cell r="M813">
            <v>1</v>
          </cell>
        </row>
        <row r="814">
          <cell r="A814">
            <v>323344</v>
          </cell>
          <cell r="B814">
            <v>1</v>
          </cell>
          <cell r="C814">
            <v>1</v>
          </cell>
        </row>
        <row r="815">
          <cell r="A815">
            <v>323381</v>
          </cell>
          <cell r="J815">
            <v>1</v>
          </cell>
        </row>
        <row r="816">
          <cell r="A816">
            <v>323382</v>
          </cell>
          <cell r="M816">
            <v>1</v>
          </cell>
        </row>
        <row r="817">
          <cell r="A817">
            <v>323401</v>
          </cell>
          <cell r="D817">
            <v>1</v>
          </cell>
          <cell r="K817">
            <v>1</v>
          </cell>
        </row>
        <row r="818">
          <cell r="A818">
            <v>323402</v>
          </cell>
          <cell r="D818">
            <v>1</v>
          </cell>
        </row>
        <row r="819">
          <cell r="A819">
            <v>323422</v>
          </cell>
          <cell r="D819">
            <v>1</v>
          </cell>
          <cell r="K819">
            <v>1</v>
          </cell>
        </row>
        <row r="820">
          <cell r="A820">
            <v>323423</v>
          </cell>
          <cell r="B820">
            <v>1</v>
          </cell>
          <cell r="C820">
            <v>2</v>
          </cell>
          <cell r="D820">
            <v>2</v>
          </cell>
          <cell r="E820">
            <v>1</v>
          </cell>
        </row>
        <row r="821">
          <cell r="A821">
            <v>323424</v>
          </cell>
          <cell r="E821">
            <v>1</v>
          </cell>
        </row>
        <row r="822">
          <cell r="A822">
            <v>323425</v>
          </cell>
          <cell r="C822">
            <v>2</v>
          </cell>
          <cell r="E822">
            <v>1</v>
          </cell>
        </row>
        <row r="823">
          <cell r="A823">
            <v>323442</v>
          </cell>
          <cell r="K823">
            <v>1</v>
          </cell>
        </row>
        <row r="824">
          <cell r="A824">
            <v>323481</v>
          </cell>
          <cell r="I824">
            <v>1</v>
          </cell>
        </row>
        <row r="825">
          <cell r="A825">
            <v>323483</v>
          </cell>
          <cell r="D825">
            <v>1</v>
          </cell>
        </row>
        <row r="826">
          <cell r="A826">
            <v>323484</v>
          </cell>
          <cell r="G826">
            <v>1</v>
          </cell>
        </row>
        <row r="827">
          <cell r="A827">
            <v>323485</v>
          </cell>
          <cell r="E827">
            <v>1</v>
          </cell>
          <cell r="F827">
            <v>1</v>
          </cell>
        </row>
        <row r="828">
          <cell r="A828">
            <v>323503</v>
          </cell>
          <cell r="G828">
            <v>1</v>
          </cell>
        </row>
        <row r="829">
          <cell r="A829">
            <v>323505</v>
          </cell>
          <cell r="K82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99"/>
  <sheetViews>
    <sheetView tabSelected="1" view="pageBreakPreview" zoomScaleSheetLayoutView="100" workbookViewId="0" topLeftCell="A1">
      <selection activeCell="I3" sqref="I3"/>
    </sheetView>
  </sheetViews>
  <sheetFormatPr defaultColWidth="9.00390625" defaultRowHeight="24.75" customHeight="1"/>
  <cols>
    <col min="1" max="1" width="21.125" style="3" customWidth="1"/>
    <col min="2" max="61" width="7.875" style="3" customWidth="1"/>
    <col min="62" max="62" width="9.00390625" style="3" customWidth="1"/>
    <col min="63" max="65" width="9.25390625" style="3" bestFit="1" customWidth="1"/>
    <col min="66" max="66" width="9.125" style="3" bestFit="1" customWidth="1"/>
    <col min="67" max="16384" width="9.00390625" style="3" customWidth="1"/>
  </cols>
  <sheetData>
    <row r="1" spans="1:61" ht="24.75" customHeight="1">
      <c r="A1" s="1" t="s">
        <v>87</v>
      </c>
      <c r="B1" s="2"/>
      <c r="C1" s="2"/>
      <c r="D1" s="2"/>
      <c r="E1" s="2"/>
      <c r="Q1" s="4" t="s">
        <v>106</v>
      </c>
      <c r="AG1" s="4" t="s">
        <v>106</v>
      </c>
      <c r="AS1" s="4" t="s">
        <v>106</v>
      </c>
      <c r="BI1" s="4" t="s">
        <v>106</v>
      </c>
    </row>
    <row r="2" spans="1:61" s="6" customFormat="1" ht="24.75" customHeight="1">
      <c r="A2" s="5"/>
      <c r="B2" s="35" t="s">
        <v>69</v>
      </c>
      <c r="C2" s="35"/>
      <c r="D2" s="35"/>
      <c r="E2" s="35"/>
      <c r="F2" s="35" t="s">
        <v>88</v>
      </c>
      <c r="G2" s="35"/>
      <c r="H2" s="35"/>
      <c r="I2" s="35"/>
      <c r="J2" s="35" t="s">
        <v>89</v>
      </c>
      <c r="K2" s="35"/>
      <c r="L2" s="35"/>
      <c r="M2" s="35"/>
      <c r="N2" s="35" t="s">
        <v>90</v>
      </c>
      <c r="O2" s="35"/>
      <c r="P2" s="35"/>
      <c r="Q2" s="35"/>
      <c r="R2" s="35" t="s">
        <v>91</v>
      </c>
      <c r="S2" s="35"/>
      <c r="T2" s="35"/>
      <c r="U2" s="35"/>
      <c r="V2" s="35" t="s">
        <v>92</v>
      </c>
      <c r="W2" s="35"/>
      <c r="X2" s="35"/>
      <c r="Y2" s="35"/>
      <c r="Z2" s="35" t="s">
        <v>93</v>
      </c>
      <c r="AA2" s="35"/>
      <c r="AB2" s="35"/>
      <c r="AC2" s="35"/>
      <c r="AD2" s="35" t="s">
        <v>94</v>
      </c>
      <c r="AE2" s="35"/>
      <c r="AF2" s="35"/>
      <c r="AG2" s="35"/>
      <c r="AH2" s="35" t="s">
        <v>95</v>
      </c>
      <c r="AI2" s="35"/>
      <c r="AJ2" s="35"/>
      <c r="AK2" s="35"/>
      <c r="AL2" s="35" t="s">
        <v>96</v>
      </c>
      <c r="AM2" s="35"/>
      <c r="AN2" s="35"/>
      <c r="AO2" s="35"/>
      <c r="AP2" s="35" t="s">
        <v>72</v>
      </c>
      <c r="AQ2" s="35"/>
      <c r="AR2" s="35"/>
      <c r="AS2" s="35"/>
      <c r="AT2" s="35" t="s">
        <v>97</v>
      </c>
      <c r="AU2" s="35"/>
      <c r="AV2" s="35"/>
      <c r="AW2" s="35"/>
      <c r="AX2" s="35" t="s">
        <v>98</v>
      </c>
      <c r="AY2" s="35"/>
      <c r="AZ2" s="35"/>
      <c r="BA2" s="35"/>
      <c r="BB2" s="35" t="s">
        <v>99</v>
      </c>
      <c r="BC2" s="35"/>
      <c r="BD2" s="35"/>
      <c r="BE2" s="35"/>
      <c r="BF2" s="35" t="s">
        <v>100</v>
      </c>
      <c r="BG2" s="35"/>
      <c r="BH2" s="35"/>
      <c r="BI2" s="35"/>
    </row>
    <row r="3" spans="1:61" s="32" customFormat="1" ht="24.75" customHeight="1">
      <c r="A3" s="33"/>
      <c r="B3" s="34" t="s">
        <v>69</v>
      </c>
      <c r="C3" s="34" t="s">
        <v>70</v>
      </c>
      <c r="D3" s="34" t="s">
        <v>71</v>
      </c>
      <c r="E3" s="34" t="s">
        <v>72</v>
      </c>
      <c r="F3" s="34" t="s">
        <v>69</v>
      </c>
      <c r="G3" s="34" t="s">
        <v>70</v>
      </c>
      <c r="H3" s="34" t="s">
        <v>71</v>
      </c>
      <c r="I3" s="34" t="s">
        <v>72</v>
      </c>
      <c r="J3" s="34" t="s">
        <v>69</v>
      </c>
      <c r="K3" s="34" t="s">
        <v>70</v>
      </c>
      <c r="L3" s="34" t="s">
        <v>71</v>
      </c>
      <c r="M3" s="34" t="s">
        <v>72</v>
      </c>
      <c r="N3" s="34" t="s">
        <v>69</v>
      </c>
      <c r="O3" s="34" t="s">
        <v>70</v>
      </c>
      <c r="P3" s="34" t="s">
        <v>71</v>
      </c>
      <c r="Q3" s="34" t="s">
        <v>72</v>
      </c>
      <c r="R3" s="34" t="s">
        <v>69</v>
      </c>
      <c r="S3" s="34" t="s">
        <v>70</v>
      </c>
      <c r="T3" s="34" t="s">
        <v>71</v>
      </c>
      <c r="U3" s="34" t="s">
        <v>72</v>
      </c>
      <c r="V3" s="34" t="s">
        <v>69</v>
      </c>
      <c r="W3" s="34" t="s">
        <v>70</v>
      </c>
      <c r="X3" s="34" t="s">
        <v>71</v>
      </c>
      <c r="Y3" s="34" t="s">
        <v>72</v>
      </c>
      <c r="Z3" s="34" t="s">
        <v>69</v>
      </c>
      <c r="AA3" s="34" t="s">
        <v>70</v>
      </c>
      <c r="AB3" s="34" t="s">
        <v>71</v>
      </c>
      <c r="AC3" s="34" t="s">
        <v>72</v>
      </c>
      <c r="AD3" s="34" t="s">
        <v>69</v>
      </c>
      <c r="AE3" s="34" t="s">
        <v>70</v>
      </c>
      <c r="AF3" s="34" t="s">
        <v>71</v>
      </c>
      <c r="AG3" s="34" t="s">
        <v>72</v>
      </c>
      <c r="AH3" s="34" t="s">
        <v>69</v>
      </c>
      <c r="AI3" s="34" t="s">
        <v>70</v>
      </c>
      <c r="AJ3" s="34" t="s">
        <v>71</v>
      </c>
      <c r="AK3" s="34" t="s">
        <v>72</v>
      </c>
      <c r="AL3" s="34" t="s">
        <v>69</v>
      </c>
      <c r="AM3" s="34" t="s">
        <v>70</v>
      </c>
      <c r="AN3" s="34" t="s">
        <v>71</v>
      </c>
      <c r="AO3" s="34" t="s">
        <v>72</v>
      </c>
      <c r="AP3" s="34" t="s">
        <v>69</v>
      </c>
      <c r="AQ3" s="34" t="s">
        <v>70</v>
      </c>
      <c r="AR3" s="34" t="s">
        <v>71</v>
      </c>
      <c r="AS3" s="34" t="s">
        <v>72</v>
      </c>
      <c r="AT3" s="34" t="s">
        <v>69</v>
      </c>
      <c r="AU3" s="34" t="s">
        <v>70</v>
      </c>
      <c r="AV3" s="34" t="s">
        <v>71</v>
      </c>
      <c r="AW3" s="34" t="s">
        <v>72</v>
      </c>
      <c r="AX3" s="34" t="s">
        <v>69</v>
      </c>
      <c r="AY3" s="34" t="s">
        <v>70</v>
      </c>
      <c r="AZ3" s="34" t="s">
        <v>71</v>
      </c>
      <c r="BA3" s="34" t="s">
        <v>72</v>
      </c>
      <c r="BB3" s="34" t="s">
        <v>69</v>
      </c>
      <c r="BC3" s="34" t="s">
        <v>70</v>
      </c>
      <c r="BD3" s="34" t="s">
        <v>71</v>
      </c>
      <c r="BE3" s="34" t="s">
        <v>72</v>
      </c>
      <c r="BF3" s="34" t="s">
        <v>69</v>
      </c>
      <c r="BG3" s="34" t="s">
        <v>70</v>
      </c>
      <c r="BH3" s="34" t="s">
        <v>71</v>
      </c>
      <c r="BI3" s="34" t="s">
        <v>72</v>
      </c>
    </row>
    <row r="4" spans="1:61" s="28" customFormat="1" ht="25.5" customHeight="1">
      <c r="A4" s="7" t="s">
        <v>69</v>
      </c>
      <c r="B4" s="10">
        <f aca="true" t="shared" si="0" ref="B4:BI4">SUM(B5:B13)</f>
        <v>1038</v>
      </c>
      <c r="C4" s="8">
        <f t="shared" si="0"/>
        <v>464</v>
      </c>
      <c r="D4" s="8">
        <f t="shared" si="0"/>
        <v>196</v>
      </c>
      <c r="E4" s="9">
        <f t="shared" si="0"/>
        <v>378</v>
      </c>
      <c r="F4" s="10">
        <f t="shared" si="0"/>
        <v>409</v>
      </c>
      <c r="G4" s="8">
        <f t="shared" si="0"/>
        <v>147</v>
      </c>
      <c r="H4" s="8">
        <f t="shared" si="0"/>
        <v>11</v>
      </c>
      <c r="I4" s="9">
        <f t="shared" si="0"/>
        <v>251</v>
      </c>
      <c r="J4" s="10">
        <f t="shared" si="0"/>
        <v>325</v>
      </c>
      <c r="K4" s="8">
        <f t="shared" si="0"/>
        <v>166</v>
      </c>
      <c r="L4" s="8">
        <f t="shared" si="0"/>
        <v>56</v>
      </c>
      <c r="M4" s="9">
        <f t="shared" si="0"/>
        <v>103</v>
      </c>
      <c r="N4" s="10">
        <f t="shared" si="0"/>
        <v>182</v>
      </c>
      <c r="O4" s="8">
        <f t="shared" si="0"/>
        <v>87</v>
      </c>
      <c r="P4" s="8">
        <f t="shared" si="0"/>
        <v>76</v>
      </c>
      <c r="Q4" s="9">
        <f t="shared" si="0"/>
        <v>19</v>
      </c>
      <c r="R4" s="10">
        <f t="shared" si="0"/>
        <v>38</v>
      </c>
      <c r="S4" s="8">
        <f t="shared" si="0"/>
        <v>16</v>
      </c>
      <c r="T4" s="8">
        <f t="shared" si="0"/>
        <v>20</v>
      </c>
      <c r="U4" s="9">
        <f t="shared" si="0"/>
        <v>2</v>
      </c>
      <c r="V4" s="10">
        <f t="shared" si="0"/>
        <v>19</v>
      </c>
      <c r="W4" s="8">
        <f t="shared" si="0"/>
        <v>14</v>
      </c>
      <c r="X4" s="8">
        <f t="shared" si="0"/>
        <v>4</v>
      </c>
      <c r="Y4" s="9">
        <f t="shared" si="0"/>
        <v>1</v>
      </c>
      <c r="Z4" s="10">
        <f t="shared" si="0"/>
        <v>23</v>
      </c>
      <c r="AA4" s="8">
        <f t="shared" si="0"/>
        <v>11</v>
      </c>
      <c r="AB4" s="8">
        <f t="shared" si="0"/>
        <v>11</v>
      </c>
      <c r="AC4" s="9">
        <f t="shared" si="0"/>
        <v>1</v>
      </c>
      <c r="AD4" s="10">
        <f t="shared" si="0"/>
        <v>37</v>
      </c>
      <c r="AE4" s="8">
        <f t="shared" si="0"/>
        <v>19</v>
      </c>
      <c r="AF4" s="8">
        <f t="shared" si="0"/>
        <v>17</v>
      </c>
      <c r="AG4" s="9">
        <f t="shared" si="0"/>
        <v>1</v>
      </c>
      <c r="AH4" s="10">
        <f t="shared" si="0"/>
        <v>5</v>
      </c>
      <c r="AI4" s="8">
        <f t="shared" si="0"/>
        <v>4</v>
      </c>
      <c r="AJ4" s="8">
        <f t="shared" si="0"/>
        <v>1</v>
      </c>
      <c r="AK4" s="9">
        <f t="shared" si="0"/>
        <v>0</v>
      </c>
      <c r="AL4" s="10">
        <f t="shared" si="0"/>
        <v>0</v>
      </c>
      <c r="AM4" s="8">
        <f t="shared" si="0"/>
        <v>0</v>
      </c>
      <c r="AN4" s="8">
        <f t="shared" si="0"/>
        <v>0</v>
      </c>
      <c r="AO4" s="9">
        <f t="shared" si="0"/>
        <v>0</v>
      </c>
      <c r="AP4" s="10">
        <f t="shared" si="0"/>
        <v>0</v>
      </c>
      <c r="AQ4" s="8">
        <f t="shared" si="0"/>
        <v>0</v>
      </c>
      <c r="AR4" s="8">
        <f t="shared" si="0"/>
        <v>0</v>
      </c>
      <c r="AS4" s="9">
        <f t="shared" si="0"/>
        <v>0</v>
      </c>
      <c r="AT4" s="10">
        <f t="shared" si="0"/>
        <v>1002</v>
      </c>
      <c r="AU4" s="8">
        <f t="shared" si="0"/>
        <v>445</v>
      </c>
      <c r="AV4" s="8">
        <f t="shared" si="0"/>
        <v>180</v>
      </c>
      <c r="AW4" s="9">
        <f t="shared" si="0"/>
        <v>377</v>
      </c>
      <c r="AX4" s="10">
        <f t="shared" si="0"/>
        <v>29</v>
      </c>
      <c r="AY4" s="8">
        <f t="shared" si="0"/>
        <v>15</v>
      </c>
      <c r="AZ4" s="8">
        <f t="shared" si="0"/>
        <v>13</v>
      </c>
      <c r="BA4" s="9">
        <f t="shared" si="0"/>
        <v>1</v>
      </c>
      <c r="BB4" s="10">
        <f t="shared" si="0"/>
        <v>36</v>
      </c>
      <c r="BC4" s="8">
        <f t="shared" si="0"/>
        <v>19</v>
      </c>
      <c r="BD4" s="8">
        <f t="shared" si="0"/>
        <v>16</v>
      </c>
      <c r="BE4" s="9">
        <f t="shared" si="0"/>
        <v>1</v>
      </c>
      <c r="BF4" s="10">
        <f t="shared" si="0"/>
        <v>0</v>
      </c>
      <c r="BG4" s="8">
        <f t="shared" si="0"/>
        <v>0</v>
      </c>
      <c r="BH4" s="8">
        <f t="shared" si="0"/>
        <v>0</v>
      </c>
      <c r="BI4" s="9">
        <f t="shared" si="0"/>
        <v>0</v>
      </c>
    </row>
    <row r="5" spans="1:61" s="28" customFormat="1" ht="25.5" customHeight="1">
      <c r="A5" s="7" t="s">
        <v>73</v>
      </c>
      <c r="B5" s="11">
        <f>SUM(B14)</f>
        <v>15</v>
      </c>
      <c r="C5" s="12">
        <f>SUM(C14)</f>
        <v>11</v>
      </c>
      <c r="D5" s="12">
        <f>SUM(D14)</f>
        <v>1</v>
      </c>
      <c r="E5" s="13">
        <f>SUM(E14)</f>
        <v>3</v>
      </c>
      <c r="F5" s="11">
        <f>SUM(F14)</f>
        <v>5</v>
      </c>
      <c r="G5" s="12">
        <f aca="true" t="shared" si="1" ref="G5:BI5">SUM(G14)</f>
        <v>3</v>
      </c>
      <c r="H5" s="12">
        <f t="shared" si="1"/>
        <v>0</v>
      </c>
      <c r="I5" s="13">
        <f t="shared" si="1"/>
        <v>2</v>
      </c>
      <c r="J5" s="11">
        <f t="shared" si="1"/>
        <v>7</v>
      </c>
      <c r="K5" s="12">
        <f t="shared" si="1"/>
        <v>5</v>
      </c>
      <c r="L5" s="12">
        <f t="shared" si="1"/>
        <v>1</v>
      </c>
      <c r="M5" s="13">
        <f t="shared" si="1"/>
        <v>1</v>
      </c>
      <c r="N5" s="11">
        <f t="shared" si="1"/>
        <v>2</v>
      </c>
      <c r="O5" s="12">
        <f t="shared" si="1"/>
        <v>2</v>
      </c>
      <c r="P5" s="12">
        <f t="shared" si="1"/>
        <v>0</v>
      </c>
      <c r="Q5" s="13">
        <f t="shared" si="1"/>
        <v>0</v>
      </c>
      <c r="R5" s="11">
        <f t="shared" si="1"/>
        <v>1</v>
      </c>
      <c r="S5" s="12">
        <f t="shared" si="1"/>
        <v>1</v>
      </c>
      <c r="T5" s="12">
        <f t="shared" si="1"/>
        <v>0</v>
      </c>
      <c r="U5" s="13">
        <f t="shared" si="1"/>
        <v>0</v>
      </c>
      <c r="V5" s="11">
        <f t="shared" si="1"/>
        <v>0</v>
      </c>
      <c r="W5" s="12">
        <f t="shared" si="1"/>
        <v>0</v>
      </c>
      <c r="X5" s="12">
        <f t="shared" si="1"/>
        <v>0</v>
      </c>
      <c r="Y5" s="13">
        <f t="shared" si="1"/>
        <v>0</v>
      </c>
      <c r="Z5" s="11">
        <f t="shared" si="1"/>
        <v>0</v>
      </c>
      <c r="AA5" s="12">
        <f t="shared" si="1"/>
        <v>0</v>
      </c>
      <c r="AB5" s="12">
        <f t="shared" si="1"/>
        <v>0</v>
      </c>
      <c r="AC5" s="13">
        <f t="shared" si="1"/>
        <v>0</v>
      </c>
      <c r="AD5" s="11">
        <f t="shared" si="1"/>
        <v>0</v>
      </c>
      <c r="AE5" s="12">
        <f t="shared" si="1"/>
        <v>0</v>
      </c>
      <c r="AF5" s="12">
        <f t="shared" si="1"/>
        <v>0</v>
      </c>
      <c r="AG5" s="13">
        <f t="shared" si="1"/>
        <v>0</v>
      </c>
      <c r="AH5" s="11">
        <f t="shared" si="1"/>
        <v>0</v>
      </c>
      <c r="AI5" s="12">
        <f t="shared" si="1"/>
        <v>0</v>
      </c>
      <c r="AJ5" s="12">
        <f t="shared" si="1"/>
        <v>0</v>
      </c>
      <c r="AK5" s="13">
        <f t="shared" si="1"/>
        <v>0</v>
      </c>
      <c r="AL5" s="11">
        <f t="shared" si="1"/>
        <v>0</v>
      </c>
      <c r="AM5" s="12">
        <f t="shared" si="1"/>
        <v>0</v>
      </c>
      <c r="AN5" s="12">
        <f t="shared" si="1"/>
        <v>0</v>
      </c>
      <c r="AO5" s="13">
        <f t="shared" si="1"/>
        <v>0</v>
      </c>
      <c r="AP5" s="11">
        <f t="shared" si="1"/>
        <v>0</v>
      </c>
      <c r="AQ5" s="12">
        <f t="shared" si="1"/>
        <v>0</v>
      </c>
      <c r="AR5" s="12">
        <f t="shared" si="1"/>
        <v>0</v>
      </c>
      <c r="AS5" s="13">
        <f t="shared" si="1"/>
        <v>0</v>
      </c>
      <c r="AT5" s="11">
        <f t="shared" si="1"/>
        <v>15</v>
      </c>
      <c r="AU5" s="12">
        <f t="shared" si="1"/>
        <v>11</v>
      </c>
      <c r="AV5" s="12">
        <f t="shared" si="1"/>
        <v>1</v>
      </c>
      <c r="AW5" s="13">
        <f t="shared" si="1"/>
        <v>3</v>
      </c>
      <c r="AX5" s="11">
        <f t="shared" si="1"/>
        <v>0</v>
      </c>
      <c r="AY5" s="12">
        <f t="shared" si="1"/>
        <v>0</v>
      </c>
      <c r="AZ5" s="12">
        <f t="shared" si="1"/>
        <v>0</v>
      </c>
      <c r="BA5" s="13">
        <f t="shared" si="1"/>
        <v>0</v>
      </c>
      <c r="BB5" s="11">
        <f t="shared" si="1"/>
        <v>0</v>
      </c>
      <c r="BC5" s="12">
        <f t="shared" si="1"/>
        <v>0</v>
      </c>
      <c r="BD5" s="12">
        <f t="shared" si="1"/>
        <v>0</v>
      </c>
      <c r="BE5" s="13">
        <f t="shared" si="1"/>
        <v>0</v>
      </c>
      <c r="BF5" s="11">
        <f t="shared" si="1"/>
        <v>0</v>
      </c>
      <c r="BG5" s="12">
        <f t="shared" si="1"/>
        <v>0</v>
      </c>
      <c r="BH5" s="12">
        <f t="shared" si="1"/>
        <v>0</v>
      </c>
      <c r="BI5" s="13">
        <f t="shared" si="1"/>
        <v>0</v>
      </c>
    </row>
    <row r="6" spans="1:61" s="28" customFormat="1" ht="25.5" customHeight="1">
      <c r="A6" s="14" t="s">
        <v>74</v>
      </c>
      <c r="B6" s="15">
        <f>SUM(B22)</f>
        <v>31</v>
      </c>
      <c r="C6" s="16">
        <f>SUM(C22)</f>
        <v>13</v>
      </c>
      <c r="D6" s="16">
        <f>SUM(D22)</f>
        <v>8</v>
      </c>
      <c r="E6" s="17">
        <f>SUM(E22)</f>
        <v>10</v>
      </c>
      <c r="F6" s="15">
        <f>SUM(F22)</f>
        <v>14</v>
      </c>
      <c r="G6" s="16">
        <f aca="true" t="shared" si="2" ref="G6:BI6">SUM(G22)</f>
        <v>6</v>
      </c>
      <c r="H6" s="16">
        <f t="shared" si="2"/>
        <v>0</v>
      </c>
      <c r="I6" s="17">
        <f t="shared" si="2"/>
        <v>8</v>
      </c>
      <c r="J6" s="15">
        <f t="shared" si="2"/>
        <v>9</v>
      </c>
      <c r="K6" s="16">
        <f t="shared" si="2"/>
        <v>4</v>
      </c>
      <c r="L6" s="16">
        <f t="shared" si="2"/>
        <v>3</v>
      </c>
      <c r="M6" s="17">
        <f t="shared" si="2"/>
        <v>2</v>
      </c>
      <c r="N6" s="15">
        <f t="shared" si="2"/>
        <v>5</v>
      </c>
      <c r="O6" s="16">
        <f t="shared" si="2"/>
        <v>1</v>
      </c>
      <c r="P6" s="16">
        <f t="shared" si="2"/>
        <v>4</v>
      </c>
      <c r="Q6" s="17">
        <f t="shared" si="2"/>
        <v>0</v>
      </c>
      <c r="R6" s="15">
        <f t="shared" si="2"/>
        <v>1</v>
      </c>
      <c r="S6" s="16">
        <f t="shared" si="2"/>
        <v>0</v>
      </c>
      <c r="T6" s="16">
        <f t="shared" si="2"/>
        <v>1</v>
      </c>
      <c r="U6" s="17">
        <f t="shared" si="2"/>
        <v>0</v>
      </c>
      <c r="V6" s="15">
        <f t="shared" si="2"/>
        <v>0</v>
      </c>
      <c r="W6" s="16">
        <f t="shared" si="2"/>
        <v>0</v>
      </c>
      <c r="X6" s="16">
        <f t="shared" si="2"/>
        <v>0</v>
      </c>
      <c r="Y6" s="17">
        <f t="shared" si="2"/>
        <v>0</v>
      </c>
      <c r="Z6" s="15">
        <f t="shared" si="2"/>
        <v>0</v>
      </c>
      <c r="AA6" s="16">
        <f t="shared" si="2"/>
        <v>0</v>
      </c>
      <c r="AB6" s="16">
        <f t="shared" si="2"/>
        <v>0</v>
      </c>
      <c r="AC6" s="17">
        <f t="shared" si="2"/>
        <v>0</v>
      </c>
      <c r="AD6" s="15">
        <f t="shared" si="2"/>
        <v>2</v>
      </c>
      <c r="AE6" s="16">
        <f t="shared" si="2"/>
        <v>2</v>
      </c>
      <c r="AF6" s="16">
        <f t="shared" si="2"/>
        <v>0</v>
      </c>
      <c r="AG6" s="17">
        <f t="shared" si="2"/>
        <v>0</v>
      </c>
      <c r="AH6" s="15">
        <f t="shared" si="2"/>
        <v>0</v>
      </c>
      <c r="AI6" s="16">
        <f t="shared" si="2"/>
        <v>0</v>
      </c>
      <c r="AJ6" s="16">
        <f t="shared" si="2"/>
        <v>0</v>
      </c>
      <c r="AK6" s="17">
        <f t="shared" si="2"/>
        <v>0</v>
      </c>
      <c r="AL6" s="15">
        <f t="shared" si="2"/>
        <v>0</v>
      </c>
      <c r="AM6" s="16">
        <f t="shared" si="2"/>
        <v>0</v>
      </c>
      <c r="AN6" s="16">
        <f t="shared" si="2"/>
        <v>0</v>
      </c>
      <c r="AO6" s="17">
        <f t="shared" si="2"/>
        <v>0</v>
      </c>
      <c r="AP6" s="15">
        <f t="shared" si="2"/>
        <v>0</v>
      </c>
      <c r="AQ6" s="16">
        <f t="shared" si="2"/>
        <v>0</v>
      </c>
      <c r="AR6" s="16">
        <f t="shared" si="2"/>
        <v>0</v>
      </c>
      <c r="AS6" s="17">
        <f t="shared" si="2"/>
        <v>0</v>
      </c>
      <c r="AT6" s="15">
        <f t="shared" si="2"/>
        <v>29</v>
      </c>
      <c r="AU6" s="16">
        <f t="shared" si="2"/>
        <v>11</v>
      </c>
      <c r="AV6" s="16">
        <f t="shared" si="2"/>
        <v>8</v>
      </c>
      <c r="AW6" s="17">
        <f t="shared" si="2"/>
        <v>10</v>
      </c>
      <c r="AX6" s="15">
        <f t="shared" si="2"/>
        <v>0</v>
      </c>
      <c r="AY6" s="16">
        <f t="shared" si="2"/>
        <v>0</v>
      </c>
      <c r="AZ6" s="16">
        <f t="shared" si="2"/>
        <v>0</v>
      </c>
      <c r="BA6" s="17">
        <f t="shared" si="2"/>
        <v>0</v>
      </c>
      <c r="BB6" s="15">
        <f t="shared" si="2"/>
        <v>2</v>
      </c>
      <c r="BC6" s="16">
        <f t="shared" si="2"/>
        <v>2</v>
      </c>
      <c r="BD6" s="16">
        <f t="shared" si="2"/>
        <v>0</v>
      </c>
      <c r="BE6" s="17">
        <f t="shared" si="2"/>
        <v>0</v>
      </c>
      <c r="BF6" s="15">
        <f t="shared" si="2"/>
        <v>0</v>
      </c>
      <c r="BG6" s="16">
        <f t="shared" si="2"/>
        <v>0</v>
      </c>
      <c r="BH6" s="16">
        <f t="shared" si="2"/>
        <v>0</v>
      </c>
      <c r="BI6" s="17">
        <f t="shared" si="2"/>
        <v>0</v>
      </c>
    </row>
    <row r="7" spans="1:61" s="28" customFormat="1" ht="25.5" customHeight="1">
      <c r="A7" s="14" t="s">
        <v>75</v>
      </c>
      <c r="B7" s="15">
        <f>SUM(B25,B40)</f>
        <v>189</v>
      </c>
      <c r="C7" s="16">
        <f>SUM(C25,C40)</f>
        <v>88</v>
      </c>
      <c r="D7" s="16">
        <f>SUM(D25,D40)</f>
        <v>35</v>
      </c>
      <c r="E7" s="17">
        <f>SUM(E25,E40)</f>
        <v>66</v>
      </c>
      <c r="F7" s="15">
        <f>SUM(F25,F40)</f>
        <v>74</v>
      </c>
      <c r="G7" s="16">
        <f aca="true" t="shared" si="3" ref="G7:BI7">SUM(G25,G40)</f>
        <v>22</v>
      </c>
      <c r="H7" s="16">
        <f t="shared" si="3"/>
        <v>2</v>
      </c>
      <c r="I7" s="17">
        <f t="shared" si="3"/>
        <v>50</v>
      </c>
      <c r="J7" s="15">
        <f t="shared" si="3"/>
        <v>58</v>
      </c>
      <c r="K7" s="16">
        <f t="shared" si="3"/>
        <v>36</v>
      </c>
      <c r="L7" s="16">
        <f t="shared" si="3"/>
        <v>7</v>
      </c>
      <c r="M7" s="17">
        <f t="shared" si="3"/>
        <v>15</v>
      </c>
      <c r="N7" s="15">
        <f t="shared" si="3"/>
        <v>28</v>
      </c>
      <c r="O7" s="16">
        <f t="shared" si="3"/>
        <v>15</v>
      </c>
      <c r="P7" s="16">
        <f t="shared" si="3"/>
        <v>13</v>
      </c>
      <c r="Q7" s="17">
        <f t="shared" si="3"/>
        <v>0</v>
      </c>
      <c r="R7" s="15">
        <f t="shared" si="3"/>
        <v>6</v>
      </c>
      <c r="S7" s="16">
        <f t="shared" si="3"/>
        <v>1</v>
      </c>
      <c r="T7" s="16">
        <f t="shared" si="3"/>
        <v>5</v>
      </c>
      <c r="U7" s="17">
        <f t="shared" si="3"/>
        <v>0</v>
      </c>
      <c r="V7" s="15">
        <f t="shared" si="3"/>
        <v>6</v>
      </c>
      <c r="W7" s="16">
        <f t="shared" si="3"/>
        <v>5</v>
      </c>
      <c r="X7" s="16">
        <f t="shared" si="3"/>
        <v>1</v>
      </c>
      <c r="Y7" s="17">
        <f t="shared" si="3"/>
        <v>0</v>
      </c>
      <c r="Z7" s="15">
        <f t="shared" si="3"/>
        <v>6</v>
      </c>
      <c r="AA7" s="16">
        <f t="shared" si="3"/>
        <v>3</v>
      </c>
      <c r="AB7" s="16">
        <f t="shared" si="3"/>
        <v>2</v>
      </c>
      <c r="AC7" s="17">
        <f t="shared" si="3"/>
        <v>1</v>
      </c>
      <c r="AD7" s="15">
        <f t="shared" si="3"/>
        <v>10</v>
      </c>
      <c r="AE7" s="16">
        <f t="shared" si="3"/>
        <v>5</v>
      </c>
      <c r="AF7" s="16">
        <f t="shared" si="3"/>
        <v>5</v>
      </c>
      <c r="AG7" s="17">
        <f t="shared" si="3"/>
        <v>0</v>
      </c>
      <c r="AH7" s="15">
        <f t="shared" si="3"/>
        <v>1</v>
      </c>
      <c r="AI7" s="16">
        <f t="shared" si="3"/>
        <v>1</v>
      </c>
      <c r="AJ7" s="16">
        <f t="shared" si="3"/>
        <v>0</v>
      </c>
      <c r="AK7" s="17">
        <f t="shared" si="3"/>
        <v>0</v>
      </c>
      <c r="AL7" s="15">
        <f t="shared" si="3"/>
        <v>0</v>
      </c>
      <c r="AM7" s="16">
        <f t="shared" si="3"/>
        <v>0</v>
      </c>
      <c r="AN7" s="16">
        <f t="shared" si="3"/>
        <v>0</v>
      </c>
      <c r="AO7" s="17">
        <f t="shared" si="3"/>
        <v>0</v>
      </c>
      <c r="AP7" s="15">
        <f t="shared" si="3"/>
        <v>0</v>
      </c>
      <c r="AQ7" s="16">
        <f t="shared" si="3"/>
        <v>0</v>
      </c>
      <c r="AR7" s="16">
        <f t="shared" si="3"/>
        <v>0</v>
      </c>
      <c r="AS7" s="17">
        <f t="shared" si="3"/>
        <v>0</v>
      </c>
      <c r="AT7" s="15">
        <f t="shared" si="3"/>
        <v>180</v>
      </c>
      <c r="AU7" s="16">
        <f t="shared" si="3"/>
        <v>84</v>
      </c>
      <c r="AV7" s="16">
        <f t="shared" si="3"/>
        <v>30</v>
      </c>
      <c r="AW7" s="17">
        <f t="shared" si="3"/>
        <v>66</v>
      </c>
      <c r="AX7" s="15">
        <f t="shared" si="3"/>
        <v>8</v>
      </c>
      <c r="AY7" s="16">
        <f t="shared" si="3"/>
        <v>5</v>
      </c>
      <c r="AZ7" s="16">
        <f t="shared" si="3"/>
        <v>2</v>
      </c>
      <c r="BA7" s="17">
        <f t="shared" si="3"/>
        <v>1</v>
      </c>
      <c r="BB7" s="15">
        <f t="shared" si="3"/>
        <v>9</v>
      </c>
      <c r="BC7" s="16">
        <f t="shared" si="3"/>
        <v>4</v>
      </c>
      <c r="BD7" s="16">
        <f t="shared" si="3"/>
        <v>5</v>
      </c>
      <c r="BE7" s="17">
        <f t="shared" si="3"/>
        <v>0</v>
      </c>
      <c r="BF7" s="15">
        <f t="shared" si="3"/>
        <v>0</v>
      </c>
      <c r="BG7" s="16">
        <f t="shared" si="3"/>
        <v>0</v>
      </c>
      <c r="BH7" s="16">
        <f t="shared" si="3"/>
        <v>0</v>
      </c>
      <c r="BI7" s="17">
        <f t="shared" si="3"/>
        <v>0</v>
      </c>
    </row>
    <row r="8" spans="1:61" s="28" customFormat="1" ht="25.5" customHeight="1">
      <c r="A8" s="14" t="s">
        <v>76</v>
      </c>
      <c r="B8" s="15">
        <f>SUM(B43)</f>
        <v>125</v>
      </c>
      <c r="C8" s="16">
        <f>SUM(C43)</f>
        <v>48</v>
      </c>
      <c r="D8" s="16">
        <f>SUM(D43)</f>
        <v>23</v>
      </c>
      <c r="E8" s="17">
        <f>SUM(E43)</f>
        <v>54</v>
      </c>
      <c r="F8" s="15">
        <f>SUM(F43)</f>
        <v>48</v>
      </c>
      <c r="G8" s="16">
        <f aca="true" t="shared" si="4" ref="G8:BI8">SUM(G43)</f>
        <v>11</v>
      </c>
      <c r="H8" s="16">
        <f t="shared" si="4"/>
        <v>1</v>
      </c>
      <c r="I8" s="17">
        <f t="shared" si="4"/>
        <v>36</v>
      </c>
      <c r="J8" s="15">
        <f t="shared" si="4"/>
        <v>44</v>
      </c>
      <c r="K8" s="16">
        <f t="shared" si="4"/>
        <v>22</v>
      </c>
      <c r="L8" s="16">
        <f t="shared" si="4"/>
        <v>8</v>
      </c>
      <c r="M8" s="17">
        <f t="shared" si="4"/>
        <v>14</v>
      </c>
      <c r="N8" s="15">
        <f t="shared" si="4"/>
        <v>22</v>
      </c>
      <c r="O8" s="16">
        <f t="shared" si="4"/>
        <v>11</v>
      </c>
      <c r="P8" s="16">
        <f t="shared" si="4"/>
        <v>7</v>
      </c>
      <c r="Q8" s="17">
        <f t="shared" si="4"/>
        <v>4</v>
      </c>
      <c r="R8" s="15">
        <f t="shared" si="4"/>
        <v>6</v>
      </c>
      <c r="S8" s="16">
        <f t="shared" si="4"/>
        <v>2</v>
      </c>
      <c r="T8" s="16">
        <f t="shared" si="4"/>
        <v>4</v>
      </c>
      <c r="U8" s="17">
        <f t="shared" si="4"/>
        <v>0</v>
      </c>
      <c r="V8" s="15">
        <f t="shared" si="4"/>
        <v>1</v>
      </c>
      <c r="W8" s="16">
        <f t="shared" si="4"/>
        <v>0</v>
      </c>
      <c r="X8" s="16">
        <f t="shared" si="4"/>
        <v>1</v>
      </c>
      <c r="Y8" s="17">
        <f t="shared" si="4"/>
        <v>0</v>
      </c>
      <c r="Z8" s="15">
        <f t="shared" si="4"/>
        <v>1</v>
      </c>
      <c r="AA8" s="16">
        <f t="shared" si="4"/>
        <v>1</v>
      </c>
      <c r="AB8" s="16">
        <f t="shared" si="4"/>
        <v>0</v>
      </c>
      <c r="AC8" s="17">
        <f t="shared" si="4"/>
        <v>0</v>
      </c>
      <c r="AD8" s="15">
        <f t="shared" si="4"/>
        <v>2</v>
      </c>
      <c r="AE8" s="16">
        <f t="shared" si="4"/>
        <v>1</v>
      </c>
      <c r="AF8" s="16">
        <f t="shared" si="4"/>
        <v>1</v>
      </c>
      <c r="AG8" s="17">
        <f t="shared" si="4"/>
        <v>0</v>
      </c>
      <c r="AH8" s="15">
        <f t="shared" si="4"/>
        <v>1</v>
      </c>
      <c r="AI8" s="16">
        <f t="shared" si="4"/>
        <v>0</v>
      </c>
      <c r="AJ8" s="16">
        <f t="shared" si="4"/>
        <v>1</v>
      </c>
      <c r="AK8" s="17">
        <f t="shared" si="4"/>
        <v>0</v>
      </c>
      <c r="AL8" s="15">
        <f t="shared" si="4"/>
        <v>0</v>
      </c>
      <c r="AM8" s="16">
        <f t="shared" si="4"/>
        <v>0</v>
      </c>
      <c r="AN8" s="16">
        <f t="shared" si="4"/>
        <v>0</v>
      </c>
      <c r="AO8" s="17">
        <f t="shared" si="4"/>
        <v>0</v>
      </c>
      <c r="AP8" s="15">
        <f t="shared" si="4"/>
        <v>0</v>
      </c>
      <c r="AQ8" s="16">
        <f t="shared" si="4"/>
        <v>0</v>
      </c>
      <c r="AR8" s="16">
        <f t="shared" si="4"/>
        <v>0</v>
      </c>
      <c r="AS8" s="17">
        <f t="shared" si="4"/>
        <v>0</v>
      </c>
      <c r="AT8" s="15">
        <f t="shared" si="4"/>
        <v>122</v>
      </c>
      <c r="AU8" s="16">
        <f t="shared" si="4"/>
        <v>47</v>
      </c>
      <c r="AV8" s="16">
        <f t="shared" si="4"/>
        <v>21</v>
      </c>
      <c r="AW8" s="17">
        <f t="shared" si="4"/>
        <v>54</v>
      </c>
      <c r="AX8" s="15">
        <f t="shared" si="4"/>
        <v>1</v>
      </c>
      <c r="AY8" s="16">
        <f t="shared" si="4"/>
        <v>1</v>
      </c>
      <c r="AZ8" s="16">
        <f t="shared" si="4"/>
        <v>0</v>
      </c>
      <c r="BA8" s="17">
        <f t="shared" si="4"/>
        <v>0</v>
      </c>
      <c r="BB8" s="15">
        <f t="shared" si="4"/>
        <v>3</v>
      </c>
      <c r="BC8" s="16">
        <f t="shared" si="4"/>
        <v>1</v>
      </c>
      <c r="BD8" s="16">
        <f t="shared" si="4"/>
        <v>2</v>
      </c>
      <c r="BE8" s="17">
        <f t="shared" si="4"/>
        <v>0</v>
      </c>
      <c r="BF8" s="15">
        <f t="shared" si="4"/>
        <v>0</v>
      </c>
      <c r="BG8" s="16">
        <f t="shared" si="4"/>
        <v>0</v>
      </c>
      <c r="BH8" s="16">
        <f t="shared" si="4"/>
        <v>0</v>
      </c>
      <c r="BI8" s="17">
        <f t="shared" si="4"/>
        <v>0</v>
      </c>
    </row>
    <row r="9" spans="1:61" s="28" customFormat="1" ht="25.5" customHeight="1">
      <c r="A9" s="14" t="s">
        <v>105</v>
      </c>
      <c r="B9" s="15">
        <f aca="true" t="shared" si="5" ref="B9:AG9">B47+B55+B56+B57</f>
        <v>224</v>
      </c>
      <c r="C9" s="16">
        <f t="shared" si="5"/>
        <v>92</v>
      </c>
      <c r="D9" s="16">
        <f t="shared" si="5"/>
        <v>38</v>
      </c>
      <c r="E9" s="16">
        <f t="shared" si="5"/>
        <v>94</v>
      </c>
      <c r="F9" s="15">
        <f t="shared" si="5"/>
        <v>97</v>
      </c>
      <c r="G9" s="16">
        <f t="shared" si="5"/>
        <v>33</v>
      </c>
      <c r="H9" s="16">
        <f t="shared" si="5"/>
        <v>2</v>
      </c>
      <c r="I9" s="16">
        <f t="shared" si="5"/>
        <v>62</v>
      </c>
      <c r="J9" s="15">
        <f t="shared" si="5"/>
        <v>58</v>
      </c>
      <c r="K9" s="16">
        <f t="shared" si="5"/>
        <v>24</v>
      </c>
      <c r="L9" s="16">
        <f t="shared" si="5"/>
        <v>10</v>
      </c>
      <c r="M9" s="16">
        <f t="shared" si="5"/>
        <v>24</v>
      </c>
      <c r="N9" s="15">
        <f t="shared" si="5"/>
        <v>49</v>
      </c>
      <c r="O9" s="16">
        <f t="shared" si="5"/>
        <v>25</v>
      </c>
      <c r="P9" s="16">
        <f t="shared" si="5"/>
        <v>17</v>
      </c>
      <c r="Q9" s="17">
        <f t="shared" si="5"/>
        <v>7</v>
      </c>
      <c r="R9" s="15">
        <f t="shared" si="5"/>
        <v>4</v>
      </c>
      <c r="S9" s="16">
        <f t="shared" si="5"/>
        <v>2</v>
      </c>
      <c r="T9" s="16">
        <f t="shared" si="5"/>
        <v>1</v>
      </c>
      <c r="U9" s="16">
        <f t="shared" si="5"/>
        <v>1</v>
      </c>
      <c r="V9" s="15">
        <f t="shared" si="5"/>
        <v>1</v>
      </c>
      <c r="W9" s="16">
        <f t="shared" si="5"/>
        <v>1</v>
      </c>
      <c r="X9" s="16">
        <f t="shared" si="5"/>
        <v>0</v>
      </c>
      <c r="Y9" s="16">
        <f t="shared" si="5"/>
        <v>0</v>
      </c>
      <c r="Z9" s="15">
        <f t="shared" si="5"/>
        <v>7</v>
      </c>
      <c r="AA9" s="16">
        <f t="shared" si="5"/>
        <v>2</v>
      </c>
      <c r="AB9" s="16">
        <f t="shared" si="5"/>
        <v>5</v>
      </c>
      <c r="AC9" s="16">
        <f t="shared" si="5"/>
        <v>0</v>
      </c>
      <c r="AD9" s="15">
        <f t="shared" si="5"/>
        <v>7</v>
      </c>
      <c r="AE9" s="16">
        <f t="shared" si="5"/>
        <v>4</v>
      </c>
      <c r="AF9" s="16">
        <f t="shared" si="5"/>
        <v>3</v>
      </c>
      <c r="AG9" s="17">
        <f t="shared" si="5"/>
        <v>0</v>
      </c>
      <c r="AH9" s="15">
        <f aca="true" t="shared" si="6" ref="AH9:BI9">AH47+AH55+AH56+AH57</f>
        <v>1</v>
      </c>
      <c r="AI9" s="16">
        <f t="shared" si="6"/>
        <v>1</v>
      </c>
      <c r="AJ9" s="16">
        <f t="shared" si="6"/>
        <v>0</v>
      </c>
      <c r="AK9" s="16">
        <f t="shared" si="6"/>
        <v>0</v>
      </c>
      <c r="AL9" s="15">
        <f t="shared" si="6"/>
        <v>0</v>
      </c>
      <c r="AM9" s="16">
        <f t="shared" si="6"/>
        <v>0</v>
      </c>
      <c r="AN9" s="16">
        <f t="shared" si="6"/>
        <v>0</v>
      </c>
      <c r="AO9" s="16">
        <f t="shared" si="6"/>
        <v>0</v>
      </c>
      <c r="AP9" s="15">
        <f t="shared" si="6"/>
        <v>0</v>
      </c>
      <c r="AQ9" s="16">
        <f t="shared" si="6"/>
        <v>0</v>
      </c>
      <c r="AR9" s="16">
        <f t="shared" si="6"/>
        <v>0</v>
      </c>
      <c r="AS9" s="17">
        <f t="shared" si="6"/>
        <v>0</v>
      </c>
      <c r="AT9" s="15">
        <f t="shared" si="6"/>
        <v>216</v>
      </c>
      <c r="AU9" s="16">
        <f t="shared" si="6"/>
        <v>87</v>
      </c>
      <c r="AV9" s="16">
        <f t="shared" si="6"/>
        <v>35</v>
      </c>
      <c r="AW9" s="16">
        <f t="shared" si="6"/>
        <v>94</v>
      </c>
      <c r="AX9" s="15">
        <f t="shared" si="6"/>
        <v>7</v>
      </c>
      <c r="AY9" s="16">
        <f t="shared" si="6"/>
        <v>2</v>
      </c>
      <c r="AZ9" s="16">
        <f t="shared" si="6"/>
        <v>5</v>
      </c>
      <c r="BA9" s="16">
        <f t="shared" si="6"/>
        <v>0</v>
      </c>
      <c r="BB9" s="15">
        <f t="shared" si="6"/>
        <v>8</v>
      </c>
      <c r="BC9" s="16">
        <f t="shared" si="6"/>
        <v>5</v>
      </c>
      <c r="BD9" s="16">
        <f t="shared" si="6"/>
        <v>3</v>
      </c>
      <c r="BE9" s="16">
        <f t="shared" si="6"/>
        <v>0</v>
      </c>
      <c r="BF9" s="15">
        <f t="shared" si="6"/>
        <v>0</v>
      </c>
      <c r="BG9" s="16">
        <f t="shared" si="6"/>
        <v>0</v>
      </c>
      <c r="BH9" s="16">
        <f t="shared" si="6"/>
        <v>0</v>
      </c>
      <c r="BI9" s="17">
        <f t="shared" si="6"/>
        <v>0</v>
      </c>
    </row>
    <row r="10" spans="1:61" s="28" customFormat="1" ht="25.5" customHeight="1">
      <c r="A10" s="14" t="s">
        <v>77</v>
      </c>
      <c r="B10" s="15">
        <f aca="true" t="shared" si="7" ref="B10:AG10">B52+B53+B54+B58+B59+B60+B61+B62+B63+B64+B65+B66+B67</f>
        <v>114</v>
      </c>
      <c r="C10" s="16">
        <f t="shared" si="7"/>
        <v>44</v>
      </c>
      <c r="D10" s="16">
        <f t="shared" si="7"/>
        <v>18</v>
      </c>
      <c r="E10" s="16">
        <f t="shared" si="7"/>
        <v>52</v>
      </c>
      <c r="F10" s="15">
        <f t="shared" si="7"/>
        <v>40</v>
      </c>
      <c r="G10" s="16">
        <f t="shared" si="7"/>
        <v>9</v>
      </c>
      <c r="H10" s="16">
        <f t="shared" si="7"/>
        <v>1</v>
      </c>
      <c r="I10" s="16">
        <f t="shared" si="7"/>
        <v>30</v>
      </c>
      <c r="J10" s="15">
        <f t="shared" si="7"/>
        <v>42</v>
      </c>
      <c r="K10" s="16">
        <f t="shared" si="7"/>
        <v>17</v>
      </c>
      <c r="L10" s="16">
        <f t="shared" si="7"/>
        <v>5</v>
      </c>
      <c r="M10" s="16">
        <f t="shared" si="7"/>
        <v>20</v>
      </c>
      <c r="N10" s="15">
        <f t="shared" si="7"/>
        <v>20</v>
      </c>
      <c r="O10" s="16">
        <f t="shared" si="7"/>
        <v>9</v>
      </c>
      <c r="P10" s="16">
        <f t="shared" si="7"/>
        <v>9</v>
      </c>
      <c r="Q10" s="17">
        <f t="shared" si="7"/>
        <v>2</v>
      </c>
      <c r="R10" s="15">
        <f t="shared" si="7"/>
        <v>3</v>
      </c>
      <c r="S10" s="16">
        <f t="shared" si="7"/>
        <v>1</v>
      </c>
      <c r="T10" s="16">
        <f t="shared" si="7"/>
        <v>2</v>
      </c>
      <c r="U10" s="16">
        <f t="shared" si="7"/>
        <v>0</v>
      </c>
      <c r="V10" s="15">
        <f t="shared" si="7"/>
        <v>3</v>
      </c>
      <c r="W10" s="16">
        <f t="shared" si="7"/>
        <v>3</v>
      </c>
      <c r="X10" s="16">
        <f t="shared" si="7"/>
        <v>0</v>
      </c>
      <c r="Y10" s="16">
        <f t="shared" si="7"/>
        <v>0</v>
      </c>
      <c r="Z10" s="15">
        <f t="shared" si="7"/>
        <v>2</v>
      </c>
      <c r="AA10" s="16">
        <f t="shared" si="7"/>
        <v>2</v>
      </c>
      <c r="AB10" s="16">
        <f t="shared" si="7"/>
        <v>0</v>
      </c>
      <c r="AC10" s="16">
        <f t="shared" si="7"/>
        <v>0</v>
      </c>
      <c r="AD10" s="15">
        <f t="shared" si="7"/>
        <v>3</v>
      </c>
      <c r="AE10" s="16">
        <f t="shared" si="7"/>
        <v>2</v>
      </c>
      <c r="AF10" s="16">
        <f t="shared" si="7"/>
        <v>1</v>
      </c>
      <c r="AG10" s="17">
        <f t="shared" si="7"/>
        <v>0</v>
      </c>
      <c r="AH10" s="15">
        <f aca="true" t="shared" si="8" ref="AH10:BI10">AH52+AH53+AH54+AH58+AH59+AH60+AH61+AH62+AH63+AH64+AH65+AH66+AH67</f>
        <v>1</v>
      </c>
      <c r="AI10" s="16">
        <f t="shared" si="8"/>
        <v>1</v>
      </c>
      <c r="AJ10" s="16">
        <f t="shared" si="8"/>
        <v>0</v>
      </c>
      <c r="AK10" s="16">
        <f t="shared" si="8"/>
        <v>0</v>
      </c>
      <c r="AL10" s="15">
        <f t="shared" si="8"/>
        <v>0</v>
      </c>
      <c r="AM10" s="16">
        <f t="shared" si="8"/>
        <v>0</v>
      </c>
      <c r="AN10" s="16">
        <f t="shared" si="8"/>
        <v>0</v>
      </c>
      <c r="AO10" s="16">
        <f t="shared" si="8"/>
        <v>0</v>
      </c>
      <c r="AP10" s="15">
        <f t="shared" si="8"/>
        <v>0</v>
      </c>
      <c r="AQ10" s="16">
        <f t="shared" si="8"/>
        <v>0</v>
      </c>
      <c r="AR10" s="16">
        <f t="shared" si="8"/>
        <v>0</v>
      </c>
      <c r="AS10" s="17">
        <f t="shared" si="8"/>
        <v>0</v>
      </c>
      <c r="AT10" s="15">
        <f t="shared" si="8"/>
        <v>111</v>
      </c>
      <c r="AU10" s="16">
        <f t="shared" si="8"/>
        <v>42</v>
      </c>
      <c r="AV10" s="16">
        <f t="shared" si="8"/>
        <v>17</v>
      </c>
      <c r="AW10" s="16">
        <f t="shared" si="8"/>
        <v>52</v>
      </c>
      <c r="AX10" s="15">
        <f t="shared" si="8"/>
        <v>3</v>
      </c>
      <c r="AY10" s="16">
        <f t="shared" si="8"/>
        <v>3</v>
      </c>
      <c r="AZ10" s="16">
        <f t="shared" si="8"/>
        <v>0</v>
      </c>
      <c r="BA10" s="16">
        <f t="shared" si="8"/>
        <v>0</v>
      </c>
      <c r="BB10" s="15">
        <f t="shared" si="8"/>
        <v>3</v>
      </c>
      <c r="BC10" s="16">
        <f t="shared" si="8"/>
        <v>2</v>
      </c>
      <c r="BD10" s="16">
        <f t="shared" si="8"/>
        <v>1</v>
      </c>
      <c r="BE10" s="16">
        <f t="shared" si="8"/>
        <v>0</v>
      </c>
      <c r="BF10" s="15">
        <f t="shared" si="8"/>
        <v>0</v>
      </c>
      <c r="BG10" s="16">
        <f t="shared" si="8"/>
        <v>0</v>
      </c>
      <c r="BH10" s="16">
        <f t="shared" si="8"/>
        <v>0</v>
      </c>
      <c r="BI10" s="17">
        <f t="shared" si="8"/>
        <v>0</v>
      </c>
    </row>
    <row r="11" spans="1:61" s="28" customFormat="1" ht="25.5" customHeight="1">
      <c r="A11" s="14" t="s">
        <v>78</v>
      </c>
      <c r="B11" s="15">
        <f>SUM(B68)</f>
        <v>96</v>
      </c>
      <c r="C11" s="16">
        <f>SUM(C68)</f>
        <v>48</v>
      </c>
      <c r="D11" s="16">
        <f>SUM(D68)</f>
        <v>19</v>
      </c>
      <c r="E11" s="17">
        <f>SUM(E68)</f>
        <v>29</v>
      </c>
      <c r="F11" s="15">
        <f>SUM(F68)</f>
        <v>32</v>
      </c>
      <c r="G11" s="16">
        <f aca="true" t="shared" si="9" ref="G11:BI11">SUM(G68)</f>
        <v>15</v>
      </c>
      <c r="H11" s="16">
        <f t="shared" si="9"/>
        <v>0</v>
      </c>
      <c r="I11" s="17">
        <f t="shared" si="9"/>
        <v>17</v>
      </c>
      <c r="J11" s="15">
        <f t="shared" si="9"/>
        <v>30</v>
      </c>
      <c r="K11" s="16">
        <f t="shared" si="9"/>
        <v>17</v>
      </c>
      <c r="L11" s="16">
        <f t="shared" si="9"/>
        <v>4</v>
      </c>
      <c r="M11" s="17">
        <f t="shared" si="9"/>
        <v>9</v>
      </c>
      <c r="N11" s="15">
        <f t="shared" si="9"/>
        <v>14</v>
      </c>
      <c r="O11" s="16">
        <f t="shared" si="9"/>
        <v>9</v>
      </c>
      <c r="P11" s="16">
        <f t="shared" si="9"/>
        <v>4</v>
      </c>
      <c r="Q11" s="17">
        <f t="shared" si="9"/>
        <v>1</v>
      </c>
      <c r="R11" s="15">
        <f t="shared" si="9"/>
        <v>9</v>
      </c>
      <c r="S11" s="16">
        <f t="shared" si="9"/>
        <v>2</v>
      </c>
      <c r="T11" s="16">
        <f t="shared" si="9"/>
        <v>6</v>
      </c>
      <c r="U11" s="17">
        <f t="shared" si="9"/>
        <v>1</v>
      </c>
      <c r="V11" s="15">
        <f t="shared" si="9"/>
        <v>1</v>
      </c>
      <c r="W11" s="16">
        <f t="shared" si="9"/>
        <v>1</v>
      </c>
      <c r="X11" s="16">
        <f t="shared" si="9"/>
        <v>0</v>
      </c>
      <c r="Y11" s="17">
        <f t="shared" si="9"/>
        <v>0</v>
      </c>
      <c r="Z11" s="15">
        <f t="shared" si="9"/>
        <v>3</v>
      </c>
      <c r="AA11" s="16">
        <f t="shared" si="9"/>
        <v>1</v>
      </c>
      <c r="AB11" s="16">
        <f t="shared" si="9"/>
        <v>2</v>
      </c>
      <c r="AC11" s="17">
        <f t="shared" si="9"/>
        <v>0</v>
      </c>
      <c r="AD11" s="15">
        <f t="shared" si="9"/>
        <v>7</v>
      </c>
      <c r="AE11" s="16">
        <f t="shared" si="9"/>
        <v>3</v>
      </c>
      <c r="AF11" s="16">
        <f t="shared" si="9"/>
        <v>3</v>
      </c>
      <c r="AG11" s="17">
        <f t="shared" si="9"/>
        <v>1</v>
      </c>
      <c r="AH11" s="15">
        <f t="shared" si="9"/>
        <v>0</v>
      </c>
      <c r="AI11" s="16">
        <f t="shared" si="9"/>
        <v>0</v>
      </c>
      <c r="AJ11" s="16">
        <f t="shared" si="9"/>
        <v>0</v>
      </c>
      <c r="AK11" s="17">
        <f t="shared" si="9"/>
        <v>0</v>
      </c>
      <c r="AL11" s="15">
        <f t="shared" si="9"/>
        <v>0</v>
      </c>
      <c r="AM11" s="16">
        <f t="shared" si="9"/>
        <v>0</v>
      </c>
      <c r="AN11" s="16">
        <f t="shared" si="9"/>
        <v>0</v>
      </c>
      <c r="AO11" s="17">
        <f t="shared" si="9"/>
        <v>0</v>
      </c>
      <c r="AP11" s="15">
        <f t="shared" si="9"/>
        <v>0</v>
      </c>
      <c r="AQ11" s="16">
        <f t="shared" si="9"/>
        <v>0</v>
      </c>
      <c r="AR11" s="16">
        <f t="shared" si="9"/>
        <v>0</v>
      </c>
      <c r="AS11" s="17">
        <f t="shared" si="9"/>
        <v>0</v>
      </c>
      <c r="AT11" s="15">
        <f t="shared" si="9"/>
        <v>91</v>
      </c>
      <c r="AU11" s="16">
        <f t="shared" si="9"/>
        <v>46</v>
      </c>
      <c r="AV11" s="16">
        <f t="shared" si="9"/>
        <v>17</v>
      </c>
      <c r="AW11" s="17">
        <f t="shared" si="9"/>
        <v>28</v>
      </c>
      <c r="AX11" s="15">
        <f t="shared" si="9"/>
        <v>5</v>
      </c>
      <c r="AY11" s="16">
        <f t="shared" si="9"/>
        <v>2</v>
      </c>
      <c r="AZ11" s="16">
        <f t="shared" si="9"/>
        <v>3</v>
      </c>
      <c r="BA11" s="17">
        <f t="shared" si="9"/>
        <v>0</v>
      </c>
      <c r="BB11" s="15">
        <f t="shared" si="9"/>
        <v>5</v>
      </c>
      <c r="BC11" s="16">
        <f t="shared" si="9"/>
        <v>2</v>
      </c>
      <c r="BD11" s="16">
        <f t="shared" si="9"/>
        <v>2</v>
      </c>
      <c r="BE11" s="17">
        <f t="shared" si="9"/>
        <v>1</v>
      </c>
      <c r="BF11" s="15">
        <f t="shared" si="9"/>
        <v>0</v>
      </c>
      <c r="BG11" s="16">
        <f t="shared" si="9"/>
        <v>0</v>
      </c>
      <c r="BH11" s="16">
        <f t="shared" si="9"/>
        <v>0</v>
      </c>
      <c r="BI11" s="17">
        <f t="shared" si="9"/>
        <v>0</v>
      </c>
    </row>
    <row r="12" spans="1:61" s="28" customFormat="1" ht="25.5" customHeight="1">
      <c r="A12" s="14" t="s">
        <v>79</v>
      </c>
      <c r="B12" s="15">
        <f>SUM(B82)</f>
        <v>12</v>
      </c>
      <c r="C12" s="16">
        <f>SUM(C82)</f>
        <v>6</v>
      </c>
      <c r="D12" s="16">
        <f>SUM(D82)</f>
        <v>2</v>
      </c>
      <c r="E12" s="17">
        <f>SUM(E82)</f>
        <v>4</v>
      </c>
      <c r="F12" s="15">
        <f>SUM(F82)</f>
        <v>4</v>
      </c>
      <c r="G12" s="16">
        <f aca="true" t="shared" si="10" ref="G12:BI12">SUM(G82)</f>
        <v>2</v>
      </c>
      <c r="H12" s="16">
        <f t="shared" si="10"/>
        <v>0</v>
      </c>
      <c r="I12" s="17">
        <f t="shared" si="10"/>
        <v>2</v>
      </c>
      <c r="J12" s="15">
        <f t="shared" si="10"/>
        <v>5</v>
      </c>
      <c r="K12" s="16">
        <f t="shared" si="10"/>
        <v>2</v>
      </c>
      <c r="L12" s="16">
        <f t="shared" si="10"/>
        <v>1</v>
      </c>
      <c r="M12" s="17">
        <f t="shared" si="10"/>
        <v>2</v>
      </c>
      <c r="N12" s="15">
        <f t="shared" si="10"/>
        <v>3</v>
      </c>
      <c r="O12" s="16">
        <f t="shared" si="10"/>
        <v>2</v>
      </c>
      <c r="P12" s="16">
        <f t="shared" si="10"/>
        <v>1</v>
      </c>
      <c r="Q12" s="17">
        <f t="shared" si="10"/>
        <v>0</v>
      </c>
      <c r="R12" s="15">
        <f t="shared" si="10"/>
        <v>0</v>
      </c>
      <c r="S12" s="16">
        <f t="shared" si="10"/>
        <v>0</v>
      </c>
      <c r="T12" s="16">
        <f t="shared" si="10"/>
        <v>0</v>
      </c>
      <c r="U12" s="17">
        <f t="shared" si="10"/>
        <v>0</v>
      </c>
      <c r="V12" s="15">
        <f t="shared" si="10"/>
        <v>0</v>
      </c>
      <c r="W12" s="16">
        <f t="shared" si="10"/>
        <v>0</v>
      </c>
      <c r="X12" s="16">
        <f t="shared" si="10"/>
        <v>0</v>
      </c>
      <c r="Y12" s="17">
        <f t="shared" si="10"/>
        <v>0</v>
      </c>
      <c r="Z12" s="15">
        <f t="shared" si="10"/>
        <v>0</v>
      </c>
      <c r="AA12" s="16">
        <f t="shared" si="10"/>
        <v>0</v>
      </c>
      <c r="AB12" s="16">
        <f t="shared" si="10"/>
        <v>0</v>
      </c>
      <c r="AC12" s="17">
        <f t="shared" si="10"/>
        <v>0</v>
      </c>
      <c r="AD12" s="15">
        <f t="shared" si="10"/>
        <v>0</v>
      </c>
      <c r="AE12" s="16">
        <f t="shared" si="10"/>
        <v>0</v>
      </c>
      <c r="AF12" s="16">
        <f t="shared" si="10"/>
        <v>0</v>
      </c>
      <c r="AG12" s="17">
        <f t="shared" si="10"/>
        <v>0</v>
      </c>
      <c r="AH12" s="15">
        <f t="shared" si="10"/>
        <v>0</v>
      </c>
      <c r="AI12" s="16">
        <f t="shared" si="10"/>
        <v>0</v>
      </c>
      <c r="AJ12" s="16">
        <f t="shared" si="10"/>
        <v>0</v>
      </c>
      <c r="AK12" s="17">
        <f t="shared" si="10"/>
        <v>0</v>
      </c>
      <c r="AL12" s="15">
        <f t="shared" si="10"/>
        <v>0</v>
      </c>
      <c r="AM12" s="16">
        <f t="shared" si="10"/>
        <v>0</v>
      </c>
      <c r="AN12" s="16">
        <f t="shared" si="10"/>
        <v>0</v>
      </c>
      <c r="AO12" s="17">
        <f t="shared" si="10"/>
        <v>0</v>
      </c>
      <c r="AP12" s="15">
        <f t="shared" si="10"/>
        <v>0</v>
      </c>
      <c r="AQ12" s="16">
        <f t="shared" si="10"/>
        <v>0</v>
      </c>
      <c r="AR12" s="16">
        <f t="shared" si="10"/>
        <v>0</v>
      </c>
      <c r="AS12" s="17">
        <f t="shared" si="10"/>
        <v>0</v>
      </c>
      <c r="AT12" s="15">
        <f t="shared" si="10"/>
        <v>12</v>
      </c>
      <c r="AU12" s="16">
        <f t="shared" si="10"/>
        <v>6</v>
      </c>
      <c r="AV12" s="16">
        <f t="shared" si="10"/>
        <v>2</v>
      </c>
      <c r="AW12" s="17">
        <f t="shared" si="10"/>
        <v>4</v>
      </c>
      <c r="AX12" s="15">
        <f t="shared" si="10"/>
        <v>0</v>
      </c>
      <c r="AY12" s="16">
        <f t="shared" si="10"/>
        <v>0</v>
      </c>
      <c r="AZ12" s="16">
        <f t="shared" si="10"/>
        <v>0</v>
      </c>
      <c r="BA12" s="17">
        <f t="shared" si="10"/>
        <v>0</v>
      </c>
      <c r="BB12" s="15">
        <f t="shared" si="10"/>
        <v>0</v>
      </c>
      <c r="BC12" s="16">
        <f t="shared" si="10"/>
        <v>0</v>
      </c>
      <c r="BD12" s="16">
        <f t="shared" si="10"/>
        <v>0</v>
      </c>
      <c r="BE12" s="17">
        <f t="shared" si="10"/>
        <v>0</v>
      </c>
      <c r="BF12" s="15">
        <f t="shared" si="10"/>
        <v>0</v>
      </c>
      <c r="BG12" s="16">
        <f t="shared" si="10"/>
        <v>0</v>
      </c>
      <c r="BH12" s="16">
        <f t="shared" si="10"/>
        <v>0</v>
      </c>
      <c r="BI12" s="17">
        <f t="shared" si="10"/>
        <v>0</v>
      </c>
    </row>
    <row r="13" spans="1:61" s="28" customFormat="1" ht="25.5" customHeight="1">
      <c r="A13" s="14" t="s">
        <v>80</v>
      </c>
      <c r="B13" s="18">
        <f>SUM(B89,B91)</f>
        <v>232</v>
      </c>
      <c r="C13" s="19">
        <f>SUM(C89,C91)</f>
        <v>114</v>
      </c>
      <c r="D13" s="19">
        <f>SUM(D89,D91)</f>
        <v>52</v>
      </c>
      <c r="E13" s="20">
        <f>SUM(E89,E91)</f>
        <v>66</v>
      </c>
      <c r="F13" s="18">
        <f>SUM(F89,F91)</f>
        <v>95</v>
      </c>
      <c r="G13" s="19">
        <f aca="true" t="shared" si="11" ref="G13:BI13">SUM(G89,G91)</f>
        <v>46</v>
      </c>
      <c r="H13" s="19">
        <f t="shared" si="11"/>
        <v>5</v>
      </c>
      <c r="I13" s="20">
        <f t="shared" si="11"/>
        <v>44</v>
      </c>
      <c r="J13" s="18">
        <f t="shared" si="11"/>
        <v>72</v>
      </c>
      <c r="K13" s="19">
        <f t="shared" si="11"/>
        <v>39</v>
      </c>
      <c r="L13" s="19">
        <f t="shared" si="11"/>
        <v>17</v>
      </c>
      <c r="M13" s="20">
        <f t="shared" si="11"/>
        <v>16</v>
      </c>
      <c r="N13" s="18">
        <f t="shared" si="11"/>
        <v>39</v>
      </c>
      <c r="O13" s="19">
        <f t="shared" si="11"/>
        <v>13</v>
      </c>
      <c r="P13" s="19">
        <f t="shared" si="11"/>
        <v>21</v>
      </c>
      <c r="Q13" s="20">
        <f t="shared" si="11"/>
        <v>5</v>
      </c>
      <c r="R13" s="18">
        <f t="shared" si="11"/>
        <v>8</v>
      </c>
      <c r="S13" s="19">
        <f t="shared" si="11"/>
        <v>7</v>
      </c>
      <c r="T13" s="19">
        <f t="shared" si="11"/>
        <v>1</v>
      </c>
      <c r="U13" s="20">
        <f t="shared" si="11"/>
        <v>0</v>
      </c>
      <c r="V13" s="18">
        <f t="shared" si="11"/>
        <v>7</v>
      </c>
      <c r="W13" s="19">
        <f t="shared" si="11"/>
        <v>4</v>
      </c>
      <c r="X13" s="19">
        <f t="shared" si="11"/>
        <v>2</v>
      </c>
      <c r="Y13" s="20">
        <f t="shared" si="11"/>
        <v>1</v>
      </c>
      <c r="Z13" s="18">
        <f t="shared" si="11"/>
        <v>4</v>
      </c>
      <c r="AA13" s="19">
        <f t="shared" si="11"/>
        <v>2</v>
      </c>
      <c r="AB13" s="19">
        <f t="shared" si="11"/>
        <v>2</v>
      </c>
      <c r="AC13" s="20">
        <f t="shared" si="11"/>
        <v>0</v>
      </c>
      <c r="AD13" s="18">
        <f t="shared" si="11"/>
        <v>6</v>
      </c>
      <c r="AE13" s="19">
        <f t="shared" si="11"/>
        <v>2</v>
      </c>
      <c r="AF13" s="19">
        <f t="shared" si="11"/>
        <v>4</v>
      </c>
      <c r="AG13" s="20">
        <f t="shared" si="11"/>
        <v>0</v>
      </c>
      <c r="AH13" s="18">
        <f t="shared" si="11"/>
        <v>1</v>
      </c>
      <c r="AI13" s="19">
        <f t="shared" si="11"/>
        <v>1</v>
      </c>
      <c r="AJ13" s="19">
        <f t="shared" si="11"/>
        <v>0</v>
      </c>
      <c r="AK13" s="20">
        <f t="shared" si="11"/>
        <v>0</v>
      </c>
      <c r="AL13" s="18">
        <f t="shared" si="11"/>
        <v>0</v>
      </c>
      <c r="AM13" s="19">
        <f t="shared" si="11"/>
        <v>0</v>
      </c>
      <c r="AN13" s="19">
        <f t="shared" si="11"/>
        <v>0</v>
      </c>
      <c r="AO13" s="20">
        <f t="shared" si="11"/>
        <v>0</v>
      </c>
      <c r="AP13" s="18">
        <f t="shared" si="11"/>
        <v>0</v>
      </c>
      <c r="AQ13" s="19">
        <f t="shared" si="11"/>
        <v>0</v>
      </c>
      <c r="AR13" s="19">
        <f t="shared" si="11"/>
        <v>0</v>
      </c>
      <c r="AS13" s="20">
        <f t="shared" si="11"/>
        <v>0</v>
      </c>
      <c r="AT13" s="18">
        <f t="shared" si="11"/>
        <v>226</v>
      </c>
      <c r="AU13" s="19">
        <f t="shared" si="11"/>
        <v>111</v>
      </c>
      <c r="AV13" s="19">
        <f t="shared" si="11"/>
        <v>49</v>
      </c>
      <c r="AW13" s="20">
        <f t="shared" si="11"/>
        <v>66</v>
      </c>
      <c r="AX13" s="18">
        <f t="shared" si="11"/>
        <v>5</v>
      </c>
      <c r="AY13" s="19">
        <f t="shared" si="11"/>
        <v>2</v>
      </c>
      <c r="AZ13" s="19">
        <f t="shared" si="11"/>
        <v>3</v>
      </c>
      <c r="BA13" s="20">
        <f t="shared" si="11"/>
        <v>0</v>
      </c>
      <c r="BB13" s="18">
        <f t="shared" si="11"/>
        <v>6</v>
      </c>
      <c r="BC13" s="19">
        <f t="shared" si="11"/>
        <v>3</v>
      </c>
      <c r="BD13" s="19">
        <f t="shared" si="11"/>
        <v>3</v>
      </c>
      <c r="BE13" s="20">
        <f t="shared" si="11"/>
        <v>0</v>
      </c>
      <c r="BF13" s="18">
        <f t="shared" si="11"/>
        <v>0</v>
      </c>
      <c r="BG13" s="19">
        <f t="shared" si="11"/>
        <v>0</v>
      </c>
      <c r="BH13" s="19">
        <f t="shared" si="11"/>
        <v>0</v>
      </c>
      <c r="BI13" s="20">
        <f t="shared" si="11"/>
        <v>0</v>
      </c>
    </row>
    <row r="14" spans="1:61" s="28" customFormat="1" ht="25.5" customHeight="1">
      <c r="A14" s="21" t="s">
        <v>81</v>
      </c>
      <c r="B14" s="11">
        <f aca="true" t="shared" si="12" ref="B14:BI14">SUM(B15:B21)</f>
        <v>15</v>
      </c>
      <c r="C14" s="12">
        <f t="shared" si="12"/>
        <v>11</v>
      </c>
      <c r="D14" s="12">
        <f t="shared" si="12"/>
        <v>1</v>
      </c>
      <c r="E14" s="13">
        <f t="shared" si="12"/>
        <v>3</v>
      </c>
      <c r="F14" s="11">
        <f t="shared" si="12"/>
        <v>5</v>
      </c>
      <c r="G14" s="12">
        <f t="shared" si="12"/>
        <v>3</v>
      </c>
      <c r="H14" s="12">
        <f t="shared" si="12"/>
        <v>0</v>
      </c>
      <c r="I14" s="13">
        <f t="shared" si="12"/>
        <v>2</v>
      </c>
      <c r="J14" s="11">
        <f t="shared" si="12"/>
        <v>7</v>
      </c>
      <c r="K14" s="12">
        <f t="shared" si="12"/>
        <v>5</v>
      </c>
      <c r="L14" s="12">
        <f t="shared" si="12"/>
        <v>1</v>
      </c>
      <c r="M14" s="13">
        <f t="shared" si="12"/>
        <v>1</v>
      </c>
      <c r="N14" s="11">
        <f t="shared" si="12"/>
        <v>2</v>
      </c>
      <c r="O14" s="12">
        <f t="shared" si="12"/>
        <v>2</v>
      </c>
      <c r="P14" s="12">
        <f t="shared" si="12"/>
        <v>0</v>
      </c>
      <c r="Q14" s="13">
        <f t="shared" si="12"/>
        <v>0</v>
      </c>
      <c r="R14" s="11">
        <f t="shared" si="12"/>
        <v>1</v>
      </c>
      <c r="S14" s="12">
        <f t="shared" si="12"/>
        <v>1</v>
      </c>
      <c r="T14" s="12">
        <f t="shared" si="12"/>
        <v>0</v>
      </c>
      <c r="U14" s="13">
        <f t="shared" si="12"/>
        <v>0</v>
      </c>
      <c r="V14" s="11">
        <f t="shared" si="12"/>
        <v>0</v>
      </c>
      <c r="W14" s="12">
        <f t="shared" si="12"/>
        <v>0</v>
      </c>
      <c r="X14" s="12">
        <f t="shared" si="12"/>
        <v>0</v>
      </c>
      <c r="Y14" s="13">
        <f t="shared" si="12"/>
        <v>0</v>
      </c>
      <c r="Z14" s="11">
        <f t="shared" si="12"/>
        <v>0</v>
      </c>
      <c r="AA14" s="12">
        <f t="shared" si="12"/>
        <v>0</v>
      </c>
      <c r="AB14" s="12">
        <f t="shared" si="12"/>
        <v>0</v>
      </c>
      <c r="AC14" s="13">
        <f t="shared" si="12"/>
        <v>0</v>
      </c>
      <c r="AD14" s="11">
        <f t="shared" si="12"/>
        <v>0</v>
      </c>
      <c r="AE14" s="12">
        <f t="shared" si="12"/>
        <v>0</v>
      </c>
      <c r="AF14" s="12">
        <f t="shared" si="12"/>
        <v>0</v>
      </c>
      <c r="AG14" s="13">
        <f t="shared" si="12"/>
        <v>0</v>
      </c>
      <c r="AH14" s="11">
        <f t="shared" si="12"/>
        <v>0</v>
      </c>
      <c r="AI14" s="12">
        <f t="shared" si="12"/>
        <v>0</v>
      </c>
      <c r="AJ14" s="12">
        <f t="shared" si="12"/>
        <v>0</v>
      </c>
      <c r="AK14" s="13">
        <f t="shared" si="12"/>
        <v>0</v>
      </c>
      <c r="AL14" s="11">
        <f t="shared" si="12"/>
        <v>0</v>
      </c>
      <c r="AM14" s="12">
        <f t="shared" si="12"/>
        <v>0</v>
      </c>
      <c r="AN14" s="12">
        <f t="shared" si="12"/>
        <v>0</v>
      </c>
      <c r="AO14" s="13">
        <f t="shared" si="12"/>
        <v>0</v>
      </c>
      <c r="AP14" s="11">
        <f t="shared" si="12"/>
        <v>0</v>
      </c>
      <c r="AQ14" s="12">
        <f t="shared" si="12"/>
        <v>0</v>
      </c>
      <c r="AR14" s="12">
        <f t="shared" si="12"/>
        <v>0</v>
      </c>
      <c r="AS14" s="13">
        <f t="shared" si="12"/>
        <v>0</v>
      </c>
      <c r="AT14" s="11">
        <f t="shared" si="12"/>
        <v>15</v>
      </c>
      <c r="AU14" s="12">
        <f t="shared" si="12"/>
        <v>11</v>
      </c>
      <c r="AV14" s="12">
        <f t="shared" si="12"/>
        <v>1</v>
      </c>
      <c r="AW14" s="13">
        <f t="shared" si="12"/>
        <v>3</v>
      </c>
      <c r="AX14" s="11">
        <f t="shared" si="12"/>
        <v>0</v>
      </c>
      <c r="AY14" s="12">
        <f t="shared" si="12"/>
        <v>0</v>
      </c>
      <c r="AZ14" s="12">
        <f t="shared" si="12"/>
        <v>0</v>
      </c>
      <c r="BA14" s="13">
        <f t="shared" si="12"/>
        <v>0</v>
      </c>
      <c r="BB14" s="11">
        <f t="shared" si="12"/>
        <v>0</v>
      </c>
      <c r="BC14" s="12">
        <f t="shared" si="12"/>
        <v>0</v>
      </c>
      <c r="BD14" s="12">
        <f t="shared" si="12"/>
        <v>0</v>
      </c>
      <c r="BE14" s="13">
        <f t="shared" si="12"/>
        <v>0</v>
      </c>
      <c r="BF14" s="11">
        <f t="shared" si="12"/>
        <v>0</v>
      </c>
      <c r="BG14" s="12">
        <f t="shared" si="12"/>
        <v>0</v>
      </c>
      <c r="BH14" s="12">
        <f t="shared" si="12"/>
        <v>0</v>
      </c>
      <c r="BI14" s="13">
        <f t="shared" si="12"/>
        <v>0</v>
      </c>
    </row>
    <row r="15" spans="1:66" s="28" customFormat="1" ht="25.5" customHeight="1">
      <c r="A15" s="22" t="s">
        <v>107</v>
      </c>
      <c r="B15" s="15">
        <f>SUM(C15:E15)</f>
        <v>7</v>
      </c>
      <c r="C15" s="16">
        <f>G15+K15+O15+S15+W15+AA15+AE15+AI15+AM15+AQ15</f>
        <v>5</v>
      </c>
      <c r="D15" s="16">
        <f>H15+L15+P15+T15+X15+AB15+AF15+AJ15+AN15+AR15</f>
        <v>0</v>
      </c>
      <c r="E15" s="16">
        <f>I15+M15+Q15+U15+Y15+AC15+AG15+AK15+AO15+AS15</f>
        <v>2</v>
      </c>
      <c r="F15" s="15">
        <f>SUM(G15:I15)</f>
        <v>3</v>
      </c>
      <c r="G15" s="16">
        <f>IF(ISERROR(VLOOKUP($BK15,data,2,FALSE)),0,VLOOKUP($BK15,data,2,FALSE))</f>
        <v>1</v>
      </c>
      <c r="H15" s="16">
        <f>IF(ISERROR(VLOOKUP($BL15,data,2,FALSE)),0,VLOOKUP($BL15,data,2,FALSE))</f>
        <v>0</v>
      </c>
      <c r="I15" s="16">
        <f>IF(ISERROR(VLOOKUP($BM15,data,2,FALSE)),0,VLOOKUP($BM15,data,2,FALSE))</f>
        <v>2</v>
      </c>
      <c r="J15" s="15">
        <f>SUM(K15:M15)</f>
        <v>3</v>
      </c>
      <c r="K15" s="16">
        <f>IF(ISERROR(VLOOKUP($BK15,data,3,FALSE)),0,VLOOKUP($BK15,data,3,FALSE))</f>
        <v>3</v>
      </c>
      <c r="L15" s="16">
        <f>IF(ISERROR(VLOOKUP($BL15,data,3,FALSE)),0,VLOOKUP($BL15,data,3,FALSE))</f>
        <v>0</v>
      </c>
      <c r="M15" s="16">
        <f>IF(ISERROR(VLOOKUP($BM15,data,3,FALSE)),0,VLOOKUP($BM15,data,3,FALSE))</f>
        <v>0</v>
      </c>
      <c r="N15" s="15">
        <f>SUM(O15:Q15)</f>
        <v>0</v>
      </c>
      <c r="O15" s="16">
        <f>IF(ISERROR(VLOOKUP($BK15,data,4,FALSE)),0,VLOOKUP($BK15,data,4,FALSE))</f>
        <v>0</v>
      </c>
      <c r="P15" s="16">
        <f>IF(ISERROR(VLOOKUP($BL15,data,4,FALSE)),0,VLOOKUP($BL15,data,4,FALSE))</f>
        <v>0</v>
      </c>
      <c r="Q15" s="17">
        <f>IF(ISERROR(VLOOKUP($BM15,data,4,FALSE)),0,VLOOKUP($BM15,data,4,FALSE))</f>
        <v>0</v>
      </c>
      <c r="R15" s="15">
        <f>SUM(S15:U15)</f>
        <v>1</v>
      </c>
      <c r="S15" s="16">
        <f>IF(ISERROR(VLOOKUP($BK15,data,5,FALSE)),0,VLOOKUP($BK15,data,5,FALSE))</f>
        <v>1</v>
      </c>
      <c r="T15" s="16">
        <f>IF(ISERROR(VLOOKUP($BL15,data,5,FALSE)),0,VLOOKUP($BL15,data,5,FALSE))</f>
        <v>0</v>
      </c>
      <c r="U15" s="16">
        <f>IF(ISERROR(VLOOKUP($BM15,data,5,FALSE)),0,VLOOKUP($BM15,data,5,FALSE))</f>
        <v>0</v>
      </c>
      <c r="V15" s="15">
        <f>SUM(W15:Y15)</f>
        <v>0</v>
      </c>
      <c r="W15" s="16">
        <f>IF(ISERROR(VLOOKUP($BK15,data,6,FALSE)),0,VLOOKUP($BK15,data,6,FALSE))</f>
        <v>0</v>
      </c>
      <c r="X15" s="16">
        <f>IF(ISERROR(VLOOKUP($BL15,data,6,FALSE)),0,VLOOKUP($BL15,data,6,FALSE))</f>
        <v>0</v>
      </c>
      <c r="Y15" s="16">
        <f>IF(ISERROR(VLOOKUP($BM15,data,6,FALSE)),0,VLOOKUP($BM15,data,6,FALSE))</f>
        <v>0</v>
      </c>
      <c r="Z15" s="15">
        <f>SUM(AA15:AC15)</f>
        <v>0</v>
      </c>
      <c r="AA15" s="16">
        <f>IF(ISERROR(VLOOKUP($BK15,data,7,FALSE)),0,VLOOKUP($BK15,data,7,FALSE))</f>
        <v>0</v>
      </c>
      <c r="AB15" s="16">
        <f>IF(ISERROR(VLOOKUP($BL15,data,7,FALSE)),0,VLOOKUP($BL15,data,7,FALSE))</f>
        <v>0</v>
      </c>
      <c r="AC15" s="16">
        <f>IF(ISERROR(VLOOKUP($BM15,data,7,FALSE)),0,VLOOKUP($BM15,data,7,FALSE))</f>
        <v>0</v>
      </c>
      <c r="AD15" s="15">
        <f>SUM(AE15:AG15)</f>
        <v>0</v>
      </c>
      <c r="AE15" s="16">
        <f>IF(ISERROR(VLOOKUP($BK15,data,8,FALSE)),0,VLOOKUP($BK15,data,8,FALSE))</f>
        <v>0</v>
      </c>
      <c r="AF15" s="16">
        <f>IF(ISERROR(VLOOKUP($BL15,data,8,FALSE)),0,VLOOKUP($BL15,data,8,FALSE))</f>
        <v>0</v>
      </c>
      <c r="AG15" s="17">
        <f>IF(ISERROR(VLOOKUP($BM15,data,8,FALSE)),0,VLOOKUP($BM15,data,8,FALSE))</f>
        <v>0</v>
      </c>
      <c r="AH15" s="15">
        <f>SUM(AI15:AK15)</f>
        <v>0</v>
      </c>
      <c r="AI15" s="16">
        <f>IF(ISERROR(VLOOKUP($BK15,data,9,FALSE)),0,VLOOKUP($BK15,data,9,FALSE))</f>
        <v>0</v>
      </c>
      <c r="AJ15" s="16">
        <f>IF(ISERROR(VLOOKUP($BL15,data,9,FALSE)),0,VLOOKUP($BL15,data,9,FALSE))</f>
        <v>0</v>
      </c>
      <c r="AK15" s="16">
        <f>IF(ISERROR(VLOOKUP($BM15,data,9,FALSE)),0,VLOOKUP($BM15,data,9,FALSE))</f>
        <v>0</v>
      </c>
      <c r="AL15" s="15">
        <f>SUM(AM15:AO15)</f>
        <v>0</v>
      </c>
      <c r="AM15" s="16">
        <f>IF(ISERROR(VLOOKUP($BK15,data,10,FALSE)),0,VLOOKUP($BK15,data,10,FALSE))</f>
        <v>0</v>
      </c>
      <c r="AN15" s="16">
        <f>IF(ISERROR(VLOOKUP($BL15,data,10,FALSE)),0,VLOOKUP($BL15,data,10,FALSE))</f>
        <v>0</v>
      </c>
      <c r="AO15" s="16">
        <f>IF(ISERROR(VLOOKUP($BM15,data,10,FALSE)),0,VLOOKUP($BM15,data,10,FALSE))</f>
        <v>0</v>
      </c>
      <c r="AP15" s="15">
        <f>SUM(AQ15:AS15)</f>
        <v>0</v>
      </c>
      <c r="AQ15" s="16">
        <f>IF(ISERROR(VLOOKUP($BK15,data,11,FALSE)),0,VLOOKUP($BK15,data,11,FALSE))</f>
        <v>0</v>
      </c>
      <c r="AR15" s="16">
        <f>IF(ISERROR(VLOOKUP($BL15,data,11,FALSE)),0,VLOOKUP($BL15,data,11,FALSE))</f>
        <v>0</v>
      </c>
      <c r="AS15" s="17">
        <f>IF(ISERROR(VLOOKUP($BM15,data,11,FALSE)),0,VLOOKUP($BM15,data,11,FALSE))</f>
        <v>0</v>
      </c>
      <c r="AT15" s="15">
        <f>SUM(AU15:AW15)</f>
        <v>7</v>
      </c>
      <c r="AU15" s="16">
        <f>IF(ISERROR(VLOOKUP($BK15,data,12,FALSE)),0,VLOOKUP($BK15,data,12,FALSE))</f>
        <v>5</v>
      </c>
      <c r="AV15" s="16">
        <f>IF(ISERROR(VLOOKUP($BL15,data,12,FALSE)),0,VLOOKUP($BL15,data,12,FALSE))</f>
        <v>0</v>
      </c>
      <c r="AW15" s="16">
        <f>IF(ISERROR(VLOOKUP($BM15,data,12,FALSE)),0,VLOOKUP($BM15,data,12,FALSE))</f>
        <v>2</v>
      </c>
      <c r="AX15" s="15">
        <f>SUM(AY15:BA15)</f>
        <v>0</v>
      </c>
      <c r="AY15" s="16">
        <f>IF(ISERROR(VLOOKUP($BK15,data,13,FALSE)),0,VLOOKUP($BK15,data,13,FALSE))</f>
        <v>0</v>
      </c>
      <c r="AZ15" s="16">
        <f>IF(ISERROR(VLOOKUP($BL15,data,13,FALSE)),0,VLOOKUP($BL15,data,13,FALSE))</f>
        <v>0</v>
      </c>
      <c r="BA15" s="16">
        <f>IF(ISERROR(VLOOKUP($BM15,data,13,FALSE)),0,VLOOKUP($BM15,data,13,FALSE))</f>
        <v>0</v>
      </c>
      <c r="BB15" s="15">
        <f>SUM(BC15:BE15)</f>
        <v>0</v>
      </c>
      <c r="BC15" s="16">
        <f>IF(ISERROR(VLOOKUP($BK15,data,14,FALSE)),0,VLOOKUP($BK15,data,14,FALSE))</f>
        <v>0</v>
      </c>
      <c r="BD15" s="16">
        <f>IF(ISERROR(VLOOKUP($BL15,data,14,FALSE)),0,VLOOKUP($BL15,data,14,FALSE))</f>
        <v>0</v>
      </c>
      <c r="BE15" s="16">
        <f>IF(ISERROR(VLOOKUP($BM15,data,14,FALSE)),0,VLOOKUP($BM15,data,14,FALSE))</f>
        <v>0</v>
      </c>
      <c r="BF15" s="15">
        <f>SUM(BG15:BI15)</f>
        <v>0</v>
      </c>
      <c r="BG15" s="16">
        <f>IF(ISERROR(VLOOKUP($BK15,data,15,FALSE)),0,VLOOKUP($BK15,data,15,FALSE))</f>
        <v>0</v>
      </c>
      <c r="BH15" s="16">
        <f>IF(ISERROR(VLOOKUP($BL15,data,15,FALSE)),0,VLOOKUP($BL15,data,15,FALSE))</f>
        <v>0</v>
      </c>
      <c r="BI15" s="17">
        <f>IF(ISERROR(VLOOKUP($BM15,data,15,FALSE)),0,VLOOKUP($BM15,data,15,FALSE))</f>
        <v>0</v>
      </c>
      <c r="BK15" s="29">
        <f>$BN15+200000</f>
        <v>201219</v>
      </c>
      <c r="BL15" s="29">
        <f>$BN15+201000</f>
        <v>202219</v>
      </c>
      <c r="BM15" s="29">
        <f>$BN15+202000</f>
        <v>203219</v>
      </c>
      <c r="BN15" s="23">
        <v>1219</v>
      </c>
    </row>
    <row r="16" spans="1:66" s="28" customFormat="1" ht="25.5" customHeight="1">
      <c r="A16" s="22" t="s">
        <v>108</v>
      </c>
      <c r="B16" s="15">
        <f aca="true" t="shared" si="13" ref="B16:B21">SUM(C16:E16)</f>
        <v>4</v>
      </c>
      <c r="C16" s="16">
        <f aca="true" t="shared" si="14" ref="C16:E21">G16+K16+O16+S16+W16+AA16+AE16+AI16+AM16+AQ16</f>
        <v>3</v>
      </c>
      <c r="D16" s="16">
        <f t="shared" si="14"/>
        <v>1</v>
      </c>
      <c r="E16" s="16">
        <f t="shared" si="14"/>
        <v>0</v>
      </c>
      <c r="F16" s="15">
        <f aca="true" t="shared" si="15" ref="F16:F21">SUM(G16:I16)</f>
        <v>0</v>
      </c>
      <c r="G16" s="16">
        <f aca="true" t="shared" si="16" ref="G16:G21">IF(ISERROR(VLOOKUP($BK16,data,2,FALSE)),0,VLOOKUP($BK16,data,2,FALSE))</f>
        <v>0</v>
      </c>
      <c r="H16" s="16">
        <f aca="true" t="shared" si="17" ref="H16:H21">IF(ISERROR(VLOOKUP($BL16,data,2,FALSE)),0,VLOOKUP($BL16,data,2,FALSE))</f>
        <v>0</v>
      </c>
      <c r="I16" s="16">
        <f aca="true" t="shared" si="18" ref="I16:I21">IF(ISERROR(VLOOKUP($BM16,data,2,FALSE)),0,VLOOKUP($BM16,data,2,FALSE))</f>
        <v>0</v>
      </c>
      <c r="J16" s="15">
        <f aca="true" t="shared" si="19" ref="J16:J21">SUM(K16:M16)</f>
        <v>3</v>
      </c>
      <c r="K16" s="16">
        <f aca="true" t="shared" si="20" ref="K16:K21">IF(ISERROR(VLOOKUP($BK16,data,3,FALSE)),0,VLOOKUP($BK16,data,3,FALSE))</f>
        <v>2</v>
      </c>
      <c r="L16" s="16">
        <f aca="true" t="shared" si="21" ref="L16:L21">IF(ISERROR(VLOOKUP($BL16,data,3,FALSE)),0,VLOOKUP($BL16,data,3,FALSE))</f>
        <v>1</v>
      </c>
      <c r="M16" s="17">
        <f aca="true" t="shared" si="22" ref="M16:M21">IF(ISERROR(VLOOKUP($BM16,data,3,FALSE)),0,VLOOKUP($BM16,data,3,FALSE))</f>
        <v>0</v>
      </c>
      <c r="N16" s="15">
        <f aca="true" t="shared" si="23" ref="N16:N21">SUM(O16:Q16)</f>
        <v>1</v>
      </c>
      <c r="O16" s="16">
        <f aca="true" t="shared" si="24" ref="O16:O21">IF(ISERROR(VLOOKUP($BK16,data,4,FALSE)),0,VLOOKUP($BK16,data,4,FALSE))</f>
        <v>1</v>
      </c>
      <c r="P16" s="16">
        <f aca="true" t="shared" si="25" ref="P16:P21">IF(ISERROR(VLOOKUP($BL16,data,4,FALSE)),0,VLOOKUP($BL16,data,4,FALSE))</f>
        <v>0</v>
      </c>
      <c r="Q16" s="17">
        <f aca="true" t="shared" si="26" ref="Q16:Q21">IF(ISERROR(VLOOKUP($BM16,data,4,FALSE)),0,VLOOKUP($BM16,data,4,FALSE))</f>
        <v>0</v>
      </c>
      <c r="R16" s="15">
        <f aca="true" t="shared" si="27" ref="R16:R21">SUM(S16:U16)</f>
        <v>0</v>
      </c>
      <c r="S16" s="16">
        <f aca="true" t="shared" si="28" ref="S16:S21">IF(ISERROR(VLOOKUP($BK16,data,5,FALSE)),0,VLOOKUP($BK16,data,5,FALSE))</f>
        <v>0</v>
      </c>
      <c r="T16" s="16">
        <f aca="true" t="shared" si="29" ref="T16:T21">IF(ISERROR(VLOOKUP($BL16,data,5,FALSE)),0,VLOOKUP($BL16,data,5,FALSE))</f>
        <v>0</v>
      </c>
      <c r="U16" s="16">
        <f aca="true" t="shared" si="30" ref="U16:U21">IF(ISERROR(VLOOKUP($BM16,data,5,FALSE)),0,VLOOKUP($BM16,data,5,FALSE))</f>
        <v>0</v>
      </c>
      <c r="V16" s="15">
        <f aca="true" t="shared" si="31" ref="V16:V21">SUM(W16:Y16)</f>
        <v>0</v>
      </c>
      <c r="W16" s="16">
        <f aca="true" t="shared" si="32" ref="W16:W21">IF(ISERROR(VLOOKUP($BK16,data,6,FALSE)),0,VLOOKUP($BK16,data,6,FALSE))</f>
        <v>0</v>
      </c>
      <c r="X16" s="16">
        <f aca="true" t="shared" si="33" ref="X16:X21">IF(ISERROR(VLOOKUP($BL16,data,6,FALSE)),0,VLOOKUP($BL16,data,6,FALSE))</f>
        <v>0</v>
      </c>
      <c r="Y16" s="17">
        <f aca="true" t="shared" si="34" ref="Y16:Y21">IF(ISERROR(VLOOKUP($BM16,data,6,FALSE)),0,VLOOKUP($BM16,data,6,FALSE))</f>
        <v>0</v>
      </c>
      <c r="Z16" s="15">
        <f aca="true" t="shared" si="35" ref="Z16:Z21">SUM(AA16:AC16)</f>
        <v>0</v>
      </c>
      <c r="AA16" s="16">
        <f aca="true" t="shared" si="36" ref="AA16:AA21">IF(ISERROR(VLOOKUP($BK16,data,7,FALSE)),0,VLOOKUP($BK16,data,7,FALSE))</f>
        <v>0</v>
      </c>
      <c r="AB16" s="16">
        <f aca="true" t="shared" si="37" ref="AB16:AB21">IF(ISERROR(VLOOKUP($BL16,data,7,FALSE)),0,VLOOKUP($BL16,data,7,FALSE))</f>
        <v>0</v>
      </c>
      <c r="AC16" s="16">
        <f aca="true" t="shared" si="38" ref="AC16:AC21">IF(ISERROR(VLOOKUP($BM16,data,7,FALSE)),0,VLOOKUP($BM16,data,7,FALSE))</f>
        <v>0</v>
      </c>
      <c r="AD16" s="15">
        <f aca="true" t="shared" si="39" ref="AD16:AD21">SUM(AE16:AG16)</f>
        <v>0</v>
      </c>
      <c r="AE16" s="16">
        <f aca="true" t="shared" si="40" ref="AE16:AE21">IF(ISERROR(VLOOKUP($BK16,data,8,FALSE)),0,VLOOKUP($BK16,data,8,FALSE))</f>
        <v>0</v>
      </c>
      <c r="AF16" s="16">
        <f aca="true" t="shared" si="41" ref="AF16:AF21">IF(ISERROR(VLOOKUP($BL16,data,8,FALSE)),0,VLOOKUP($BL16,data,8,FALSE))</f>
        <v>0</v>
      </c>
      <c r="AG16" s="17">
        <f aca="true" t="shared" si="42" ref="AG16:AG21">IF(ISERROR(VLOOKUP($BM16,data,8,FALSE)),0,VLOOKUP($BM16,data,8,FALSE))</f>
        <v>0</v>
      </c>
      <c r="AH16" s="15">
        <f aca="true" t="shared" si="43" ref="AH16:AH21">SUM(AI16:AK16)</f>
        <v>0</v>
      </c>
      <c r="AI16" s="16">
        <f aca="true" t="shared" si="44" ref="AI16:AI21">IF(ISERROR(VLOOKUP($BK16,data,9,FALSE)),0,VLOOKUP($BK16,data,9,FALSE))</f>
        <v>0</v>
      </c>
      <c r="AJ16" s="16">
        <f aca="true" t="shared" si="45" ref="AJ16:AJ21">IF(ISERROR(VLOOKUP($BL16,data,9,FALSE)),0,VLOOKUP($BL16,data,9,FALSE))</f>
        <v>0</v>
      </c>
      <c r="AK16" s="17">
        <f aca="true" t="shared" si="46" ref="AK16:AK21">IF(ISERROR(VLOOKUP($BM16,data,9,FALSE)),0,VLOOKUP($BM16,data,9,FALSE))</f>
        <v>0</v>
      </c>
      <c r="AL16" s="15">
        <f aca="true" t="shared" si="47" ref="AL16:AL21">SUM(AM16:AO16)</f>
        <v>0</v>
      </c>
      <c r="AM16" s="16">
        <f aca="true" t="shared" si="48" ref="AM16:AM21">IF(ISERROR(VLOOKUP($BK16,data,10,FALSE)),0,VLOOKUP($BK16,data,10,FALSE))</f>
        <v>0</v>
      </c>
      <c r="AN16" s="16">
        <f aca="true" t="shared" si="49" ref="AN16:AN21">IF(ISERROR(VLOOKUP($BL16,data,10,FALSE)),0,VLOOKUP($BL16,data,10,FALSE))</f>
        <v>0</v>
      </c>
      <c r="AO16" s="17">
        <f aca="true" t="shared" si="50" ref="AO16:AO21">IF(ISERROR(VLOOKUP($BM16,data,10,FALSE)),0,VLOOKUP($BM16,data,10,FALSE))</f>
        <v>0</v>
      </c>
      <c r="AP16" s="15">
        <f aca="true" t="shared" si="51" ref="AP16:AP21">SUM(AQ16:AS16)</f>
        <v>0</v>
      </c>
      <c r="AQ16" s="16">
        <f aca="true" t="shared" si="52" ref="AQ16:AQ21">IF(ISERROR(VLOOKUP($BK16,data,11,FALSE)),0,VLOOKUP($BK16,data,11,FALSE))</f>
        <v>0</v>
      </c>
      <c r="AR16" s="16">
        <f aca="true" t="shared" si="53" ref="AR16:AR21">IF(ISERROR(VLOOKUP($BL16,data,11,FALSE)),0,VLOOKUP($BL16,data,11,FALSE))</f>
        <v>0</v>
      </c>
      <c r="AS16" s="17">
        <f aca="true" t="shared" si="54" ref="AS16:AS21">IF(ISERROR(VLOOKUP($BM16,data,11,FALSE)),0,VLOOKUP($BM16,data,11,FALSE))</f>
        <v>0</v>
      </c>
      <c r="AT16" s="15">
        <f aca="true" t="shared" si="55" ref="AT16:AT21">SUM(AU16:AW16)</f>
        <v>4</v>
      </c>
      <c r="AU16" s="16">
        <f aca="true" t="shared" si="56" ref="AU16:AU21">IF(ISERROR(VLOOKUP($BK16,data,12,FALSE)),0,VLOOKUP($BK16,data,12,FALSE))</f>
        <v>3</v>
      </c>
      <c r="AV16" s="16">
        <f aca="true" t="shared" si="57" ref="AV16:AV21">IF(ISERROR(VLOOKUP($BL16,data,12,FALSE)),0,VLOOKUP($BL16,data,12,FALSE))</f>
        <v>1</v>
      </c>
      <c r="AW16" s="17">
        <f aca="true" t="shared" si="58" ref="AW16:AW21">IF(ISERROR(VLOOKUP($BM16,data,12,FALSE)),0,VLOOKUP($BM16,data,12,FALSE))</f>
        <v>0</v>
      </c>
      <c r="AX16" s="15">
        <f aca="true" t="shared" si="59" ref="AX16:AX21">SUM(AY16:BA16)</f>
        <v>0</v>
      </c>
      <c r="AY16" s="16">
        <f aca="true" t="shared" si="60" ref="AY16:AY21">IF(ISERROR(VLOOKUP($BK16,data,13,FALSE)),0,VLOOKUP($BK16,data,13,FALSE))</f>
        <v>0</v>
      </c>
      <c r="AZ16" s="16">
        <f aca="true" t="shared" si="61" ref="AZ16:AZ21">IF(ISERROR(VLOOKUP($BL16,data,13,FALSE)),0,VLOOKUP($BL16,data,13,FALSE))</f>
        <v>0</v>
      </c>
      <c r="BA16" s="16">
        <f aca="true" t="shared" si="62" ref="BA16:BA21">IF(ISERROR(VLOOKUP($BM16,data,13,FALSE)),0,VLOOKUP($BM16,data,13,FALSE))</f>
        <v>0</v>
      </c>
      <c r="BB16" s="15">
        <f aca="true" t="shared" si="63" ref="BB16:BB21">SUM(BC16:BE16)</f>
        <v>0</v>
      </c>
      <c r="BC16" s="16">
        <f aca="true" t="shared" si="64" ref="BC16:BC21">IF(ISERROR(VLOOKUP($BK16,data,14,FALSE)),0,VLOOKUP($BK16,data,14,FALSE))</f>
        <v>0</v>
      </c>
      <c r="BD16" s="16">
        <f aca="true" t="shared" si="65" ref="BD16:BD21">IF(ISERROR(VLOOKUP($BL16,data,14,FALSE)),0,VLOOKUP($BL16,data,14,FALSE))</f>
        <v>0</v>
      </c>
      <c r="BE16" s="16">
        <f aca="true" t="shared" si="66" ref="BE16:BE42">IF(ISERROR(VLOOKUP($BM16,data,14,FALSE)),0,VLOOKUP($BM16,data,14,FALSE))</f>
        <v>0</v>
      </c>
      <c r="BF16" s="15">
        <f aca="true" t="shared" si="67" ref="BF16:BF21">SUM(BG16:BI16)</f>
        <v>0</v>
      </c>
      <c r="BG16" s="16">
        <f aca="true" t="shared" si="68" ref="BG16:BG21">IF(ISERROR(VLOOKUP($BK16,data,15,FALSE)),0,VLOOKUP($BK16,data,15,FALSE))</f>
        <v>0</v>
      </c>
      <c r="BH16" s="16">
        <f aca="true" t="shared" si="69" ref="BH16:BH21">IF(ISERROR(VLOOKUP($BL16,data,15,FALSE)),0,VLOOKUP($BL16,data,15,FALSE))</f>
        <v>0</v>
      </c>
      <c r="BI16" s="17">
        <f aca="true" t="shared" si="70" ref="BI16:BI21">IF(ISERROR(VLOOKUP($BM16,data,15,FALSE)),0,VLOOKUP($BM16,data,15,FALSE))</f>
        <v>0</v>
      </c>
      <c r="BK16" s="29">
        <f aca="true" t="shared" si="71" ref="BK16:BK21">$BN16+200000</f>
        <v>201301</v>
      </c>
      <c r="BL16" s="29">
        <f aca="true" t="shared" si="72" ref="BL16:BL21">$BN16+201000</f>
        <v>202301</v>
      </c>
      <c r="BM16" s="29">
        <f aca="true" t="shared" si="73" ref="BM16:BM21">$BN16+202000</f>
        <v>203301</v>
      </c>
      <c r="BN16" s="23">
        <v>1301</v>
      </c>
    </row>
    <row r="17" spans="1:66" s="28" customFormat="1" ht="25.5" customHeight="1">
      <c r="A17" s="22" t="s">
        <v>109</v>
      </c>
      <c r="B17" s="15">
        <f t="shared" si="13"/>
        <v>1</v>
      </c>
      <c r="C17" s="16">
        <f t="shared" si="14"/>
        <v>1</v>
      </c>
      <c r="D17" s="16">
        <f t="shared" si="14"/>
        <v>0</v>
      </c>
      <c r="E17" s="16">
        <f t="shared" si="14"/>
        <v>0</v>
      </c>
      <c r="F17" s="15">
        <f t="shared" si="15"/>
        <v>0</v>
      </c>
      <c r="G17" s="16">
        <f t="shared" si="16"/>
        <v>0</v>
      </c>
      <c r="H17" s="16">
        <f t="shared" si="17"/>
        <v>0</v>
      </c>
      <c r="I17" s="16">
        <f t="shared" si="18"/>
        <v>0</v>
      </c>
      <c r="J17" s="15">
        <f t="shared" si="19"/>
        <v>0</v>
      </c>
      <c r="K17" s="16">
        <f t="shared" si="20"/>
        <v>0</v>
      </c>
      <c r="L17" s="16">
        <f t="shared" si="21"/>
        <v>0</v>
      </c>
      <c r="M17" s="17">
        <f t="shared" si="22"/>
        <v>0</v>
      </c>
      <c r="N17" s="15">
        <f t="shared" si="23"/>
        <v>1</v>
      </c>
      <c r="O17" s="16">
        <f t="shared" si="24"/>
        <v>1</v>
      </c>
      <c r="P17" s="16">
        <f t="shared" si="25"/>
        <v>0</v>
      </c>
      <c r="Q17" s="17">
        <f t="shared" si="26"/>
        <v>0</v>
      </c>
      <c r="R17" s="15">
        <f t="shared" si="27"/>
        <v>0</v>
      </c>
      <c r="S17" s="16">
        <f t="shared" si="28"/>
        <v>0</v>
      </c>
      <c r="T17" s="16">
        <f t="shared" si="29"/>
        <v>0</v>
      </c>
      <c r="U17" s="16">
        <f t="shared" si="30"/>
        <v>0</v>
      </c>
      <c r="V17" s="15">
        <f t="shared" si="31"/>
        <v>0</v>
      </c>
      <c r="W17" s="16">
        <f t="shared" si="32"/>
        <v>0</v>
      </c>
      <c r="X17" s="16">
        <f t="shared" si="33"/>
        <v>0</v>
      </c>
      <c r="Y17" s="17">
        <f t="shared" si="34"/>
        <v>0</v>
      </c>
      <c r="Z17" s="15">
        <f t="shared" si="35"/>
        <v>0</v>
      </c>
      <c r="AA17" s="16">
        <f t="shared" si="36"/>
        <v>0</v>
      </c>
      <c r="AB17" s="16">
        <f t="shared" si="37"/>
        <v>0</v>
      </c>
      <c r="AC17" s="16">
        <f t="shared" si="38"/>
        <v>0</v>
      </c>
      <c r="AD17" s="15">
        <f t="shared" si="39"/>
        <v>0</v>
      </c>
      <c r="AE17" s="16">
        <f t="shared" si="40"/>
        <v>0</v>
      </c>
      <c r="AF17" s="16">
        <f t="shared" si="41"/>
        <v>0</v>
      </c>
      <c r="AG17" s="17">
        <f t="shared" si="42"/>
        <v>0</v>
      </c>
      <c r="AH17" s="15">
        <f t="shared" si="43"/>
        <v>0</v>
      </c>
      <c r="AI17" s="16">
        <f t="shared" si="44"/>
        <v>0</v>
      </c>
      <c r="AJ17" s="16">
        <f t="shared" si="45"/>
        <v>0</v>
      </c>
      <c r="AK17" s="17">
        <f t="shared" si="46"/>
        <v>0</v>
      </c>
      <c r="AL17" s="15">
        <f t="shared" si="47"/>
        <v>0</v>
      </c>
      <c r="AM17" s="16">
        <f t="shared" si="48"/>
        <v>0</v>
      </c>
      <c r="AN17" s="16">
        <f t="shared" si="49"/>
        <v>0</v>
      </c>
      <c r="AO17" s="17">
        <f t="shared" si="50"/>
        <v>0</v>
      </c>
      <c r="AP17" s="15">
        <f t="shared" si="51"/>
        <v>0</v>
      </c>
      <c r="AQ17" s="16">
        <f t="shared" si="52"/>
        <v>0</v>
      </c>
      <c r="AR17" s="16">
        <f t="shared" si="53"/>
        <v>0</v>
      </c>
      <c r="AS17" s="17">
        <f t="shared" si="54"/>
        <v>0</v>
      </c>
      <c r="AT17" s="15">
        <f t="shared" si="55"/>
        <v>1</v>
      </c>
      <c r="AU17" s="16">
        <f t="shared" si="56"/>
        <v>1</v>
      </c>
      <c r="AV17" s="16">
        <f t="shared" si="57"/>
        <v>0</v>
      </c>
      <c r="AW17" s="17">
        <f t="shared" si="58"/>
        <v>0</v>
      </c>
      <c r="AX17" s="15">
        <f t="shared" si="59"/>
        <v>0</v>
      </c>
      <c r="AY17" s="16">
        <f t="shared" si="60"/>
        <v>0</v>
      </c>
      <c r="AZ17" s="16">
        <f t="shared" si="61"/>
        <v>0</v>
      </c>
      <c r="BA17" s="16">
        <f t="shared" si="62"/>
        <v>0</v>
      </c>
      <c r="BB17" s="15">
        <f t="shared" si="63"/>
        <v>0</v>
      </c>
      <c r="BC17" s="16">
        <f t="shared" si="64"/>
        <v>0</v>
      </c>
      <c r="BD17" s="16">
        <f t="shared" si="65"/>
        <v>0</v>
      </c>
      <c r="BE17" s="16">
        <f t="shared" si="66"/>
        <v>0</v>
      </c>
      <c r="BF17" s="15">
        <f t="shared" si="67"/>
        <v>0</v>
      </c>
      <c r="BG17" s="16">
        <f t="shared" si="68"/>
        <v>0</v>
      </c>
      <c r="BH17" s="16">
        <f t="shared" si="69"/>
        <v>0</v>
      </c>
      <c r="BI17" s="17">
        <f t="shared" si="70"/>
        <v>0</v>
      </c>
      <c r="BK17" s="29">
        <f t="shared" si="71"/>
        <v>201302</v>
      </c>
      <c r="BL17" s="29">
        <f t="shared" si="72"/>
        <v>202302</v>
      </c>
      <c r="BM17" s="29">
        <f t="shared" si="73"/>
        <v>203302</v>
      </c>
      <c r="BN17" s="23">
        <v>1302</v>
      </c>
    </row>
    <row r="18" spans="1:66" s="28" customFormat="1" ht="25.5" customHeight="1">
      <c r="A18" s="22" t="s">
        <v>110</v>
      </c>
      <c r="B18" s="15">
        <f t="shared" si="13"/>
        <v>2</v>
      </c>
      <c r="C18" s="16">
        <f t="shared" si="14"/>
        <v>1</v>
      </c>
      <c r="D18" s="16">
        <f t="shared" si="14"/>
        <v>0</v>
      </c>
      <c r="E18" s="16">
        <f t="shared" si="14"/>
        <v>1</v>
      </c>
      <c r="F18" s="15">
        <f t="shared" si="15"/>
        <v>1</v>
      </c>
      <c r="G18" s="16">
        <f t="shared" si="16"/>
        <v>1</v>
      </c>
      <c r="H18" s="16">
        <f t="shared" si="17"/>
        <v>0</v>
      </c>
      <c r="I18" s="16">
        <f t="shared" si="18"/>
        <v>0</v>
      </c>
      <c r="J18" s="15">
        <f t="shared" si="19"/>
        <v>1</v>
      </c>
      <c r="K18" s="16">
        <f t="shared" si="20"/>
        <v>0</v>
      </c>
      <c r="L18" s="16">
        <f t="shared" si="21"/>
        <v>0</v>
      </c>
      <c r="M18" s="17">
        <f t="shared" si="22"/>
        <v>1</v>
      </c>
      <c r="N18" s="15">
        <f t="shared" si="23"/>
        <v>0</v>
      </c>
      <c r="O18" s="16">
        <f t="shared" si="24"/>
        <v>0</v>
      </c>
      <c r="P18" s="16">
        <f t="shared" si="25"/>
        <v>0</v>
      </c>
      <c r="Q18" s="17">
        <f t="shared" si="26"/>
        <v>0</v>
      </c>
      <c r="R18" s="15">
        <f t="shared" si="27"/>
        <v>0</v>
      </c>
      <c r="S18" s="16">
        <f t="shared" si="28"/>
        <v>0</v>
      </c>
      <c r="T18" s="16">
        <f t="shared" si="29"/>
        <v>0</v>
      </c>
      <c r="U18" s="16">
        <f t="shared" si="30"/>
        <v>0</v>
      </c>
      <c r="V18" s="15">
        <f t="shared" si="31"/>
        <v>0</v>
      </c>
      <c r="W18" s="16">
        <f t="shared" si="32"/>
        <v>0</v>
      </c>
      <c r="X18" s="16">
        <f t="shared" si="33"/>
        <v>0</v>
      </c>
      <c r="Y18" s="17">
        <f t="shared" si="34"/>
        <v>0</v>
      </c>
      <c r="Z18" s="15">
        <f t="shared" si="35"/>
        <v>0</v>
      </c>
      <c r="AA18" s="16">
        <f t="shared" si="36"/>
        <v>0</v>
      </c>
      <c r="AB18" s="16">
        <f t="shared" si="37"/>
        <v>0</v>
      </c>
      <c r="AC18" s="16">
        <f t="shared" si="38"/>
        <v>0</v>
      </c>
      <c r="AD18" s="15">
        <f t="shared" si="39"/>
        <v>0</v>
      </c>
      <c r="AE18" s="16">
        <f t="shared" si="40"/>
        <v>0</v>
      </c>
      <c r="AF18" s="16">
        <f t="shared" si="41"/>
        <v>0</v>
      </c>
      <c r="AG18" s="17">
        <f t="shared" si="42"/>
        <v>0</v>
      </c>
      <c r="AH18" s="15">
        <f t="shared" si="43"/>
        <v>0</v>
      </c>
      <c r="AI18" s="16">
        <f t="shared" si="44"/>
        <v>0</v>
      </c>
      <c r="AJ18" s="16">
        <f t="shared" si="45"/>
        <v>0</v>
      </c>
      <c r="AK18" s="17">
        <f t="shared" si="46"/>
        <v>0</v>
      </c>
      <c r="AL18" s="15">
        <f t="shared" si="47"/>
        <v>0</v>
      </c>
      <c r="AM18" s="16">
        <f t="shared" si="48"/>
        <v>0</v>
      </c>
      <c r="AN18" s="16">
        <f t="shared" si="49"/>
        <v>0</v>
      </c>
      <c r="AO18" s="17">
        <f t="shared" si="50"/>
        <v>0</v>
      </c>
      <c r="AP18" s="15">
        <f t="shared" si="51"/>
        <v>0</v>
      </c>
      <c r="AQ18" s="16">
        <f t="shared" si="52"/>
        <v>0</v>
      </c>
      <c r="AR18" s="16">
        <f t="shared" si="53"/>
        <v>0</v>
      </c>
      <c r="AS18" s="17">
        <f t="shared" si="54"/>
        <v>0</v>
      </c>
      <c r="AT18" s="15">
        <f t="shared" si="55"/>
        <v>2</v>
      </c>
      <c r="AU18" s="16">
        <f t="shared" si="56"/>
        <v>1</v>
      </c>
      <c r="AV18" s="16">
        <f t="shared" si="57"/>
        <v>0</v>
      </c>
      <c r="AW18" s="17">
        <f t="shared" si="58"/>
        <v>1</v>
      </c>
      <c r="AX18" s="15">
        <f t="shared" si="59"/>
        <v>0</v>
      </c>
      <c r="AY18" s="16">
        <f t="shared" si="60"/>
        <v>0</v>
      </c>
      <c r="AZ18" s="16">
        <f t="shared" si="61"/>
        <v>0</v>
      </c>
      <c r="BA18" s="16">
        <f t="shared" si="62"/>
        <v>0</v>
      </c>
      <c r="BB18" s="15">
        <f t="shared" si="63"/>
        <v>0</v>
      </c>
      <c r="BC18" s="16">
        <f t="shared" si="64"/>
        <v>0</v>
      </c>
      <c r="BD18" s="16">
        <f t="shared" si="65"/>
        <v>0</v>
      </c>
      <c r="BE18" s="16">
        <f t="shared" si="66"/>
        <v>0</v>
      </c>
      <c r="BF18" s="15">
        <f t="shared" si="67"/>
        <v>0</v>
      </c>
      <c r="BG18" s="16">
        <f t="shared" si="68"/>
        <v>0</v>
      </c>
      <c r="BH18" s="16">
        <f t="shared" si="69"/>
        <v>0</v>
      </c>
      <c r="BI18" s="17">
        <f t="shared" si="70"/>
        <v>0</v>
      </c>
      <c r="BK18" s="29">
        <f t="shared" si="71"/>
        <v>201304</v>
      </c>
      <c r="BL18" s="29">
        <f t="shared" si="72"/>
        <v>202304</v>
      </c>
      <c r="BM18" s="29">
        <f t="shared" si="73"/>
        <v>203304</v>
      </c>
      <c r="BN18" s="23">
        <v>1304</v>
      </c>
    </row>
    <row r="19" spans="1:66" s="28" customFormat="1" ht="25.5" customHeight="1">
      <c r="A19" s="22" t="s">
        <v>111</v>
      </c>
      <c r="B19" s="15">
        <f t="shared" si="13"/>
        <v>0</v>
      </c>
      <c r="C19" s="16">
        <f t="shared" si="14"/>
        <v>0</v>
      </c>
      <c r="D19" s="16">
        <f t="shared" si="14"/>
        <v>0</v>
      </c>
      <c r="E19" s="16">
        <f t="shared" si="14"/>
        <v>0</v>
      </c>
      <c r="F19" s="15">
        <f t="shared" si="15"/>
        <v>0</v>
      </c>
      <c r="G19" s="16">
        <f t="shared" si="16"/>
        <v>0</v>
      </c>
      <c r="H19" s="16">
        <f t="shared" si="17"/>
        <v>0</v>
      </c>
      <c r="I19" s="16">
        <f t="shared" si="18"/>
        <v>0</v>
      </c>
      <c r="J19" s="15">
        <f t="shared" si="19"/>
        <v>0</v>
      </c>
      <c r="K19" s="16">
        <f t="shared" si="20"/>
        <v>0</v>
      </c>
      <c r="L19" s="16">
        <f t="shared" si="21"/>
        <v>0</v>
      </c>
      <c r="M19" s="17">
        <f t="shared" si="22"/>
        <v>0</v>
      </c>
      <c r="N19" s="15">
        <f t="shared" si="23"/>
        <v>0</v>
      </c>
      <c r="O19" s="16">
        <f t="shared" si="24"/>
        <v>0</v>
      </c>
      <c r="P19" s="16">
        <f t="shared" si="25"/>
        <v>0</v>
      </c>
      <c r="Q19" s="17">
        <f t="shared" si="26"/>
        <v>0</v>
      </c>
      <c r="R19" s="15">
        <f t="shared" si="27"/>
        <v>0</v>
      </c>
      <c r="S19" s="16">
        <f t="shared" si="28"/>
        <v>0</v>
      </c>
      <c r="T19" s="16">
        <f t="shared" si="29"/>
        <v>0</v>
      </c>
      <c r="U19" s="16">
        <f t="shared" si="30"/>
        <v>0</v>
      </c>
      <c r="V19" s="15">
        <f t="shared" si="31"/>
        <v>0</v>
      </c>
      <c r="W19" s="16">
        <f t="shared" si="32"/>
        <v>0</v>
      </c>
      <c r="X19" s="16">
        <f t="shared" si="33"/>
        <v>0</v>
      </c>
      <c r="Y19" s="17">
        <f t="shared" si="34"/>
        <v>0</v>
      </c>
      <c r="Z19" s="15">
        <f t="shared" si="35"/>
        <v>0</v>
      </c>
      <c r="AA19" s="16">
        <f t="shared" si="36"/>
        <v>0</v>
      </c>
      <c r="AB19" s="16">
        <f t="shared" si="37"/>
        <v>0</v>
      </c>
      <c r="AC19" s="16">
        <f t="shared" si="38"/>
        <v>0</v>
      </c>
      <c r="AD19" s="15">
        <f t="shared" si="39"/>
        <v>0</v>
      </c>
      <c r="AE19" s="16">
        <f t="shared" si="40"/>
        <v>0</v>
      </c>
      <c r="AF19" s="16">
        <f t="shared" si="41"/>
        <v>0</v>
      </c>
      <c r="AG19" s="17">
        <f t="shared" si="42"/>
        <v>0</v>
      </c>
      <c r="AH19" s="15">
        <f t="shared" si="43"/>
        <v>0</v>
      </c>
      <c r="AI19" s="16">
        <f t="shared" si="44"/>
        <v>0</v>
      </c>
      <c r="AJ19" s="16">
        <f t="shared" si="45"/>
        <v>0</v>
      </c>
      <c r="AK19" s="17">
        <f t="shared" si="46"/>
        <v>0</v>
      </c>
      <c r="AL19" s="15">
        <f t="shared" si="47"/>
        <v>0</v>
      </c>
      <c r="AM19" s="16">
        <f t="shared" si="48"/>
        <v>0</v>
      </c>
      <c r="AN19" s="16">
        <f t="shared" si="49"/>
        <v>0</v>
      </c>
      <c r="AO19" s="17">
        <f t="shared" si="50"/>
        <v>0</v>
      </c>
      <c r="AP19" s="15">
        <f t="shared" si="51"/>
        <v>0</v>
      </c>
      <c r="AQ19" s="16">
        <f t="shared" si="52"/>
        <v>0</v>
      </c>
      <c r="AR19" s="16">
        <f t="shared" si="53"/>
        <v>0</v>
      </c>
      <c r="AS19" s="17">
        <f t="shared" si="54"/>
        <v>0</v>
      </c>
      <c r="AT19" s="15">
        <f t="shared" si="55"/>
        <v>0</v>
      </c>
      <c r="AU19" s="16">
        <f t="shared" si="56"/>
        <v>0</v>
      </c>
      <c r="AV19" s="16">
        <f t="shared" si="57"/>
        <v>0</v>
      </c>
      <c r="AW19" s="17">
        <f t="shared" si="58"/>
        <v>0</v>
      </c>
      <c r="AX19" s="15">
        <f t="shared" si="59"/>
        <v>0</v>
      </c>
      <c r="AY19" s="16">
        <f t="shared" si="60"/>
        <v>0</v>
      </c>
      <c r="AZ19" s="16">
        <f t="shared" si="61"/>
        <v>0</v>
      </c>
      <c r="BA19" s="16">
        <f t="shared" si="62"/>
        <v>0</v>
      </c>
      <c r="BB19" s="15">
        <f t="shared" si="63"/>
        <v>0</v>
      </c>
      <c r="BC19" s="16">
        <f t="shared" si="64"/>
        <v>0</v>
      </c>
      <c r="BD19" s="16">
        <f t="shared" si="65"/>
        <v>0</v>
      </c>
      <c r="BE19" s="16">
        <f t="shared" si="66"/>
        <v>0</v>
      </c>
      <c r="BF19" s="15">
        <f t="shared" si="67"/>
        <v>0</v>
      </c>
      <c r="BG19" s="16">
        <f t="shared" si="68"/>
        <v>0</v>
      </c>
      <c r="BH19" s="16">
        <f t="shared" si="69"/>
        <v>0</v>
      </c>
      <c r="BI19" s="17">
        <f t="shared" si="70"/>
        <v>0</v>
      </c>
      <c r="BK19" s="29">
        <f t="shared" si="71"/>
        <v>201305</v>
      </c>
      <c r="BL19" s="29">
        <f t="shared" si="72"/>
        <v>202305</v>
      </c>
      <c r="BM19" s="29">
        <f t="shared" si="73"/>
        <v>203305</v>
      </c>
      <c r="BN19" s="23">
        <v>1305</v>
      </c>
    </row>
    <row r="20" spans="1:66" s="28" customFormat="1" ht="25.5" customHeight="1">
      <c r="A20" s="22" t="s">
        <v>112</v>
      </c>
      <c r="B20" s="15">
        <f t="shared" si="13"/>
        <v>1</v>
      </c>
      <c r="C20" s="16">
        <f t="shared" si="14"/>
        <v>1</v>
      </c>
      <c r="D20" s="16">
        <f t="shared" si="14"/>
        <v>0</v>
      </c>
      <c r="E20" s="16">
        <f t="shared" si="14"/>
        <v>0</v>
      </c>
      <c r="F20" s="15">
        <f t="shared" si="15"/>
        <v>1</v>
      </c>
      <c r="G20" s="16">
        <f t="shared" si="16"/>
        <v>1</v>
      </c>
      <c r="H20" s="16">
        <f t="shared" si="17"/>
        <v>0</v>
      </c>
      <c r="I20" s="16">
        <f t="shared" si="18"/>
        <v>0</v>
      </c>
      <c r="J20" s="15">
        <f t="shared" si="19"/>
        <v>0</v>
      </c>
      <c r="K20" s="16">
        <f t="shared" si="20"/>
        <v>0</v>
      </c>
      <c r="L20" s="16">
        <f t="shared" si="21"/>
        <v>0</v>
      </c>
      <c r="M20" s="17">
        <f t="shared" si="22"/>
        <v>0</v>
      </c>
      <c r="N20" s="15">
        <f t="shared" si="23"/>
        <v>0</v>
      </c>
      <c r="O20" s="16">
        <f t="shared" si="24"/>
        <v>0</v>
      </c>
      <c r="P20" s="16">
        <f t="shared" si="25"/>
        <v>0</v>
      </c>
      <c r="Q20" s="17">
        <f t="shared" si="26"/>
        <v>0</v>
      </c>
      <c r="R20" s="15">
        <f t="shared" si="27"/>
        <v>0</v>
      </c>
      <c r="S20" s="16">
        <f t="shared" si="28"/>
        <v>0</v>
      </c>
      <c r="T20" s="16">
        <f t="shared" si="29"/>
        <v>0</v>
      </c>
      <c r="U20" s="16">
        <f t="shared" si="30"/>
        <v>0</v>
      </c>
      <c r="V20" s="15">
        <f t="shared" si="31"/>
        <v>0</v>
      </c>
      <c r="W20" s="16">
        <f t="shared" si="32"/>
        <v>0</v>
      </c>
      <c r="X20" s="16">
        <f t="shared" si="33"/>
        <v>0</v>
      </c>
      <c r="Y20" s="17">
        <f t="shared" si="34"/>
        <v>0</v>
      </c>
      <c r="Z20" s="15">
        <f t="shared" si="35"/>
        <v>0</v>
      </c>
      <c r="AA20" s="16">
        <f t="shared" si="36"/>
        <v>0</v>
      </c>
      <c r="AB20" s="16">
        <f t="shared" si="37"/>
        <v>0</v>
      </c>
      <c r="AC20" s="16">
        <f t="shared" si="38"/>
        <v>0</v>
      </c>
      <c r="AD20" s="15">
        <f t="shared" si="39"/>
        <v>0</v>
      </c>
      <c r="AE20" s="16">
        <f t="shared" si="40"/>
        <v>0</v>
      </c>
      <c r="AF20" s="16">
        <f t="shared" si="41"/>
        <v>0</v>
      </c>
      <c r="AG20" s="17">
        <f t="shared" si="42"/>
        <v>0</v>
      </c>
      <c r="AH20" s="15">
        <f t="shared" si="43"/>
        <v>0</v>
      </c>
      <c r="AI20" s="16">
        <f t="shared" si="44"/>
        <v>0</v>
      </c>
      <c r="AJ20" s="16">
        <f t="shared" si="45"/>
        <v>0</v>
      </c>
      <c r="AK20" s="17">
        <f t="shared" si="46"/>
        <v>0</v>
      </c>
      <c r="AL20" s="15">
        <f t="shared" si="47"/>
        <v>0</v>
      </c>
      <c r="AM20" s="16">
        <f t="shared" si="48"/>
        <v>0</v>
      </c>
      <c r="AN20" s="16">
        <f t="shared" si="49"/>
        <v>0</v>
      </c>
      <c r="AO20" s="17">
        <f t="shared" si="50"/>
        <v>0</v>
      </c>
      <c r="AP20" s="15">
        <f t="shared" si="51"/>
        <v>0</v>
      </c>
      <c r="AQ20" s="16">
        <f t="shared" si="52"/>
        <v>0</v>
      </c>
      <c r="AR20" s="16">
        <f t="shared" si="53"/>
        <v>0</v>
      </c>
      <c r="AS20" s="17">
        <f t="shared" si="54"/>
        <v>0</v>
      </c>
      <c r="AT20" s="15">
        <f t="shared" si="55"/>
        <v>1</v>
      </c>
      <c r="AU20" s="16">
        <f t="shared" si="56"/>
        <v>1</v>
      </c>
      <c r="AV20" s="16">
        <f t="shared" si="57"/>
        <v>0</v>
      </c>
      <c r="AW20" s="17">
        <f t="shared" si="58"/>
        <v>0</v>
      </c>
      <c r="AX20" s="15">
        <f t="shared" si="59"/>
        <v>0</v>
      </c>
      <c r="AY20" s="16">
        <f t="shared" si="60"/>
        <v>0</v>
      </c>
      <c r="AZ20" s="16">
        <f t="shared" si="61"/>
        <v>0</v>
      </c>
      <c r="BA20" s="16">
        <f t="shared" si="62"/>
        <v>0</v>
      </c>
      <c r="BB20" s="15">
        <f t="shared" si="63"/>
        <v>0</v>
      </c>
      <c r="BC20" s="16">
        <f t="shared" si="64"/>
        <v>0</v>
      </c>
      <c r="BD20" s="16">
        <f t="shared" si="65"/>
        <v>0</v>
      </c>
      <c r="BE20" s="16">
        <f t="shared" si="66"/>
        <v>0</v>
      </c>
      <c r="BF20" s="15">
        <f t="shared" si="67"/>
        <v>0</v>
      </c>
      <c r="BG20" s="16">
        <f t="shared" si="68"/>
        <v>0</v>
      </c>
      <c r="BH20" s="16">
        <f t="shared" si="69"/>
        <v>0</v>
      </c>
      <c r="BI20" s="17">
        <f t="shared" si="70"/>
        <v>0</v>
      </c>
      <c r="BK20" s="29">
        <f t="shared" si="71"/>
        <v>201306</v>
      </c>
      <c r="BL20" s="29">
        <f t="shared" si="72"/>
        <v>202306</v>
      </c>
      <c r="BM20" s="29">
        <f t="shared" si="73"/>
        <v>203306</v>
      </c>
      <c r="BN20" s="23">
        <v>1306</v>
      </c>
    </row>
    <row r="21" spans="1:66" s="28" customFormat="1" ht="25.5" customHeight="1">
      <c r="A21" s="22" t="s">
        <v>113</v>
      </c>
      <c r="B21" s="15">
        <f t="shared" si="13"/>
        <v>0</v>
      </c>
      <c r="C21" s="19">
        <f t="shared" si="14"/>
        <v>0</v>
      </c>
      <c r="D21" s="19">
        <f t="shared" si="14"/>
        <v>0</v>
      </c>
      <c r="E21" s="19">
        <f t="shared" si="14"/>
        <v>0</v>
      </c>
      <c r="F21" s="15">
        <f t="shared" si="15"/>
        <v>0</v>
      </c>
      <c r="G21" s="19">
        <f t="shared" si="16"/>
        <v>0</v>
      </c>
      <c r="H21" s="19">
        <f t="shared" si="17"/>
        <v>0</v>
      </c>
      <c r="I21" s="19">
        <f t="shared" si="18"/>
        <v>0</v>
      </c>
      <c r="J21" s="18">
        <f t="shared" si="19"/>
        <v>0</v>
      </c>
      <c r="K21" s="19">
        <f t="shared" si="20"/>
        <v>0</v>
      </c>
      <c r="L21" s="19">
        <f t="shared" si="21"/>
        <v>0</v>
      </c>
      <c r="M21" s="20">
        <f t="shared" si="22"/>
        <v>0</v>
      </c>
      <c r="N21" s="18">
        <f t="shared" si="23"/>
        <v>0</v>
      </c>
      <c r="O21" s="19">
        <f t="shared" si="24"/>
        <v>0</v>
      </c>
      <c r="P21" s="19">
        <f t="shared" si="25"/>
        <v>0</v>
      </c>
      <c r="Q21" s="20">
        <f t="shared" si="26"/>
        <v>0</v>
      </c>
      <c r="R21" s="18">
        <f t="shared" si="27"/>
        <v>0</v>
      </c>
      <c r="S21" s="19">
        <f t="shared" si="28"/>
        <v>0</v>
      </c>
      <c r="T21" s="19">
        <f t="shared" si="29"/>
        <v>0</v>
      </c>
      <c r="U21" s="19">
        <f t="shared" si="30"/>
        <v>0</v>
      </c>
      <c r="V21" s="18">
        <f t="shared" si="31"/>
        <v>0</v>
      </c>
      <c r="W21" s="19">
        <f t="shared" si="32"/>
        <v>0</v>
      </c>
      <c r="X21" s="19">
        <f t="shared" si="33"/>
        <v>0</v>
      </c>
      <c r="Y21" s="20">
        <f t="shared" si="34"/>
        <v>0</v>
      </c>
      <c r="Z21" s="18">
        <f t="shared" si="35"/>
        <v>0</v>
      </c>
      <c r="AA21" s="19">
        <f t="shared" si="36"/>
        <v>0</v>
      </c>
      <c r="AB21" s="19">
        <f t="shared" si="37"/>
        <v>0</v>
      </c>
      <c r="AC21" s="19">
        <f t="shared" si="38"/>
        <v>0</v>
      </c>
      <c r="AD21" s="18">
        <f t="shared" si="39"/>
        <v>0</v>
      </c>
      <c r="AE21" s="19">
        <f t="shared" si="40"/>
        <v>0</v>
      </c>
      <c r="AF21" s="19">
        <f t="shared" si="41"/>
        <v>0</v>
      </c>
      <c r="AG21" s="20">
        <f t="shared" si="42"/>
        <v>0</v>
      </c>
      <c r="AH21" s="18">
        <f t="shared" si="43"/>
        <v>0</v>
      </c>
      <c r="AI21" s="19">
        <f t="shared" si="44"/>
        <v>0</v>
      </c>
      <c r="AJ21" s="19">
        <f t="shared" si="45"/>
        <v>0</v>
      </c>
      <c r="AK21" s="20">
        <f t="shared" si="46"/>
        <v>0</v>
      </c>
      <c r="AL21" s="18">
        <f t="shared" si="47"/>
        <v>0</v>
      </c>
      <c r="AM21" s="19">
        <f t="shared" si="48"/>
        <v>0</v>
      </c>
      <c r="AN21" s="19">
        <f t="shared" si="49"/>
        <v>0</v>
      </c>
      <c r="AO21" s="20">
        <f t="shared" si="50"/>
        <v>0</v>
      </c>
      <c r="AP21" s="18">
        <f t="shared" si="51"/>
        <v>0</v>
      </c>
      <c r="AQ21" s="19">
        <f t="shared" si="52"/>
        <v>0</v>
      </c>
      <c r="AR21" s="19">
        <f t="shared" si="53"/>
        <v>0</v>
      </c>
      <c r="AS21" s="20">
        <f t="shared" si="54"/>
        <v>0</v>
      </c>
      <c r="AT21" s="18">
        <f t="shared" si="55"/>
        <v>0</v>
      </c>
      <c r="AU21" s="19">
        <f t="shared" si="56"/>
        <v>0</v>
      </c>
      <c r="AV21" s="19">
        <f t="shared" si="57"/>
        <v>0</v>
      </c>
      <c r="AW21" s="20">
        <f t="shared" si="58"/>
        <v>0</v>
      </c>
      <c r="AX21" s="18">
        <f t="shared" si="59"/>
        <v>0</v>
      </c>
      <c r="AY21" s="19">
        <f t="shared" si="60"/>
        <v>0</v>
      </c>
      <c r="AZ21" s="19">
        <f t="shared" si="61"/>
        <v>0</v>
      </c>
      <c r="BA21" s="19">
        <f t="shared" si="62"/>
        <v>0</v>
      </c>
      <c r="BB21" s="18">
        <f t="shared" si="63"/>
        <v>0</v>
      </c>
      <c r="BC21" s="19">
        <f t="shared" si="64"/>
        <v>0</v>
      </c>
      <c r="BD21" s="19">
        <f t="shared" si="65"/>
        <v>0</v>
      </c>
      <c r="BE21" s="20">
        <f t="shared" si="66"/>
        <v>0</v>
      </c>
      <c r="BF21" s="18">
        <f t="shared" si="67"/>
        <v>0</v>
      </c>
      <c r="BG21" s="19">
        <f t="shared" si="68"/>
        <v>0</v>
      </c>
      <c r="BH21" s="19">
        <f t="shared" si="69"/>
        <v>0</v>
      </c>
      <c r="BI21" s="20">
        <f t="shared" si="70"/>
        <v>0</v>
      </c>
      <c r="BK21" s="29">
        <f t="shared" si="71"/>
        <v>201307</v>
      </c>
      <c r="BL21" s="29">
        <f t="shared" si="72"/>
        <v>202307</v>
      </c>
      <c r="BM21" s="29">
        <f t="shared" si="73"/>
        <v>203307</v>
      </c>
      <c r="BN21" s="23">
        <v>1307</v>
      </c>
    </row>
    <row r="22" spans="1:66" s="28" customFormat="1" ht="25.5" customHeight="1">
      <c r="A22" s="21" t="s">
        <v>0</v>
      </c>
      <c r="B22" s="11">
        <f aca="true" t="shared" si="74" ref="B22:BI22">SUM(B23:B24)</f>
        <v>31</v>
      </c>
      <c r="C22" s="12">
        <f t="shared" si="74"/>
        <v>13</v>
      </c>
      <c r="D22" s="12">
        <f t="shared" si="74"/>
        <v>8</v>
      </c>
      <c r="E22" s="13">
        <f t="shared" si="74"/>
        <v>10</v>
      </c>
      <c r="F22" s="11">
        <f t="shared" si="74"/>
        <v>14</v>
      </c>
      <c r="G22" s="12">
        <f t="shared" si="74"/>
        <v>6</v>
      </c>
      <c r="H22" s="12">
        <f t="shared" si="74"/>
        <v>0</v>
      </c>
      <c r="I22" s="13">
        <f t="shared" si="74"/>
        <v>8</v>
      </c>
      <c r="J22" s="11">
        <f t="shared" si="74"/>
        <v>9</v>
      </c>
      <c r="K22" s="12">
        <f t="shared" si="74"/>
        <v>4</v>
      </c>
      <c r="L22" s="12">
        <f t="shared" si="74"/>
        <v>3</v>
      </c>
      <c r="M22" s="13">
        <f t="shared" si="74"/>
        <v>2</v>
      </c>
      <c r="N22" s="11">
        <f t="shared" si="74"/>
        <v>5</v>
      </c>
      <c r="O22" s="12">
        <f t="shared" si="74"/>
        <v>1</v>
      </c>
      <c r="P22" s="12">
        <f t="shared" si="74"/>
        <v>4</v>
      </c>
      <c r="Q22" s="13">
        <f t="shared" si="74"/>
        <v>0</v>
      </c>
      <c r="R22" s="11">
        <f t="shared" si="74"/>
        <v>1</v>
      </c>
      <c r="S22" s="12">
        <f t="shared" si="74"/>
        <v>0</v>
      </c>
      <c r="T22" s="12">
        <f t="shared" si="74"/>
        <v>1</v>
      </c>
      <c r="U22" s="13">
        <f t="shared" si="74"/>
        <v>0</v>
      </c>
      <c r="V22" s="11">
        <f t="shared" si="74"/>
        <v>0</v>
      </c>
      <c r="W22" s="12">
        <f t="shared" si="74"/>
        <v>0</v>
      </c>
      <c r="X22" s="12">
        <f t="shared" si="74"/>
        <v>0</v>
      </c>
      <c r="Y22" s="13">
        <f t="shared" si="74"/>
        <v>0</v>
      </c>
      <c r="Z22" s="11">
        <f t="shared" si="74"/>
        <v>0</v>
      </c>
      <c r="AA22" s="12">
        <f t="shared" si="74"/>
        <v>0</v>
      </c>
      <c r="AB22" s="12">
        <f t="shared" si="74"/>
        <v>0</v>
      </c>
      <c r="AC22" s="13">
        <f t="shared" si="74"/>
        <v>0</v>
      </c>
      <c r="AD22" s="11">
        <f t="shared" si="74"/>
        <v>2</v>
      </c>
      <c r="AE22" s="12">
        <f t="shared" si="74"/>
        <v>2</v>
      </c>
      <c r="AF22" s="12">
        <f t="shared" si="74"/>
        <v>0</v>
      </c>
      <c r="AG22" s="13">
        <f t="shared" si="74"/>
        <v>0</v>
      </c>
      <c r="AH22" s="11">
        <f t="shared" si="74"/>
        <v>0</v>
      </c>
      <c r="AI22" s="12">
        <f t="shared" si="74"/>
        <v>0</v>
      </c>
      <c r="AJ22" s="12">
        <f t="shared" si="74"/>
        <v>0</v>
      </c>
      <c r="AK22" s="13">
        <f t="shared" si="74"/>
        <v>0</v>
      </c>
      <c r="AL22" s="11">
        <f t="shared" si="74"/>
        <v>0</v>
      </c>
      <c r="AM22" s="12">
        <f t="shared" si="74"/>
        <v>0</v>
      </c>
      <c r="AN22" s="12">
        <f t="shared" si="74"/>
        <v>0</v>
      </c>
      <c r="AO22" s="13">
        <f t="shared" si="74"/>
        <v>0</v>
      </c>
      <c r="AP22" s="11">
        <f t="shared" si="74"/>
        <v>0</v>
      </c>
      <c r="AQ22" s="12">
        <f t="shared" si="74"/>
        <v>0</v>
      </c>
      <c r="AR22" s="12">
        <f t="shared" si="74"/>
        <v>0</v>
      </c>
      <c r="AS22" s="13">
        <f t="shared" si="74"/>
        <v>0</v>
      </c>
      <c r="AT22" s="11">
        <f t="shared" si="74"/>
        <v>29</v>
      </c>
      <c r="AU22" s="12">
        <f t="shared" si="74"/>
        <v>11</v>
      </c>
      <c r="AV22" s="12">
        <f t="shared" si="74"/>
        <v>8</v>
      </c>
      <c r="AW22" s="13">
        <f t="shared" si="74"/>
        <v>10</v>
      </c>
      <c r="AX22" s="11">
        <f t="shared" si="74"/>
        <v>0</v>
      </c>
      <c r="AY22" s="12">
        <f t="shared" si="74"/>
        <v>0</v>
      </c>
      <c r="AZ22" s="12">
        <f t="shared" si="74"/>
        <v>0</v>
      </c>
      <c r="BA22" s="13">
        <f t="shared" si="74"/>
        <v>0</v>
      </c>
      <c r="BB22" s="11">
        <f t="shared" si="74"/>
        <v>2</v>
      </c>
      <c r="BC22" s="12">
        <f t="shared" si="74"/>
        <v>2</v>
      </c>
      <c r="BD22" s="12">
        <f t="shared" si="74"/>
        <v>0</v>
      </c>
      <c r="BE22" s="13">
        <f t="shared" si="74"/>
        <v>0</v>
      </c>
      <c r="BF22" s="11">
        <f t="shared" si="74"/>
        <v>0</v>
      </c>
      <c r="BG22" s="12">
        <f t="shared" si="74"/>
        <v>0</v>
      </c>
      <c r="BH22" s="12">
        <f t="shared" si="74"/>
        <v>0</v>
      </c>
      <c r="BI22" s="13">
        <f t="shared" si="74"/>
        <v>0</v>
      </c>
      <c r="BN22" s="23"/>
    </row>
    <row r="23" spans="1:66" s="28" customFormat="1" ht="25.5" customHeight="1">
      <c r="A23" s="22" t="s">
        <v>114</v>
      </c>
      <c r="B23" s="15">
        <f>SUM(C23:E23)</f>
        <v>14</v>
      </c>
      <c r="C23" s="16">
        <f aca="true" t="shared" si="75" ref="C23:E24">G23+K23+O23+S23+W23+AA23+AE23+AI23+AM23+AQ23</f>
        <v>6</v>
      </c>
      <c r="D23" s="16">
        <f t="shared" si="75"/>
        <v>3</v>
      </c>
      <c r="E23" s="16">
        <f t="shared" si="75"/>
        <v>5</v>
      </c>
      <c r="F23" s="15">
        <f>SUM(G23:I23)</f>
        <v>7</v>
      </c>
      <c r="G23" s="16">
        <f>IF(ISERROR(VLOOKUP($BK23,data,2,FALSE)),0,VLOOKUP($BK23,data,2,FALSE))</f>
        <v>3</v>
      </c>
      <c r="H23" s="16">
        <f>IF(ISERROR(VLOOKUP($BL23,data,2,FALSE)),0,VLOOKUP($BL23,data,2,FALSE))</f>
        <v>0</v>
      </c>
      <c r="I23" s="16">
        <f>IF(ISERROR(VLOOKUP($BM23,data,2,FALSE)),0,VLOOKUP($BM23,data,2,FALSE))</f>
        <v>4</v>
      </c>
      <c r="J23" s="15">
        <f>SUM(K23:M23)</f>
        <v>4</v>
      </c>
      <c r="K23" s="16">
        <f>IF(ISERROR(VLOOKUP($BK23,data,3,FALSE)),0,VLOOKUP($BK23,data,3,FALSE))</f>
        <v>3</v>
      </c>
      <c r="L23" s="16">
        <f>IF(ISERROR(VLOOKUP($BL23,data,3,FALSE)),0,VLOOKUP($BL23,data,3,FALSE))</f>
        <v>0</v>
      </c>
      <c r="M23" s="17">
        <f>IF(ISERROR(VLOOKUP($BM23,data,3,FALSE)),0,VLOOKUP($BM23,data,3,FALSE))</f>
        <v>1</v>
      </c>
      <c r="N23" s="15">
        <f>SUM(O23:Q23)</f>
        <v>2</v>
      </c>
      <c r="O23" s="16">
        <f>IF(ISERROR(VLOOKUP($BK23,data,4,FALSE)),0,VLOOKUP($BK23,data,4,FALSE))</f>
        <v>0</v>
      </c>
      <c r="P23" s="16">
        <f>IF(ISERROR(VLOOKUP($BL23,data,4,FALSE)),0,VLOOKUP($BL23,data,4,FALSE))</f>
        <v>2</v>
      </c>
      <c r="Q23" s="17">
        <f>IF(ISERROR(VLOOKUP($BM23,data,4,FALSE)),0,VLOOKUP($BM23,data,4,FALSE))</f>
        <v>0</v>
      </c>
      <c r="R23" s="15">
        <f>SUM(S23:U23)</f>
        <v>1</v>
      </c>
      <c r="S23" s="16">
        <f>IF(ISERROR(VLOOKUP($BK23,data,5,FALSE)),0,VLOOKUP($BK23,data,5,FALSE))</f>
        <v>0</v>
      </c>
      <c r="T23" s="16">
        <f>IF(ISERROR(VLOOKUP($BL23,data,5,FALSE)),0,VLOOKUP($BL23,data,5,FALSE))</f>
        <v>1</v>
      </c>
      <c r="U23" s="16">
        <f>IF(ISERROR(VLOOKUP($BM23,data,5,FALSE)),0,VLOOKUP($BM23,data,5,FALSE))</f>
        <v>0</v>
      </c>
      <c r="V23" s="15">
        <f>SUM(W23:Y23)</f>
        <v>0</v>
      </c>
      <c r="W23" s="16">
        <f>IF(ISERROR(VLOOKUP($BK23,data,6,FALSE)),0,VLOOKUP($BK23,data,6,FALSE))</f>
        <v>0</v>
      </c>
      <c r="X23" s="16">
        <f>IF(ISERROR(VLOOKUP($BL23,data,6,FALSE)),0,VLOOKUP($BL23,data,6,FALSE))</f>
        <v>0</v>
      </c>
      <c r="Y23" s="17">
        <f>IF(ISERROR(VLOOKUP($BM23,data,6,FALSE)),0,VLOOKUP($BM23,data,6,FALSE))</f>
        <v>0</v>
      </c>
      <c r="Z23" s="15">
        <f>SUM(AA23:AC23)</f>
        <v>0</v>
      </c>
      <c r="AA23" s="16">
        <f>IF(ISERROR(VLOOKUP($BK23,data,7,FALSE)),0,VLOOKUP($BK23,data,7,FALSE))</f>
        <v>0</v>
      </c>
      <c r="AB23" s="16">
        <f>IF(ISERROR(VLOOKUP($BL23,data,7,FALSE)),0,VLOOKUP($BL23,data,7,FALSE))</f>
        <v>0</v>
      </c>
      <c r="AC23" s="16">
        <f>IF(ISERROR(VLOOKUP($BM23,data,7,FALSE)),0,VLOOKUP($BM23,data,7,FALSE))</f>
        <v>0</v>
      </c>
      <c r="AD23" s="15">
        <f>SUM(AE23:AG23)</f>
        <v>0</v>
      </c>
      <c r="AE23" s="16">
        <f>IF(ISERROR(VLOOKUP($BK23,data,8,FALSE)),0,VLOOKUP($BK23,data,8,FALSE))</f>
        <v>0</v>
      </c>
      <c r="AF23" s="16">
        <f>IF(ISERROR(VLOOKUP($BL23,data,8,FALSE)),0,VLOOKUP($BL23,data,8,FALSE))</f>
        <v>0</v>
      </c>
      <c r="AG23" s="17">
        <f>IF(ISERROR(VLOOKUP($BM23,data,8,FALSE)),0,VLOOKUP($BM23,data,8,FALSE))</f>
        <v>0</v>
      </c>
      <c r="AH23" s="15">
        <f>SUM(AI23:AK23)</f>
        <v>0</v>
      </c>
      <c r="AI23" s="16">
        <f>IF(ISERROR(VLOOKUP($BK23,data,9,FALSE)),0,VLOOKUP($BK23,data,9,FALSE))</f>
        <v>0</v>
      </c>
      <c r="AJ23" s="16">
        <f>IF(ISERROR(VLOOKUP($BL23,data,9,FALSE)),0,VLOOKUP($BL23,data,9,FALSE))</f>
        <v>0</v>
      </c>
      <c r="AK23" s="17">
        <f>IF(ISERROR(VLOOKUP($BM23,data,9,FALSE)),0,VLOOKUP($BM23,data,9,FALSE))</f>
        <v>0</v>
      </c>
      <c r="AL23" s="15">
        <f>SUM(AM23:AO23)</f>
        <v>0</v>
      </c>
      <c r="AM23" s="16">
        <f>IF(ISERROR(VLOOKUP($BK23,data,10,FALSE)),0,VLOOKUP($BK23,data,10,FALSE))</f>
        <v>0</v>
      </c>
      <c r="AN23" s="16">
        <f>IF(ISERROR(VLOOKUP($BL23,data,10,FALSE)),0,VLOOKUP($BL23,data,10,FALSE))</f>
        <v>0</v>
      </c>
      <c r="AO23" s="17">
        <f>IF(ISERROR(VLOOKUP($BM23,data,10,FALSE)),0,VLOOKUP($BM23,data,10,FALSE))</f>
        <v>0</v>
      </c>
      <c r="AP23" s="15">
        <f>SUM(AQ23:AS23)</f>
        <v>0</v>
      </c>
      <c r="AQ23" s="16">
        <f>IF(ISERROR(VLOOKUP($BK23,data,11,FALSE)),0,VLOOKUP($BK23,data,11,FALSE))</f>
        <v>0</v>
      </c>
      <c r="AR23" s="16">
        <f>IF(ISERROR(VLOOKUP($BL23,data,11,FALSE)),0,VLOOKUP($BL23,data,11,FALSE))</f>
        <v>0</v>
      </c>
      <c r="AS23" s="17">
        <f>IF(ISERROR(VLOOKUP($BM23,data,11,FALSE)),0,VLOOKUP($BM23,data,11,FALSE))</f>
        <v>0</v>
      </c>
      <c r="AT23" s="15">
        <f>SUM(AU23:AW23)</f>
        <v>14</v>
      </c>
      <c r="AU23" s="16">
        <f>IF(ISERROR(VLOOKUP($BK23,data,12,FALSE)),0,VLOOKUP($BK23,data,12,FALSE))</f>
        <v>6</v>
      </c>
      <c r="AV23" s="16">
        <f>IF(ISERROR(VLOOKUP($BL23,data,12,FALSE)),0,VLOOKUP($BL23,data,12,FALSE))</f>
        <v>3</v>
      </c>
      <c r="AW23" s="17">
        <f>IF(ISERROR(VLOOKUP($BM23,data,12,FALSE)),0,VLOOKUP($BM23,data,12,FALSE))</f>
        <v>5</v>
      </c>
      <c r="AX23" s="15">
        <f>SUM(AY23:BA23)</f>
        <v>0</v>
      </c>
      <c r="AY23" s="16">
        <f>IF(ISERROR(VLOOKUP($BK23,data,13,FALSE)),0,VLOOKUP($BK23,data,13,FALSE))</f>
        <v>0</v>
      </c>
      <c r="AZ23" s="16">
        <f>IF(ISERROR(VLOOKUP($BL23,data,13,FALSE)),0,VLOOKUP($BL23,data,13,FALSE))</f>
        <v>0</v>
      </c>
      <c r="BA23" s="16">
        <f>IF(ISERROR(VLOOKUP($BM23,data,13,FALSE)),0,VLOOKUP($BM23,data,13,FALSE))</f>
        <v>0</v>
      </c>
      <c r="BB23" s="15">
        <f>SUM(BC23:BE23)</f>
        <v>0</v>
      </c>
      <c r="BC23" s="16">
        <f>IF(ISERROR(VLOOKUP($BK23,data,14,FALSE)),0,VLOOKUP($BK23,data,14,FALSE))</f>
        <v>0</v>
      </c>
      <c r="BD23" s="16">
        <f>IF(ISERROR(VLOOKUP($BL23,data,14,FALSE)),0,VLOOKUP($BL23,data,14,FALSE))</f>
        <v>0</v>
      </c>
      <c r="BE23" s="16">
        <f t="shared" si="66"/>
        <v>0</v>
      </c>
      <c r="BF23" s="15">
        <f>SUM(BG23:BI23)</f>
        <v>0</v>
      </c>
      <c r="BG23" s="16">
        <f>IF(ISERROR(VLOOKUP($BK23,data,15,FALSE)),0,VLOOKUP($BK23,data,15,FALSE))</f>
        <v>0</v>
      </c>
      <c r="BH23" s="16">
        <f>IF(ISERROR(VLOOKUP($BL23,data,15,FALSE)),0,VLOOKUP($BL23,data,15,FALSE))</f>
        <v>0</v>
      </c>
      <c r="BI23" s="17">
        <f>IF(ISERROR(VLOOKUP($BM23,data,15,FALSE)),0,VLOOKUP($BM23,data,15,FALSE))</f>
        <v>0</v>
      </c>
      <c r="BK23" s="29">
        <f aca="true" t="shared" si="76" ref="BK23:BK86">$BN23+200000</f>
        <v>201205</v>
      </c>
      <c r="BL23" s="29">
        <f aca="true" t="shared" si="77" ref="BL23:BL86">$BN23+201000</f>
        <v>202205</v>
      </c>
      <c r="BM23" s="29">
        <f aca="true" t="shared" si="78" ref="BM23:BM86">$BN23+202000</f>
        <v>203205</v>
      </c>
      <c r="BN23" s="23">
        <v>1205</v>
      </c>
    </row>
    <row r="24" spans="1:66" s="28" customFormat="1" ht="25.5" customHeight="1">
      <c r="A24" s="22" t="s">
        <v>68</v>
      </c>
      <c r="B24" s="15">
        <f>SUM(C24:E24)</f>
        <v>17</v>
      </c>
      <c r="C24" s="19">
        <f t="shared" si="75"/>
        <v>7</v>
      </c>
      <c r="D24" s="19">
        <f t="shared" si="75"/>
        <v>5</v>
      </c>
      <c r="E24" s="19">
        <f t="shared" si="75"/>
        <v>5</v>
      </c>
      <c r="F24" s="15">
        <f>SUM(G24:I24)</f>
        <v>7</v>
      </c>
      <c r="G24" s="19">
        <f>IF(ISERROR(VLOOKUP($BK24,data,2,FALSE)),0,VLOOKUP($BK24,data,2,FALSE))</f>
        <v>3</v>
      </c>
      <c r="H24" s="19">
        <f>IF(ISERROR(VLOOKUP($BL24,data,2,FALSE)),0,VLOOKUP($BL24,data,2,FALSE))</f>
        <v>0</v>
      </c>
      <c r="I24" s="19">
        <f>IF(ISERROR(VLOOKUP($BM24,data,2,FALSE)),0,VLOOKUP($BM24,data,2,FALSE))</f>
        <v>4</v>
      </c>
      <c r="J24" s="18">
        <f>SUM(K24:M24)</f>
        <v>5</v>
      </c>
      <c r="K24" s="19">
        <f>IF(ISERROR(VLOOKUP($BK24,data,3,FALSE)),0,VLOOKUP($BK24,data,3,FALSE))</f>
        <v>1</v>
      </c>
      <c r="L24" s="19">
        <f>IF(ISERROR(VLOOKUP($BL24,data,3,FALSE)),0,VLOOKUP($BL24,data,3,FALSE))</f>
        <v>3</v>
      </c>
      <c r="M24" s="20">
        <f>IF(ISERROR(VLOOKUP($BM24,data,3,FALSE)),0,VLOOKUP($BM24,data,3,FALSE))</f>
        <v>1</v>
      </c>
      <c r="N24" s="18">
        <f>SUM(O24:Q24)</f>
        <v>3</v>
      </c>
      <c r="O24" s="19">
        <f>IF(ISERROR(VLOOKUP($BK24,data,4,FALSE)),0,VLOOKUP($BK24,data,4,FALSE))</f>
        <v>1</v>
      </c>
      <c r="P24" s="19">
        <f>IF(ISERROR(VLOOKUP($BL24,data,4,FALSE)),0,VLOOKUP($BL24,data,4,FALSE))</f>
        <v>2</v>
      </c>
      <c r="Q24" s="20">
        <f>IF(ISERROR(VLOOKUP($BM24,data,4,FALSE)),0,VLOOKUP($BM24,data,4,FALSE))</f>
        <v>0</v>
      </c>
      <c r="R24" s="18">
        <f>SUM(S24:U24)</f>
        <v>0</v>
      </c>
      <c r="S24" s="19">
        <f>IF(ISERROR(VLOOKUP($BK24,data,5,FALSE)),0,VLOOKUP($BK24,data,5,FALSE))</f>
        <v>0</v>
      </c>
      <c r="T24" s="19">
        <f>IF(ISERROR(VLOOKUP($BL24,data,5,FALSE)),0,VLOOKUP($BL24,data,5,FALSE))</f>
        <v>0</v>
      </c>
      <c r="U24" s="19">
        <f>IF(ISERROR(VLOOKUP($BM24,data,5,FALSE)),0,VLOOKUP($BM24,data,5,FALSE))</f>
        <v>0</v>
      </c>
      <c r="V24" s="18">
        <f>SUM(W24:Y24)</f>
        <v>0</v>
      </c>
      <c r="W24" s="19">
        <f>IF(ISERROR(VLOOKUP($BK24,data,6,FALSE)),0,VLOOKUP($BK24,data,6,FALSE))</f>
        <v>0</v>
      </c>
      <c r="X24" s="19">
        <f>IF(ISERROR(VLOOKUP($BL24,data,6,FALSE)),0,VLOOKUP($BL24,data,6,FALSE))</f>
        <v>0</v>
      </c>
      <c r="Y24" s="20">
        <f>IF(ISERROR(VLOOKUP($BM24,data,6,FALSE)),0,VLOOKUP($BM24,data,6,FALSE))</f>
        <v>0</v>
      </c>
      <c r="Z24" s="18">
        <f>SUM(AA24:AC24)</f>
        <v>0</v>
      </c>
      <c r="AA24" s="19">
        <f>IF(ISERROR(VLOOKUP($BK24,data,7,FALSE)),0,VLOOKUP($BK24,data,7,FALSE))</f>
        <v>0</v>
      </c>
      <c r="AB24" s="19">
        <f>IF(ISERROR(VLOOKUP($BL24,data,7,FALSE)),0,VLOOKUP($BL24,data,7,FALSE))</f>
        <v>0</v>
      </c>
      <c r="AC24" s="19">
        <f>IF(ISERROR(VLOOKUP($BM24,data,7,FALSE)),0,VLOOKUP($BM24,data,7,FALSE))</f>
        <v>0</v>
      </c>
      <c r="AD24" s="18">
        <f>SUM(AE24:AG24)</f>
        <v>2</v>
      </c>
      <c r="AE24" s="19">
        <f>IF(ISERROR(VLOOKUP($BK24,data,8,FALSE)),0,VLOOKUP($BK24,data,8,FALSE))</f>
        <v>2</v>
      </c>
      <c r="AF24" s="19">
        <f>IF(ISERROR(VLOOKUP($BL24,data,8,FALSE)),0,VLOOKUP($BL24,data,8,FALSE))</f>
        <v>0</v>
      </c>
      <c r="AG24" s="20">
        <f>IF(ISERROR(VLOOKUP($BM24,data,8,FALSE)),0,VLOOKUP($BM24,data,8,FALSE))</f>
        <v>0</v>
      </c>
      <c r="AH24" s="18">
        <f>SUM(AI24:AK24)</f>
        <v>0</v>
      </c>
      <c r="AI24" s="19">
        <f>IF(ISERROR(VLOOKUP($BK24,data,9,FALSE)),0,VLOOKUP($BK24,data,9,FALSE))</f>
        <v>0</v>
      </c>
      <c r="AJ24" s="19">
        <f>IF(ISERROR(VLOOKUP($BL24,data,9,FALSE)),0,VLOOKUP($BL24,data,9,FALSE))</f>
        <v>0</v>
      </c>
      <c r="AK24" s="20">
        <f>IF(ISERROR(VLOOKUP($BM24,data,9,FALSE)),0,VLOOKUP($BM24,data,9,FALSE))</f>
        <v>0</v>
      </c>
      <c r="AL24" s="18">
        <f>SUM(AM24:AO24)</f>
        <v>0</v>
      </c>
      <c r="AM24" s="19">
        <f>IF(ISERROR(VLOOKUP($BK24,data,10,FALSE)),0,VLOOKUP($BK24,data,10,FALSE))</f>
        <v>0</v>
      </c>
      <c r="AN24" s="19">
        <f>IF(ISERROR(VLOOKUP($BL24,data,10,FALSE)),0,VLOOKUP($BL24,data,10,FALSE))</f>
        <v>0</v>
      </c>
      <c r="AO24" s="20">
        <f>IF(ISERROR(VLOOKUP($BM24,data,10,FALSE)),0,VLOOKUP($BM24,data,10,FALSE))</f>
        <v>0</v>
      </c>
      <c r="AP24" s="18">
        <f>SUM(AQ24:AS24)</f>
        <v>0</v>
      </c>
      <c r="AQ24" s="19">
        <f>IF(ISERROR(VLOOKUP($BK24,data,11,FALSE)),0,VLOOKUP($BK24,data,11,FALSE))</f>
        <v>0</v>
      </c>
      <c r="AR24" s="19">
        <f>IF(ISERROR(VLOOKUP($BL24,data,11,FALSE)),0,VLOOKUP($BL24,data,11,FALSE))</f>
        <v>0</v>
      </c>
      <c r="AS24" s="20">
        <f>IF(ISERROR(VLOOKUP($BM24,data,11,FALSE)),0,VLOOKUP($BM24,data,11,FALSE))</f>
        <v>0</v>
      </c>
      <c r="AT24" s="18">
        <f>SUM(AU24:AW24)</f>
        <v>15</v>
      </c>
      <c r="AU24" s="19">
        <f>IF(ISERROR(VLOOKUP($BK24,data,12,FALSE)),0,VLOOKUP($BK24,data,12,FALSE))</f>
        <v>5</v>
      </c>
      <c r="AV24" s="19">
        <f>IF(ISERROR(VLOOKUP($BL24,data,12,FALSE)),0,VLOOKUP($BL24,data,12,FALSE))</f>
        <v>5</v>
      </c>
      <c r="AW24" s="20">
        <f>IF(ISERROR(VLOOKUP($BM24,data,12,FALSE)),0,VLOOKUP($BM24,data,12,FALSE))</f>
        <v>5</v>
      </c>
      <c r="AX24" s="18">
        <f>SUM(AY24:BA24)</f>
        <v>0</v>
      </c>
      <c r="AY24" s="19">
        <f>IF(ISERROR(VLOOKUP($BK24,data,13,FALSE)),0,VLOOKUP($BK24,data,13,FALSE))</f>
        <v>0</v>
      </c>
      <c r="AZ24" s="19">
        <f>IF(ISERROR(VLOOKUP($BL24,data,13,FALSE)),0,VLOOKUP($BL24,data,13,FALSE))</f>
        <v>0</v>
      </c>
      <c r="BA24" s="19">
        <f>IF(ISERROR(VLOOKUP($BM24,data,13,FALSE)),0,VLOOKUP($BM24,data,13,FALSE))</f>
        <v>0</v>
      </c>
      <c r="BB24" s="18">
        <f>SUM(BC24:BE24)</f>
        <v>2</v>
      </c>
      <c r="BC24" s="19">
        <f>IF(ISERROR(VLOOKUP($BK24,data,14,FALSE)),0,VLOOKUP($BK24,data,14,FALSE))</f>
        <v>2</v>
      </c>
      <c r="BD24" s="19">
        <f>IF(ISERROR(VLOOKUP($BL24,data,14,FALSE)),0,VLOOKUP($BL24,data,14,FALSE))</f>
        <v>0</v>
      </c>
      <c r="BE24" s="20">
        <f t="shared" si="66"/>
        <v>0</v>
      </c>
      <c r="BF24" s="18">
        <f>SUM(BG24:BI24)</f>
        <v>0</v>
      </c>
      <c r="BG24" s="19">
        <f>IF(ISERROR(VLOOKUP($BK24,data,15,FALSE)),0,VLOOKUP($BK24,data,15,FALSE))</f>
        <v>0</v>
      </c>
      <c r="BH24" s="19">
        <f>IF(ISERROR(VLOOKUP($BL24,data,15,FALSE)),0,VLOOKUP($BL24,data,15,FALSE))</f>
        <v>0</v>
      </c>
      <c r="BI24" s="20">
        <f>IF(ISERROR(VLOOKUP($BM24,data,15,FALSE)),0,VLOOKUP($BM24,data,15,FALSE))</f>
        <v>0</v>
      </c>
      <c r="BK24" s="29">
        <f t="shared" si="76"/>
        <v>201208</v>
      </c>
      <c r="BL24" s="29">
        <f t="shared" si="77"/>
        <v>202208</v>
      </c>
      <c r="BM24" s="29">
        <f t="shared" si="78"/>
        <v>203208</v>
      </c>
      <c r="BN24" s="23">
        <v>1208</v>
      </c>
    </row>
    <row r="25" spans="1:66" s="28" customFormat="1" ht="25.5" customHeight="1">
      <c r="A25" s="21" t="s">
        <v>82</v>
      </c>
      <c r="B25" s="11">
        <f aca="true" t="shared" si="79" ref="B25:BI25">SUM(B26:B39)</f>
        <v>160</v>
      </c>
      <c r="C25" s="12">
        <f t="shared" si="79"/>
        <v>71</v>
      </c>
      <c r="D25" s="12">
        <f t="shared" si="79"/>
        <v>31</v>
      </c>
      <c r="E25" s="13">
        <f t="shared" si="79"/>
        <v>58</v>
      </c>
      <c r="F25" s="11">
        <f t="shared" si="79"/>
        <v>64</v>
      </c>
      <c r="G25" s="12">
        <f t="shared" si="79"/>
        <v>18</v>
      </c>
      <c r="H25" s="12">
        <f t="shared" si="79"/>
        <v>2</v>
      </c>
      <c r="I25" s="13">
        <f t="shared" si="79"/>
        <v>44</v>
      </c>
      <c r="J25" s="11">
        <f t="shared" si="79"/>
        <v>47</v>
      </c>
      <c r="K25" s="12">
        <f t="shared" si="79"/>
        <v>28</v>
      </c>
      <c r="L25" s="12">
        <f t="shared" si="79"/>
        <v>6</v>
      </c>
      <c r="M25" s="13">
        <f t="shared" si="79"/>
        <v>13</v>
      </c>
      <c r="N25" s="11">
        <f t="shared" si="79"/>
        <v>24</v>
      </c>
      <c r="O25" s="12">
        <f t="shared" si="79"/>
        <v>11</v>
      </c>
      <c r="P25" s="12">
        <f t="shared" si="79"/>
        <v>13</v>
      </c>
      <c r="Q25" s="13">
        <f t="shared" si="79"/>
        <v>0</v>
      </c>
      <c r="R25" s="11">
        <f t="shared" si="79"/>
        <v>5</v>
      </c>
      <c r="S25" s="12">
        <f t="shared" si="79"/>
        <v>1</v>
      </c>
      <c r="T25" s="12">
        <f t="shared" si="79"/>
        <v>4</v>
      </c>
      <c r="U25" s="13">
        <f t="shared" si="79"/>
        <v>0</v>
      </c>
      <c r="V25" s="11">
        <f t="shared" si="79"/>
        <v>6</v>
      </c>
      <c r="W25" s="12">
        <f t="shared" si="79"/>
        <v>5</v>
      </c>
      <c r="X25" s="12">
        <f t="shared" si="79"/>
        <v>1</v>
      </c>
      <c r="Y25" s="13">
        <f t="shared" si="79"/>
        <v>0</v>
      </c>
      <c r="Z25" s="11">
        <f t="shared" si="79"/>
        <v>5</v>
      </c>
      <c r="AA25" s="12">
        <f t="shared" si="79"/>
        <v>3</v>
      </c>
      <c r="AB25" s="12">
        <f t="shared" si="79"/>
        <v>1</v>
      </c>
      <c r="AC25" s="13">
        <f t="shared" si="79"/>
        <v>1</v>
      </c>
      <c r="AD25" s="11">
        <f t="shared" si="79"/>
        <v>8</v>
      </c>
      <c r="AE25" s="12">
        <f t="shared" si="79"/>
        <v>4</v>
      </c>
      <c r="AF25" s="12">
        <f t="shared" si="79"/>
        <v>4</v>
      </c>
      <c r="AG25" s="13">
        <f t="shared" si="79"/>
        <v>0</v>
      </c>
      <c r="AH25" s="11">
        <f t="shared" si="79"/>
        <v>1</v>
      </c>
      <c r="AI25" s="12">
        <f t="shared" si="79"/>
        <v>1</v>
      </c>
      <c r="AJ25" s="12">
        <f t="shared" si="79"/>
        <v>0</v>
      </c>
      <c r="AK25" s="13">
        <f t="shared" si="79"/>
        <v>0</v>
      </c>
      <c r="AL25" s="11">
        <f t="shared" si="79"/>
        <v>0</v>
      </c>
      <c r="AM25" s="12">
        <f t="shared" si="79"/>
        <v>0</v>
      </c>
      <c r="AN25" s="12">
        <f t="shared" si="79"/>
        <v>0</v>
      </c>
      <c r="AO25" s="13">
        <f t="shared" si="79"/>
        <v>0</v>
      </c>
      <c r="AP25" s="11">
        <f t="shared" si="79"/>
        <v>0</v>
      </c>
      <c r="AQ25" s="12">
        <f t="shared" si="79"/>
        <v>0</v>
      </c>
      <c r="AR25" s="12">
        <f t="shared" si="79"/>
        <v>0</v>
      </c>
      <c r="AS25" s="13">
        <f t="shared" si="79"/>
        <v>0</v>
      </c>
      <c r="AT25" s="11">
        <f t="shared" si="79"/>
        <v>153</v>
      </c>
      <c r="AU25" s="12">
        <f t="shared" si="79"/>
        <v>68</v>
      </c>
      <c r="AV25" s="12">
        <f t="shared" si="79"/>
        <v>27</v>
      </c>
      <c r="AW25" s="13">
        <f t="shared" si="79"/>
        <v>58</v>
      </c>
      <c r="AX25" s="11">
        <f t="shared" si="79"/>
        <v>7</v>
      </c>
      <c r="AY25" s="12">
        <f t="shared" si="79"/>
        <v>5</v>
      </c>
      <c r="AZ25" s="12">
        <f t="shared" si="79"/>
        <v>1</v>
      </c>
      <c r="BA25" s="13">
        <f t="shared" si="79"/>
        <v>1</v>
      </c>
      <c r="BB25" s="11">
        <f t="shared" si="79"/>
        <v>7</v>
      </c>
      <c r="BC25" s="12">
        <f t="shared" si="79"/>
        <v>3</v>
      </c>
      <c r="BD25" s="12">
        <f t="shared" si="79"/>
        <v>4</v>
      </c>
      <c r="BE25" s="13">
        <f t="shared" si="79"/>
        <v>0</v>
      </c>
      <c r="BF25" s="11">
        <f t="shared" si="79"/>
        <v>0</v>
      </c>
      <c r="BG25" s="12">
        <f t="shared" si="79"/>
        <v>0</v>
      </c>
      <c r="BH25" s="12">
        <f t="shared" si="79"/>
        <v>0</v>
      </c>
      <c r="BI25" s="13">
        <f t="shared" si="79"/>
        <v>0</v>
      </c>
      <c r="BN25" s="23"/>
    </row>
    <row r="26" spans="1:66" s="28" customFormat="1" ht="25.5" customHeight="1">
      <c r="A26" s="22" t="s">
        <v>115</v>
      </c>
      <c r="B26" s="15">
        <f>SUM(C26:E26)</f>
        <v>56</v>
      </c>
      <c r="C26" s="16">
        <f aca="true" t="shared" si="80" ref="C26:E39">G26+K26+O26+S26+W26+AA26+AE26+AI26+AM26+AQ26</f>
        <v>28</v>
      </c>
      <c r="D26" s="16">
        <f t="shared" si="80"/>
        <v>8</v>
      </c>
      <c r="E26" s="16">
        <f t="shared" si="80"/>
        <v>20</v>
      </c>
      <c r="F26" s="15">
        <f aca="true" t="shared" si="81" ref="F26:F39">SUM(G26:I26)</f>
        <v>26</v>
      </c>
      <c r="G26" s="16">
        <f aca="true" t="shared" si="82" ref="G26:G39">IF(ISERROR(VLOOKUP($BK26,data,2,FALSE)),0,VLOOKUP($BK26,data,2,FALSE))</f>
        <v>6</v>
      </c>
      <c r="H26" s="16">
        <f aca="true" t="shared" si="83" ref="H26:H39">IF(ISERROR(VLOOKUP($BL26,data,2,FALSE)),0,VLOOKUP($BL26,data,2,FALSE))</f>
        <v>0</v>
      </c>
      <c r="I26" s="16">
        <f aca="true" t="shared" si="84" ref="I26:I39">IF(ISERROR(VLOOKUP($BM26,data,2,FALSE)),0,VLOOKUP($BM26,data,2,FALSE))</f>
        <v>20</v>
      </c>
      <c r="J26" s="15">
        <f aca="true" t="shared" si="85" ref="J26:J39">SUM(K26:M26)</f>
        <v>15</v>
      </c>
      <c r="K26" s="16">
        <f aca="true" t="shared" si="86" ref="K26:K39">IF(ISERROR(VLOOKUP($BK26,data,3,FALSE)),0,VLOOKUP($BK26,data,3,FALSE))</f>
        <v>13</v>
      </c>
      <c r="L26" s="16">
        <f aca="true" t="shared" si="87" ref="L26:L39">IF(ISERROR(VLOOKUP($BL26,data,3,FALSE)),0,VLOOKUP($BL26,data,3,FALSE))</f>
        <v>2</v>
      </c>
      <c r="M26" s="17">
        <f aca="true" t="shared" si="88" ref="M26:M39">IF(ISERROR(VLOOKUP($BM26,data,3,FALSE)),0,VLOOKUP($BM26,data,3,FALSE))</f>
        <v>0</v>
      </c>
      <c r="N26" s="15">
        <f aca="true" t="shared" si="89" ref="N26:N39">SUM(O26:Q26)</f>
        <v>9</v>
      </c>
      <c r="O26" s="16">
        <f aca="true" t="shared" si="90" ref="O26:O39">IF(ISERROR(VLOOKUP($BK26,data,4,FALSE)),0,VLOOKUP($BK26,data,4,FALSE))</f>
        <v>5</v>
      </c>
      <c r="P26" s="16">
        <f aca="true" t="shared" si="91" ref="P26:P39">IF(ISERROR(VLOOKUP($BL26,data,4,FALSE)),0,VLOOKUP($BL26,data,4,FALSE))</f>
        <v>4</v>
      </c>
      <c r="Q26" s="17">
        <f aca="true" t="shared" si="92" ref="Q26:Q39">IF(ISERROR(VLOOKUP($BM26,data,4,FALSE)),0,VLOOKUP($BM26,data,4,FALSE))</f>
        <v>0</v>
      </c>
      <c r="R26" s="15">
        <f aca="true" t="shared" si="93" ref="R26:R39">SUM(S26:U26)</f>
        <v>1</v>
      </c>
      <c r="S26" s="16">
        <f aca="true" t="shared" si="94" ref="S26:S39">IF(ISERROR(VLOOKUP($BK26,data,5,FALSE)),0,VLOOKUP($BK26,data,5,FALSE))</f>
        <v>0</v>
      </c>
      <c r="T26" s="16">
        <f aca="true" t="shared" si="95" ref="T26:T39">IF(ISERROR(VLOOKUP($BL26,data,5,FALSE)),0,VLOOKUP($BL26,data,5,FALSE))</f>
        <v>1</v>
      </c>
      <c r="U26" s="16">
        <f aca="true" t="shared" si="96" ref="U26:U39">IF(ISERROR(VLOOKUP($BM26,data,5,FALSE)),0,VLOOKUP($BM26,data,5,FALSE))</f>
        <v>0</v>
      </c>
      <c r="V26" s="15">
        <f aca="true" t="shared" si="97" ref="V26:V39">SUM(W26:Y26)</f>
        <v>3</v>
      </c>
      <c r="W26" s="16">
        <f aca="true" t="shared" si="98" ref="W26:W39">IF(ISERROR(VLOOKUP($BK26,data,6,FALSE)),0,VLOOKUP($BK26,data,6,FALSE))</f>
        <v>2</v>
      </c>
      <c r="X26" s="16">
        <f aca="true" t="shared" si="99" ref="X26:X39">IF(ISERROR(VLOOKUP($BL26,data,6,FALSE)),0,VLOOKUP($BL26,data,6,FALSE))</f>
        <v>1</v>
      </c>
      <c r="Y26" s="17">
        <f aca="true" t="shared" si="100" ref="Y26:Y39">IF(ISERROR(VLOOKUP($BM26,data,6,FALSE)),0,VLOOKUP($BM26,data,6,FALSE))</f>
        <v>0</v>
      </c>
      <c r="Z26" s="15">
        <f aca="true" t="shared" si="101" ref="Z26:Z39">SUM(AA26:AC26)</f>
        <v>1</v>
      </c>
      <c r="AA26" s="16">
        <f aca="true" t="shared" si="102" ref="AA26:AA39">IF(ISERROR(VLOOKUP($BK26,data,7,FALSE)),0,VLOOKUP($BK26,data,7,FALSE))</f>
        <v>1</v>
      </c>
      <c r="AB26" s="16">
        <f aca="true" t="shared" si="103" ref="AB26:AB39">IF(ISERROR(VLOOKUP($BL26,data,7,FALSE)),0,VLOOKUP($BL26,data,7,FALSE))</f>
        <v>0</v>
      </c>
      <c r="AC26" s="16">
        <f aca="true" t="shared" si="104" ref="AC26:AC39">IF(ISERROR(VLOOKUP($BM26,data,7,FALSE)),0,VLOOKUP($BM26,data,7,FALSE))</f>
        <v>0</v>
      </c>
      <c r="AD26" s="15">
        <f aca="true" t="shared" si="105" ref="AD26:AD39">SUM(AE26:AG26)</f>
        <v>1</v>
      </c>
      <c r="AE26" s="16">
        <f aca="true" t="shared" si="106" ref="AE26:AE39">IF(ISERROR(VLOOKUP($BK26,data,8,FALSE)),0,VLOOKUP($BK26,data,8,FALSE))</f>
        <v>1</v>
      </c>
      <c r="AF26" s="16">
        <f aca="true" t="shared" si="107" ref="AF26:AF39">IF(ISERROR(VLOOKUP($BL26,data,8,FALSE)),0,VLOOKUP($BL26,data,8,FALSE))</f>
        <v>0</v>
      </c>
      <c r="AG26" s="17">
        <f aca="true" t="shared" si="108" ref="AG26:AG39">IF(ISERROR(VLOOKUP($BM26,data,8,FALSE)),0,VLOOKUP($BM26,data,8,FALSE))</f>
        <v>0</v>
      </c>
      <c r="AH26" s="15">
        <f aca="true" t="shared" si="109" ref="AH26:AH39">SUM(AI26:AK26)</f>
        <v>0</v>
      </c>
      <c r="AI26" s="16">
        <f aca="true" t="shared" si="110" ref="AI26:AI39">IF(ISERROR(VLOOKUP($BK26,data,9,FALSE)),0,VLOOKUP($BK26,data,9,FALSE))</f>
        <v>0</v>
      </c>
      <c r="AJ26" s="16">
        <f aca="true" t="shared" si="111" ref="AJ26:AJ39">IF(ISERROR(VLOOKUP($BL26,data,9,FALSE)),0,VLOOKUP($BL26,data,9,FALSE))</f>
        <v>0</v>
      </c>
      <c r="AK26" s="17">
        <f aca="true" t="shared" si="112" ref="AK26:AK39">IF(ISERROR(VLOOKUP($BM26,data,9,FALSE)),0,VLOOKUP($BM26,data,9,FALSE))</f>
        <v>0</v>
      </c>
      <c r="AL26" s="15">
        <f aca="true" t="shared" si="113" ref="AL26:AL39">SUM(AM26:AO26)</f>
        <v>0</v>
      </c>
      <c r="AM26" s="16">
        <f aca="true" t="shared" si="114" ref="AM26:AM39">IF(ISERROR(VLOOKUP($BK26,data,10,FALSE)),0,VLOOKUP($BK26,data,10,FALSE))</f>
        <v>0</v>
      </c>
      <c r="AN26" s="16">
        <f aca="true" t="shared" si="115" ref="AN26:AN39">IF(ISERROR(VLOOKUP($BL26,data,10,FALSE)),0,VLOOKUP($BL26,data,10,FALSE))</f>
        <v>0</v>
      </c>
      <c r="AO26" s="17">
        <f aca="true" t="shared" si="116" ref="AO26:AO39">IF(ISERROR(VLOOKUP($BM26,data,10,FALSE)),0,VLOOKUP($BM26,data,10,FALSE))</f>
        <v>0</v>
      </c>
      <c r="AP26" s="15">
        <f aca="true" t="shared" si="117" ref="AP26:AP39">SUM(AQ26:AS26)</f>
        <v>0</v>
      </c>
      <c r="AQ26" s="16">
        <f aca="true" t="shared" si="118" ref="AQ26:AQ39">IF(ISERROR(VLOOKUP($BK26,data,11,FALSE)),0,VLOOKUP($BK26,data,11,FALSE))</f>
        <v>0</v>
      </c>
      <c r="AR26" s="16">
        <f aca="true" t="shared" si="119" ref="AR26:AR39">IF(ISERROR(VLOOKUP($BL26,data,11,FALSE)),0,VLOOKUP($BL26,data,11,FALSE))</f>
        <v>0</v>
      </c>
      <c r="AS26" s="17">
        <f aca="true" t="shared" si="120" ref="AS26:AS39">IF(ISERROR(VLOOKUP($BM26,data,11,FALSE)),0,VLOOKUP($BM26,data,11,FALSE))</f>
        <v>0</v>
      </c>
      <c r="AT26" s="15">
        <f aca="true" t="shared" si="121" ref="AT26:AT39">SUM(AU26:AW26)</f>
        <v>56</v>
      </c>
      <c r="AU26" s="16">
        <f aca="true" t="shared" si="122" ref="AU26:AU39">IF(ISERROR(VLOOKUP($BK26,data,12,FALSE)),0,VLOOKUP($BK26,data,12,FALSE))</f>
        <v>28</v>
      </c>
      <c r="AV26" s="16">
        <f aca="true" t="shared" si="123" ref="AV26:AV39">IF(ISERROR(VLOOKUP($BL26,data,12,FALSE)),0,VLOOKUP($BL26,data,12,FALSE))</f>
        <v>8</v>
      </c>
      <c r="AW26" s="17">
        <f aca="true" t="shared" si="124" ref="AW26:AW39">IF(ISERROR(VLOOKUP($BM26,data,12,FALSE)),0,VLOOKUP($BM26,data,12,FALSE))</f>
        <v>20</v>
      </c>
      <c r="AX26" s="15">
        <f aca="true" t="shared" si="125" ref="AX26:AX39">SUM(AY26:BA26)</f>
        <v>2</v>
      </c>
      <c r="AY26" s="16">
        <f aca="true" t="shared" si="126" ref="AY26:AY39">IF(ISERROR(VLOOKUP($BK26,data,13,FALSE)),0,VLOOKUP($BK26,data,13,FALSE))</f>
        <v>2</v>
      </c>
      <c r="AZ26" s="16">
        <f aca="true" t="shared" si="127" ref="AZ26:AZ39">IF(ISERROR(VLOOKUP($BL26,data,13,FALSE)),0,VLOOKUP($BL26,data,13,FALSE))</f>
        <v>0</v>
      </c>
      <c r="BA26" s="16">
        <f aca="true" t="shared" si="128" ref="BA26:BA39">IF(ISERROR(VLOOKUP($BM26,data,13,FALSE)),0,VLOOKUP($BM26,data,13,FALSE))</f>
        <v>0</v>
      </c>
      <c r="BB26" s="15">
        <f aca="true" t="shared" si="129" ref="BB26:BB39">SUM(BC26:BE26)</f>
        <v>0</v>
      </c>
      <c r="BC26" s="16">
        <f aca="true" t="shared" si="130" ref="BC26:BC39">IF(ISERROR(VLOOKUP($BK26,data,14,FALSE)),0,VLOOKUP($BK26,data,14,FALSE))</f>
        <v>0</v>
      </c>
      <c r="BD26" s="16">
        <f aca="true" t="shared" si="131" ref="BD26:BD39">IF(ISERROR(VLOOKUP($BL26,data,14,FALSE)),0,VLOOKUP($BL26,data,14,FALSE))</f>
        <v>0</v>
      </c>
      <c r="BE26" s="16">
        <f t="shared" si="66"/>
        <v>0</v>
      </c>
      <c r="BF26" s="15">
        <f aca="true" t="shared" si="132" ref="BF26:BF39">SUM(BG26:BI26)</f>
        <v>0</v>
      </c>
      <c r="BG26" s="16">
        <f aca="true" t="shared" si="133" ref="BG26:BG39">IF(ISERROR(VLOOKUP($BK26,data,15,FALSE)),0,VLOOKUP($BK26,data,15,FALSE))</f>
        <v>0</v>
      </c>
      <c r="BH26" s="16">
        <f aca="true" t="shared" si="134" ref="BH26:BH39">IF(ISERROR(VLOOKUP($BL26,data,15,FALSE)),0,VLOOKUP($BL26,data,15,FALSE))</f>
        <v>0</v>
      </c>
      <c r="BI26" s="17">
        <f aca="true" t="shared" si="135" ref="BI26:BI39">IF(ISERROR(VLOOKUP($BM26,data,15,FALSE)),0,VLOOKUP($BM26,data,15,FALSE))</f>
        <v>0</v>
      </c>
      <c r="BK26" s="29">
        <f t="shared" si="76"/>
        <v>201203</v>
      </c>
      <c r="BL26" s="29">
        <f t="shared" si="77"/>
        <v>202203</v>
      </c>
      <c r="BM26" s="29">
        <f t="shared" si="78"/>
        <v>203203</v>
      </c>
      <c r="BN26" s="23">
        <v>1203</v>
      </c>
    </row>
    <row r="27" spans="1:66" s="28" customFormat="1" ht="25.5" customHeight="1">
      <c r="A27" s="22" t="s">
        <v>116</v>
      </c>
      <c r="B27" s="15">
        <f aca="true" t="shared" si="136" ref="B27:B39">SUM(C27:E27)</f>
        <v>35</v>
      </c>
      <c r="C27" s="16">
        <f t="shared" si="80"/>
        <v>17</v>
      </c>
      <c r="D27" s="16">
        <f t="shared" si="80"/>
        <v>4</v>
      </c>
      <c r="E27" s="16">
        <f t="shared" si="80"/>
        <v>14</v>
      </c>
      <c r="F27" s="15">
        <f t="shared" si="81"/>
        <v>11</v>
      </c>
      <c r="G27" s="16">
        <f t="shared" si="82"/>
        <v>3</v>
      </c>
      <c r="H27" s="16">
        <f t="shared" si="83"/>
        <v>0</v>
      </c>
      <c r="I27" s="16">
        <f t="shared" si="84"/>
        <v>8</v>
      </c>
      <c r="J27" s="15">
        <f t="shared" si="85"/>
        <v>13</v>
      </c>
      <c r="K27" s="16">
        <f t="shared" si="86"/>
        <v>7</v>
      </c>
      <c r="L27" s="16">
        <f t="shared" si="87"/>
        <v>0</v>
      </c>
      <c r="M27" s="17">
        <f t="shared" si="88"/>
        <v>6</v>
      </c>
      <c r="N27" s="15">
        <f t="shared" si="89"/>
        <v>5</v>
      </c>
      <c r="O27" s="16">
        <f t="shared" si="90"/>
        <v>2</v>
      </c>
      <c r="P27" s="16">
        <f t="shared" si="91"/>
        <v>3</v>
      </c>
      <c r="Q27" s="17">
        <f t="shared" si="92"/>
        <v>0</v>
      </c>
      <c r="R27" s="15">
        <f t="shared" si="93"/>
        <v>2</v>
      </c>
      <c r="S27" s="16">
        <f t="shared" si="94"/>
        <v>1</v>
      </c>
      <c r="T27" s="16">
        <f t="shared" si="95"/>
        <v>1</v>
      </c>
      <c r="U27" s="16">
        <f t="shared" si="96"/>
        <v>0</v>
      </c>
      <c r="V27" s="15">
        <f t="shared" si="97"/>
        <v>1</v>
      </c>
      <c r="W27" s="16">
        <f t="shared" si="98"/>
        <v>1</v>
      </c>
      <c r="X27" s="16">
        <f t="shared" si="99"/>
        <v>0</v>
      </c>
      <c r="Y27" s="17">
        <f t="shared" si="100"/>
        <v>0</v>
      </c>
      <c r="Z27" s="15">
        <f t="shared" si="101"/>
        <v>0</v>
      </c>
      <c r="AA27" s="16">
        <f t="shared" si="102"/>
        <v>0</v>
      </c>
      <c r="AB27" s="16">
        <f t="shared" si="103"/>
        <v>0</v>
      </c>
      <c r="AC27" s="16">
        <f t="shared" si="104"/>
        <v>0</v>
      </c>
      <c r="AD27" s="15">
        <f t="shared" si="105"/>
        <v>2</v>
      </c>
      <c r="AE27" s="16">
        <f t="shared" si="106"/>
        <v>2</v>
      </c>
      <c r="AF27" s="16">
        <f t="shared" si="107"/>
        <v>0</v>
      </c>
      <c r="AG27" s="17">
        <f t="shared" si="108"/>
        <v>0</v>
      </c>
      <c r="AH27" s="15">
        <f t="shared" si="109"/>
        <v>1</v>
      </c>
      <c r="AI27" s="16">
        <f t="shared" si="110"/>
        <v>1</v>
      </c>
      <c r="AJ27" s="16">
        <f t="shared" si="111"/>
        <v>0</v>
      </c>
      <c r="AK27" s="17">
        <f t="shared" si="112"/>
        <v>0</v>
      </c>
      <c r="AL27" s="15">
        <f t="shared" si="113"/>
        <v>0</v>
      </c>
      <c r="AM27" s="16">
        <f t="shared" si="114"/>
        <v>0</v>
      </c>
      <c r="AN27" s="16">
        <f t="shared" si="115"/>
        <v>0</v>
      </c>
      <c r="AO27" s="17">
        <f t="shared" si="116"/>
        <v>0</v>
      </c>
      <c r="AP27" s="15">
        <f t="shared" si="117"/>
        <v>0</v>
      </c>
      <c r="AQ27" s="16">
        <f t="shared" si="118"/>
        <v>0</v>
      </c>
      <c r="AR27" s="16">
        <f t="shared" si="119"/>
        <v>0</v>
      </c>
      <c r="AS27" s="17">
        <f t="shared" si="120"/>
        <v>0</v>
      </c>
      <c r="AT27" s="15">
        <f t="shared" si="121"/>
        <v>33</v>
      </c>
      <c r="AU27" s="16">
        <f t="shared" si="122"/>
        <v>15</v>
      </c>
      <c r="AV27" s="16">
        <f t="shared" si="123"/>
        <v>4</v>
      </c>
      <c r="AW27" s="17">
        <f t="shared" si="124"/>
        <v>14</v>
      </c>
      <c r="AX27" s="15">
        <f t="shared" si="125"/>
        <v>1</v>
      </c>
      <c r="AY27" s="16">
        <f t="shared" si="126"/>
        <v>1</v>
      </c>
      <c r="AZ27" s="16">
        <f t="shared" si="127"/>
        <v>0</v>
      </c>
      <c r="BA27" s="16">
        <f t="shared" si="128"/>
        <v>0</v>
      </c>
      <c r="BB27" s="15">
        <f t="shared" si="129"/>
        <v>2</v>
      </c>
      <c r="BC27" s="16">
        <f t="shared" si="130"/>
        <v>2</v>
      </c>
      <c r="BD27" s="16">
        <f t="shared" si="131"/>
        <v>0</v>
      </c>
      <c r="BE27" s="16">
        <f t="shared" si="66"/>
        <v>0</v>
      </c>
      <c r="BF27" s="15">
        <f t="shared" si="132"/>
        <v>0</v>
      </c>
      <c r="BG27" s="16">
        <f t="shared" si="133"/>
        <v>0</v>
      </c>
      <c r="BH27" s="16">
        <f t="shared" si="134"/>
        <v>0</v>
      </c>
      <c r="BI27" s="17">
        <f t="shared" si="135"/>
        <v>0</v>
      </c>
      <c r="BK27" s="29">
        <f t="shared" si="76"/>
        <v>201206</v>
      </c>
      <c r="BL27" s="29">
        <f t="shared" si="77"/>
        <v>202206</v>
      </c>
      <c r="BM27" s="29">
        <f t="shared" si="78"/>
        <v>203206</v>
      </c>
      <c r="BN27" s="23">
        <v>1206</v>
      </c>
    </row>
    <row r="28" spans="1:66" s="28" customFormat="1" ht="25.5" customHeight="1">
      <c r="A28" s="22" t="s">
        <v>117</v>
      </c>
      <c r="B28" s="15">
        <f t="shared" si="136"/>
        <v>15</v>
      </c>
      <c r="C28" s="16">
        <f t="shared" si="80"/>
        <v>3</v>
      </c>
      <c r="D28" s="16">
        <f t="shared" si="80"/>
        <v>7</v>
      </c>
      <c r="E28" s="16">
        <f t="shared" si="80"/>
        <v>5</v>
      </c>
      <c r="F28" s="15">
        <f t="shared" si="81"/>
        <v>5</v>
      </c>
      <c r="G28" s="16">
        <f t="shared" si="82"/>
        <v>2</v>
      </c>
      <c r="H28" s="16">
        <f t="shared" si="83"/>
        <v>0</v>
      </c>
      <c r="I28" s="16">
        <f t="shared" si="84"/>
        <v>3</v>
      </c>
      <c r="J28" s="15">
        <f t="shared" si="85"/>
        <v>4</v>
      </c>
      <c r="K28" s="16">
        <f t="shared" si="86"/>
        <v>0</v>
      </c>
      <c r="L28" s="16">
        <f t="shared" si="87"/>
        <v>2</v>
      </c>
      <c r="M28" s="17">
        <f t="shared" si="88"/>
        <v>2</v>
      </c>
      <c r="N28" s="15">
        <f t="shared" si="89"/>
        <v>3</v>
      </c>
      <c r="O28" s="16">
        <f t="shared" si="90"/>
        <v>1</v>
      </c>
      <c r="P28" s="16">
        <f t="shared" si="91"/>
        <v>2</v>
      </c>
      <c r="Q28" s="17">
        <f t="shared" si="92"/>
        <v>0</v>
      </c>
      <c r="R28" s="15">
        <f t="shared" si="93"/>
        <v>2</v>
      </c>
      <c r="S28" s="16">
        <f t="shared" si="94"/>
        <v>0</v>
      </c>
      <c r="T28" s="16">
        <f t="shared" si="95"/>
        <v>2</v>
      </c>
      <c r="U28" s="16">
        <f t="shared" si="96"/>
        <v>0</v>
      </c>
      <c r="V28" s="15">
        <f t="shared" si="97"/>
        <v>0</v>
      </c>
      <c r="W28" s="16">
        <f t="shared" si="98"/>
        <v>0</v>
      </c>
      <c r="X28" s="16">
        <f t="shared" si="99"/>
        <v>0</v>
      </c>
      <c r="Y28" s="17">
        <f t="shared" si="100"/>
        <v>0</v>
      </c>
      <c r="Z28" s="15">
        <f t="shared" si="101"/>
        <v>0</v>
      </c>
      <c r="AA28" s="16">
        <f t="shared" si="102"/>
        <v>0</v>
      </c>
      <c r="AB28" s="16">
        <f t="shared" si="103"/>
        <v>0</v>
      </c>
      <c r="AC28" s="16">
        <f t="shared" si="104"/>
        <v>0</v>
      </c>
      <c r="AD28" s="15">
        <f t="shared" si="105"/>
        <v>1</v>
      </c>
      <c r="AE28" s="16">
        <f t="shared" si="106"/>
        <v>0</v>
      </c>
      <c r="AF28" s="16">
        <f t="shared" si="107"/>
        <v>1</v>
      </c>
      <c r="AG28" s="17">
        <f t="shared" si="108"/>
        <v>0</v>
      </c>
      <c r="AH28" s="15">
        <f t="shared" si="109"/>
        <v>0</v>
      </c>
      <c r="AI28" s="16">
        <f t="shared" si="110"/>
        <v>0</v>
      </c>
      <c r="AJ28" s="16">
        <f t="shared" si="111"/>
        <v>0</v>
      </c>
      <c r="AK28" s="17">
        <f t="shared" si="112"/>
        <v>0</v>
      </c>
      <c r="AL28" s="15">
        <f t="shared" si="113"/>
        <v>0</v>
      </c>
      <c r="AM28" s="16">
        <f t="shared" si="114"/>
        <v>0</v>
      </c>
      <c r="AN28" s="16">
        <f t="shared" si="115"/>
        <v>0</v>
      </c>
      <c r="AO28" s="17">
        <f t="shared" si="116"/>
        <v>0</v>
      </c>
      <c r="AP28" s="15">
        <f t="shared" si="117"/>
        <v>0</v>
      </c>
      <c r="AQ28" s="16">
        <f t="shared" si="118"/>
        <v>0</v>
      </c>
      <c r="AR28" s="16">
        <f t="shared" si="119"/>
        <v>0</v>
      </c>
      <c r="AS28" s="17">
        <f t="shared" si="120"/>
        <v>0</v>
      </c>
      <c r="AT28" s="15">
        <f t="shared" si="121"/>
        <v>14</v>
      </c>
      <c r="AU28" s="16">
        <f t="shared" si="122"/>
        <v>3</v>
      </c>
      <c r="AV28" s="16">
        <f t="shared" si="123"/>
        <v>6</v>
      </c>
      <c r="AW28" s="17">
        <f t="shared" si="124"/>
        <v>5</v>
      </c>
      <c r="AX28" s="15">
        <f t="shared" si="125"/>
        <v>0</v>
      </c>
      <c r="AY28" s="16">
        <f t="shared" si="126"/>
        <v>0</v>
      </c>
      <c r="AZ28" s="16">
        <f t="shared" si="127"/>
        <v>0</v>
      </c>
      <c r="BA28" s="16">
        <f t="shared" si="128"/>
        <v>0</v>
      </c>
      <c r="BB28" s="15">
        <f t="shared" si="129"/>
        <v>1</v>
      </c>
      <c r="BC28" s="16">
        <f t="shared" si="130"/>
        <v>0</v>
      </c>
      <c r="BD28" s="16">
        <f t="shared" si="131"/>
        <v>1</v>
      </c>
      <c r="BE28" s="16">
        <f t="shared" si="66"/>
        <v>0</v>
      </c>
      <c r="BF28" s="15">
        <f t="shared" si="132"/>
        <v>0</v>
      </c>
      <c r="BG28" s="16">
        <f t="shared" si="133"/>
        <v>0</v>
      </c>
      <c r="BH28" s="16">
        <f t="shared" si="134"/>
        <v>0</v>
      </c>
      <c r="BI28" s="17">
        <f t="shared" si="135"/>
        <v>0</v>
      </c>
      <c r="BK28" s="29">
        <f t="shared" si="76"/>
        <v>201220</v>
      </c>
      <c r="BL28" s="29">
        <f t="shared" si="77"/>
        <v>202220</v>
      </c>
      <c r="BM28" s="29">
        <f t="shared" si="78"/>
        <v>203220</v>
      </c>
      <c r="BN28" s="23">
        <v>1220</v>
      </c>
    </row>
    <row r="29" spans="1:66" s="28" customFormat="1" ht="25.5" customHeight="1">
      <c r="A29" s="22" t="s">
        <v>118</v>
      </c>
      <c r="B29" s="15">
        <f t="shared" si="136"/>
        <v>7</v>
      </c>
      <c r="C29" s="16">
        <f t="shared" si="80"/>
        <v>3</v>
      </c>
      <c r="D29" s="16">
        <f t="shared" si="80"/>
        <v>1</v>
      </c>
      <c r="E29" s="16">
        <f t="shared" si="80"/>
        <v>3</v>
      </c>
      <c r="F29" s="15">
        <f t="shared" si="81"/>
        <v>4</v>
      </c>
      <c r="G29" s="16">
        <f t="shared" si="82"/>
        <v>2</v>
      </c>
      <c r="H29" s="16">
        <f t="shared" si="83"/>
        <v>0</v>
      </c>
      <c r="I29" s="16">
        <f t="shared" si="84"/>
        <v>2</v>
      </c>
      <c r="J29" s="15">
        <f t="shared" si="85"/>
        <v>1</v>
      </c>
      <c r="K29" s="16">
        <f t="shared" si="86"/>
        <v>0</v>
      </c>
      <c r="L29" s="16">
        <f t="shared" si="87"/>
        <v>0</v>
      </c>
      <c r="M29" s="17">
        <f t="shared" si="88"/>
        <v>1</v>
      </c>
      <c r="N29" s="15">
        <f t="shared" si="89"/>
        <v>1</v>
      </c>
      <c r="O29" s="16">
        <f t="shared" si="90"/>
        <v>1</v>
      </c>
      <c r="P29" s="16">
        <f t="shared" si="91"/>
        <v>0</v>
      </c>
      <c r="Q29" s="17">
        <f t="shared" si="92"/>
        <v>0</v>
      </c>
      <c r="R29" s="15">
        <f t="shared" si="93"/>
        <v>0</v>
      </c>
      <c r="S29" s="16">
        <f t="shared" si="94"/>
        <v>0</v>
      </c>
      <c r="T29" s="16">
        <f t="shared" si="95"/>
        <v>0</v>
      </c>
      <c r="U29" s="16">
        <f t="shared" si="96"/>
        <v>0</v>
      </c>
      <c r="V29" s="15">
        <f t="shared" si="97"/>
        <v>0</v>
      </c>
      <c r="W29" s="16">
        <f t="shared" si="98"/>
        <v>0</v>
      </c>
      <c r="X29" s="16">
        <f t="shared" si="99"/>
        <v>0</v>
      </c>
      <c r="Y29" s="17">
        <f t="shared" si="100"/>
        <v>0</v>
      </c>
      <c r="Z29" s="15">
        <f t="shared" si="101"/>
        <v>0</v>
      </c>
      <c r="AA29" s="16">
        <f t="shared" si="102"/>
        <v>0</v>
      </c>
      <c r="AB29" s="16">
        <f t="shared" si="103"/>
        <v>0</v>
      </c>
      <c r="AC29" s="16">
        <f t="shared" si="104"/>
        <v>0</v>
      </c>
      <c r="AD29" s="15">
        <f t="shared" si="105"/>
        <v>1</v>
      </c>
      <c r="AE29" s="16">
        <f t="shared" si="106"/>
        <v>0</v>
      </c>
      <c r="AF29" s="16">
        <f t="shared" si="107"/>
        <v>1</v>
      </c>
      <c r="AG29" s="17">
        <f t="shared" si="108"/>
        <v>0</v>
      </c>
      <c r="AH29" s="15">
        <f t="shared" si="109"/>
        <v>0</v>
      </c>
      <c r="AI29" s="16">
        <f t="shared" si="110"/>
        <v>0</v>
      </c>
      <c r="AJ29" s="16">
        <f t="shared" si="111"/>
        <v>0</v>
      </c>
      <c r="AK29" s="17">
        <f t="shared" si="112"/>
        <v>0</v>
      </c>
      <c r="AL29" s="15">
        <f t="shared" si="113"/>
        <v>0</v>
      </c>
      <c r="AM29" s="16">
        <f t="shared" si="114"/>
        <v>0</v>
      </c>
      <c r="AN29" s="16">
        <f t="shared" si="115"/>
        <v>0</v>
      </c>
      <c r="AO29" s="17">
        <f t="shared" si="116"/>
        <v>0</v>
      </c>
      <c r="AP29" s="15">
        <f t="shared" si="117"/>
        <v>0</v>
      </c>
      <c r="AQ29" s="16">
        <f t="shared" si="118"/>
        <v>0</v>
      </c>
      <c r="AR29" s="16">
        <f t="shared" si="119"/>
        <v>0</v>
      </c>
      <c r="AS29" s="17">
        <f t="shared" si="120"/>
        <v>0</v>
      </c>
      <c r="AT29" s="15">
        <f t="shared" si="121"/>
        <v>6</v>
      </c>
      <c r="AU29" s="16">
        <f t="shared" si="122"/>
        <v>3</v>
      </c>
      <c r="AV29" s="16">
        <f t="shared" si="123"/>
        <v>0</v>
      </c>
      <c r="AW29" s="17">
        <f t="shared" si="124"/>
        <v>3</v>
      </c>
      <c r="AX29" s="15">
        <f t="shared" si="125"/>
        <v>0</v>
      </c>
      <c r="AY29" s="16">
        <f t="shared" si="126"/>
        <v>0</v>
      </c>
      <c r="AZ29" s="16">
        <f t="shared" si="127"/>
        <v>0</v>
      </c>
      <c r="BA29" s="16">
        <f t="shared" si="128"/>
        <v>0</v>
      </c>
      <c r="BB29" s="15">
        <f t="shared" si="129"/>
        <v>1</v>
      </c>
      <c r="BC29" s="16">
        <f t="shared" si="130"/>
        <v>0</v>
      </c>
      <c r="BD29" s="16">
        <f t="shared" si="131"/>
        <v>1</v>
      </c>
      <c r="BE29" s="16">
        <f t="shared" si="66"/>
        <v>0</v>
      </c>
      <c r="BF29" s="15">
        <f t="shared" si="132"/>
        <v>0</v>
      </c>
      <c r="BG29" s="16">
        <f t="shared" si="133"/>
        <v>0</v>
      </c>
      <c r="BH29" s="16">
        <f t="shared" si="134"/>
        <v>0</v>
      </c>
      <c r="BI29" s="17">
        <f t="shared" si="135"/>
        <v>0</v>
      </c>
      <c r="BK29" s="29">
        <f t="shared" si="76"/>
        <v>201321</v>
      </c>
      <c r="BL29" s="29">
        <f t="shared" si="77"/>
        <v>202321</v>
      </c>
      <c r="BM29" s="29">
        <f t="shared" si="78"/>
        <v>203321</v>
      </c>
      <c r="BN29" s="23">
        <v>1321</v>
      </c>
    </row>
    <row r="30" spans="1:66" s="28" customFormat="1" ht="25.5" customHeight="1">
      <c r="A30" s="22" t="s">
        <v>5</v>
      </c>
      <c r="B30" s="15">
        <f t="shared" si="136"/>
        <v>2</v>
      </c>
      <c r="C30" s="16">
        <f t="shared" si="80"/>
        <v>2</v>
      </c>
      <c r="D30" s="16">
        <f t="shared" si="80"/>
        <v>0</v>
      </c>
      <c r="E30" s="16">
        <f t="shared" si="80"/>
        <v>0</v>
      </c>
      <c r="F30" s="15">
        <f t="shared" si="81"/>
        <v>0</v>
      </c>
      <c r="G30" s="16">
        <f t="shared" si="82"/>
        <v>0</v>
      </c>
      <c r="H30" s="16">
        <f t="shared" si="83"/>
        <v>0</v>
      </c>
      <c r="I30" s="16">
        <f t="shared" si="84"/>
        <v>0</v>
      </c>
      <c r="J30" s="15">
        <f t="shared" si="85"/>
        <v>1</v>
      </c>
      <c r="K30" s="16">
        <f t="shared" si="86"/>
        <v>1</v>
      </c>
      <c r="L30" s="16">
        <f t="shared" si="87"/>
        <v>0</v>
      </c>
      <c r="M30" s="17">
        <f t="shared" si="88"/>
        <v>0</v>
      </c>
      <c r="N30" s="15">
        <f t="shared" si="89"/>
        <v>0</v>
      </c>
      <c r="O30" s="16">
        <f t="shared" si="90"/>
        <v>0</v>
      </c>
      <c r="P30" s="16">
        <f t="shared" si="91"/>
        <v>0</v>
      </c>
      <c r="Q30" s="17">
        <f t="shared" si="92"/>
        <v>0</v>
      </c>
      <c r="R30" s="15">
        <f t="shared" si="93"/>
        <v>0</v>
      </c>
      <c r="S30" s="16">
        <f t="shared" si="94"/>
        <v>0</v>
      </c>
      <c r="T30" s="16">
        <f t="shared" si="95"/>
        <v>0</v>
      </c>
      <c r="U30" s="16">
        <f t="shared" si="96"/>
        <v>0</v>
      </c>
      <c r="V30" s="15">
        <f t="shared" si="97"/>
        <v>1</v>
      </c>
      <c r="W30" s="16">
        <f t="shared" si="98"/>
        <v>1</v>
      </c>
      <c r="X30" s="16">
        <f t="shared" si="99"/>
        <v>0</v>
      </c>
      <c r="Y30" s="17">
        <f t="shared" si="100"/>
        <v>0</v>
      </c>
      <c r="Z30" s="15">
        <f t="shared" si="101"/>
        <v>0</v>
      </c>
      <c r="AA30" s="16">
        <f t="shared" si="102"/>
        <v>0</v>
      </c>
      <c r="AB30" s="16">
        <f t="shared" si="103"/>
        <v>0</v>
      </c>
      <c r="AC30" s="16">
        <f t="shared" si="104"/>
        <v>0</v>
      </c>
      <c r="AD30" s="15">
        <f t="shared" si="105"/>
        <v>0</v>
      </c>
      <c r="AE30" s="16">
        <f t="shared" si="106"/>
        <v>0</v>
      </c>
      <c r="AF30" s="16">
        <f t="shared" si="107"/>
        <v>0</v>
      </c>
      <c r="AG30" s="17">
        <f t="shared" si="108"/>
        <v>0</v>
      </c>
      <c r="AH30" s="15">
        <f t="shared" si="109"/>
        <v>0</v>
      </c>
      <c r="AI30" s="16">
        <f t="shared" si="110"/>
        <v>0</v>
      </c>
      <c r="AJ30" s="16">
        <f t="shared" si="111"/>
        <v>0</v>
      </c>
      <c r="AK30" s="17">
        <f t="shared" si="112"/>
        <v>0</v>
      </c>
      <c r="AL30" s="15">
        <f t="shared" si="113"/>
        <v>0</v>
      </c>
      <c r="AM30" s="16">
        <f t="shared" si="114"/>
        <v>0</v>
      </c>
      <c r="AN30" s="16">
        <f t="shared" si="115"/>
        <v>0</v>
      </c>
      <c r="AO30" s="17">
        <f t="shared" si="116"/>
        <v>0</v>
      </c>
      <c r="AP30" s="15">
        <f t="shared" si="117"/>
        <v>0</v>
      </c>
      <c r="AQ30" s="16">
        <f t="shared" si="118"/>
        <v>0</v>
      </c>
      <c r="AR30" s="16">
        <f t="shared" si="119"/>
        <v>0</v>
      </c>
      <c r="AS30" s="17">
        <f t="shared" si="120"/>
        <v>0</v>
      </c>
      <c r="AT30" s="15">
        <f t="shared" si="121"/>
        <v>2</v>
      </c>
      <c r="AU30" s="16">
        <f t="shared" si="122"/>
        <v>2</v>
      </c>
      <c r="AV30" s="16">
        <f t="shared" si="123"/>
        <v>0</v>
      </c>
      <c r="AW30" s="17">
        <f t="shared" si="124"/>
        <v>0</v>
      </c>
      <c r="AX30" s="15">
        <f t="shared" si="125"/>
        <v>0</v>
      </c>
      <c r="AY30" s="16">
        <f t="shared" si="126"/>
        <v>0</v>
      </c>
      <c r="AZ30" s="16">
        <f t="shared" si="127"/>
        <v>0</v>
      </c>
      <c r="BA30" s="16">
        <f t="shared" si="128"/>
        <v>0</v>
      </c>
      <c r="BB30" s="15">
        <f t="shared" si="129"/>
        <v>0</v>
      </c>
      <c r="BC30" s="16">
        <f t="shared" si="130"/>
        <v>0</v>
      </c>
      <c r="BD30" s="16">
        <f t="shared" si="131"/>
        <v>0</v>
      </c>
      <c r="BE30" s="16">
        <f t="shared" si="66"/>
        <v>0</v>
      </c>
      <c r="BF30" s="15">
        <f t="shared" si="132"/>
        <v>0</v>
      </c>
      <c r="BG30" s="16">
        <f t="shared" si="133"/>
        <v>0</v>
      </c>
      <c r="BH30" s="16">
        <f t="shared" si="134"/>
        <v>0</v>
      </c>
      <c r="BI30" s="17">
        <f t="shared" si="135"/>
        <v>0</v>
      </c>
      <c r="BK30" s="29">
        <f t="shared" si="76"/>
        <v>201322</v>
      </c>
      <c r="BL30" s="29">
        <f t="shared" si="77"/>
        <v>202322</v>
      </c>
      <c r="BM30" s="29">
        <f t="shared" si="78"/>
        <v>203322</v>
      </c>
      <c r="BN30" s="23">
        <v>1322</v>
      </c>
    </row>
    <row r="31" spans="1:66" s="28" customFormat="1" ht="25.5" customHeight="1">
      <c r="A31" s="22" t="s">
        <v>6</v>
      </c>
      <c r="B31" s="15">
        <f t="shared" si="136"/>
        <v>0</v>
      </c>
      <c r="C31" s="16">
        <f t="shared" si="80"/>
        <v>0</v>
      </c>
      <c r="D31" s="16">
        <f t="shared" si="80"/>
        <v>0</v>
      </c>
      <c r="E31" s="16">
        <f t="shared" si="80"/>
        <v>0</v>
      </c>
      <c r="F31" s="15">
        <f t="shared" si="81"/>
        <v>0</v>
      </c>
      <c r="G31" s="16">
        <f t="shared" si="82"/>
        <v>0</v>
      </c>
      <c r="H31" s="16">
        <f t="shared" si="83"/>
        <v>0</v>
      </c>
      <c r="I31" s="16">
        <f t="shared" si="84"/>
        <v>0</v>
      </c>
      <c r="J31" s="15">
        <f t="shared" si="85"/>
        <v>0</v>
      </c>
      <c r="K31" s="16">
        <f t="shared" si="86"/>
        <v>0</v>
      </c>
      <c r="L31" s="16">
        <f t="shared" si="87"/>
        <v>0</v>
      </c>
      <c r="M31" s="17">
        <f t="shared" si="88"/>
        <v>0</v>
      </c>
      <c r="N31" s="15">
        <f t="shared" si="89"/>
        <v>0</v>
      </c>
      <c r="O31" s="16">
        <f t="shared" si="90"/>
        <v>0</v>
      </c>
      <c r="P31" s="16">
        <f t="shared" si="91"/>
        <v>0</v>
      </c>
      <c r="Q31" s="17">
        <f t="shared" si="92"/>
        <v>0</v>
      </c>
      <c r="R31" s="15">
        <f t="shared" si="93"/>
        <v>0</v>
      </c>
      <c r="S31" s="16">
        <f t="shared" si="94"/>
        <v>0</v>
      </c>
      <c r="T31" s="16">
        <f t="shared" si="95"/>
        <v>0</v>
      </c>
      <c r="U31" s="16">
        <f t="shared" si="96"/>
        <v>0</v>
      </c>
      <c r="V31" s="15">
        <f t="shared" si="97"/>
        <v>0</v>
      </c>
      <c r="W31" s="16">
        <f t="shared" si="98"/>
        <v>0</v>
      </c>
      <c r="X31" s="16">
        <f t="shared" si="99"/>
        <v>0</v>
      </c>
      <c r="Y31" s="17">
        <f t="shared" si="100"/>
        <v>0</v>
      </c>
      <c r="Z31" s="15">
        <f t="shared" si="101"/>
        <v>0</v>
      </c>
      <c r="AA31" s="16">
        <f t="shared" si="102"/>
        <v>0</v>
      </c>
      <c r="AB31" s="16">
        <f t="shared" si="103"/>
        <v>0</v>
      </c>
      <c r="AC31" s="16">
        <f t="shared" si="104"/>
        <v>0</v>
      </c>
      <c r="AD31" s="15">
        <f t="shared" si="105"/>
        <v>0</v>
      </c>
      <c r="AE31" s="16">
        <f t="shared" si="106"/>
        <v>0</v>
      </c>
      <c r="AF31" s="16">
        <f t="shared" si="107"/>
        <v>0</v>
      </c>
      <c r="AG31" s="17">
        <f t="shared" si="108"/>
        <v>0</v>
      </c>
      <c r="AH31" s="15">
        <f t="shared" si="109"/>
        <v>0</v>
      </c>
      <c r="AI31" s="16">
        <f t="shared" si="110"/>
        <v>0</v>
      </c>
      <c r="AJ31" s="16">
        <f t="shared" si="111"/>
        <v>0</v>
      </c>
      <c r="AK31" s="17">
        <f t="shared" si="112"/>
        <v>0</v>
      </c>
      <c r="AL31" s="15">
        <f t="shared" si="113"/>
        <v>0</v>
      </c>
      <c r="AM31" s="16">
        <f t="shared" si="114"/>
        <v>0</v>
      </c>
      <c r="AN31" s="16">
        <f t="shared" si="115"/>
        <v>0</v>
      </c>
      <c r="AO31" s="17">
        <f t="shared" si="116"/>
        <v>0</v>
      </c>
      <c r="AP31" s="15">
        <f t="shared" si="117"/>
        <v>0</v>
      </c>
      <c r="AQ31" s="16">
        <f t="shared" si="118"/>
        <v>0</v>
      </c>
      <c r="AR31" s="16">
        <f t="shared" si="119"/>
        <v>0</v>
      </c>
      <c r="AS31" s="17">
        <f t="shared" si="120"/>
        <v>0</v>
      </c>
      <c r="AT31" s="15">
        <f t="shared" si="121"/>
        <v>0</v>
      </c>
      <c r="AU31" s="16">
        <f t="shared" si="122"/>
        <v>0</v>
      </c>
      <c r="AV31" s="16">
        <f t="shared" si="123"/>
        <v>0</v>
      </c>
      <c r="AW31" s="17">
        <f t="shared" si="124"/>
        <v>0</v>
      </c>
      <c r="AX31" s="15">
        <f t="shared" si="125"/>
        <v>0</v>
      </c>
      <c r="AY31" s="16">
        <f t="shared" si="126"/>
        <v>0</v>
      </c>
      <c r="AZ31" s="16">
        <f t="shared" si="127"/>
        <v>0</v>
      </c>
      <c r="BA31" s="16">
        <f t="shared" si="128"/>
        <v>0</v>
      </c>
      <c r="BB31" s="15">
        <f t="shared" si="129"/>
        <v>0</v>
      </c>
      <c r="BC31" s="16">
        <f t="shared" si="130"/>
        <v>0</v>
      </c>
      <c r="BD31" s="16">
        <f t="shared" si="131"/>
        <v>0</v>
      </c>
      <c r="BE31" s="16">
        <f t="shared" si="66"/>
        <v>0</v>
      </c>
      <c r="BF31" s="15">
        <f t="shared" si="132"/>
        <v>0</v>
      </c>
      <c r="BG31" s="16">
        <f t="shared" si="133"/>
        <v>0</v>
      </c>
      <c r="BH31" s="16">
        <f t="shared" si="134"/>
        <v>0</v>
      </c>
      <c r="BI31" s="17">
        <f t="shared" si="135"/>
        <v>0</v>
      </c>
      <c r="BK31" s="29">
        <f t="shared" si="76"/>
        <v>201323</v>
      </c>
      <c r="BL31" s="29">
        <f t="shared" si="77"/>
        <v>202323</v>
      </c>
      <c r="BM31" s="29">
        <f t="shared" si="78"/>
        <v>203323</v>
      </c>
      <c r="BN31" s="23">
        <v>1323</v>
      </c>
    </row>
    <row r="32" spans="1:66" s="28" customFormat="1" ht="25.5" customHeight="1">
      <c r="A32" s="22" t="s">
        <v>7</v>
      </c>
      <c r="B32" s="15">
        <f t="shared" si="136"/>
        <v>0</v>
      </c>
      <c r="C32" s="16">
        <f t="shared" si="80"/>
        <v>0</v>
      </c>
      <c r="D32" s="16">
        <f t="shared" si="80"/>
        <v>0</v>
      </c>
      <c r="E32" s="16">
        <f t="shared" si="80"/>
        <v>0</v>
      </c>
      <c r="F32" s="15">
        <f t="shared" si="81"/>
        <v>0</v>
      </c>
      <c r="G32" s="16">
        <f t="shared" si="82"/>
        <v>0</v>
      </c>
      <c r="H32" s="16">
        <f t="shared" si="83"/>
        <v>0</v>
      </c>
      <c r="I32" s="16">
        <f t="shared" si="84"/>
        <v>0</v>
      </c>
      <c r="J32" s="15">
        <f t="shared" si="85"/>
        <v>0</v>
      </c>
      <c r="K32" s="16">
        <f t="shared" si="86"/>
        <v>0</v>
      </c>
      <c r="L32" s="16">
        <f t="shared" si="87"/>
        <v>0</v>
      </c>
      <c r="M32" s="17">
        <f t="shared" si="88"/>
        <v>0</v>
      </c>
      <c r="N32" s="15">
        <f t="shared" si="89"/>
        <v>0</v>
      </c>
      <c r="O32" s="16">
        <f t="shared" si="90"/>
        <v>0</v>
      </c>
      <c r="P32" s="16">
        <f t="shared" si="91"/>
        <v>0</v>
      </c>
      <c r="Q32" s="17">
        <f t="shared" si="92"/>
        <v>0</v>
      </c>
      <c r="R32" s="15">
        <f t="shared" si="93"/>
        <v>0</v>
      </c>
      <c r="S32" s="16">
        <f t="shared" si="94"/>
        <v>0</v>
      </c>
      <c r="T32" s="16">
        <f t="shared" si="95"/>
        <v>0</v>
      </c>
      <c r="U32" s="16">
        <f t="shared" si="96"/>
        <v>0</v>
      </c>
      <c r="V32" s="15">
        <f t="shared" si="97"/>
        <v>0</v>
      </c>
      <c r="W32" s="16">
        <f t="shared" si="98"/>
        <v>0</v>
      </c>
      <c r="X32" s="16">
        <f t="shared" si="99"/>
        <v>0</v>
      </c>
      <c r="Y32" s="17">
        <f t="shared" si="100"/>
        <v>0</v>
      </c>
      <c r="Z32" s="15">
        <f t="shared" si="101"/>
        <v>0</v>
      </c>
      <c r="AA32" s="16">
        <f t="shared" si="102"/>
        <v>0</v>
      </c>
      <c r="AB32" s="16">
        <f t="shared" si="103"/>
        <v>0</v>
      </c>
      <c r="AC32" s="16">
        <f t="shared" si="104"/>
        <v>0</v>
      </c>
      <c r="AD32" s="15">
        <f t="shared" si="105"/>
        <v>0</v>
      </c>
      <c r="AE32" s="16">
        <f t="shared" si="106"/>
        <v>0</v>
      </c>
      <c r="AF32" s="16">
        <f t="shared" si="107"/>
        <v>0</v>
      </c>
      <c r="AG32" s="17">
        <f t="shared" si="108"/>
        <v>0</v>
      </c>
      <c r="AH32" s="15">
        <f t="shared" si="109"/>
        <v>0</v>
      </c>
      <c r="AI32" s="16">
        <f t="shared" si="110"/>
        <v>0</v>
      </c>
      <c r="AJ32" s="16">
        <f t="shared" si="111"/>
        <v>0</v>
      </c>
      <c r="AK32" s="17">
        <f t="shared" si="112"/>
        <v>0</v>
      </c>
      <c r="AL32" s="15">
        <f t="shared" si="113"/>
        <v>0</v>
      </c>
      <c r="AM32" s="16">
        <f t="shared" si="114"/>
        <v>0</v>
      </c>
      <c r="AN32" s="16">
        <f t="shared" si="115"/>
        <v>0</v>
      </c>
      <c r="AO32" s="17">
        <f t="shared" si="116"/>
        <v>0</v>
      </c>
      <c r="AP32" s="15">
        <f t="shared" si="117"/>
        <v>0</v>
      </c>
      <c r="AQ32" s="16">
        <f t="shared" si="118"/>
        <v>0</v>
      </c>
      <c r="AR32" s="16">
        <f t="shared" si="119"/>
        <v>0</v>
      </c>
      <c r="AS32" s="17">
        <f t="shared" si="120"/>
        <v>0</v>
      </c>
      <c r="AT32" s="15">
        <f t="shared" si="121"/>
        <v>0</v>
      </c>
      <c r="AU32" s="16">
        <f t="shared" si="122"/>
        <v>0</v>
      </c>
      <c r="AV32" s="16">
        <f t="shared" si="123"/>
        <v>0</v>
      </c>
      <c r="AW32" s="17">
        <f t="shared" si="124"/>
        <v>0</v>
      </c>
      <c r="AX32" s="15">
        <f t="shared" si="125"/>
        <v>0</v>
      </c>
      <c r="AY32" s="16">
        <f t="shared" si="126"/>
        <v>0</v>
      </c>
      <c r="AZ32" s="16">
        <f t="shared" si="127"/>
        <v>0</v>
      </c>
      <c r="BA32" s="16">
        <f t="shared" si="128"/>
        <v>0</v>
      </c>
      <c r="BB32" s="15">
        <f t="shared" si="129"/>
        <v>0</v>
      </c>
      <c r="BC32" s="16">
        <f t="shared" si="130"/>
        <v>0</v>
      </c>
      <c r="BD32" s="16">
        <f t="shared" si="131"/>
        <v>0</v>
      </c>
      <c r="BE32" s="16">
        <f t="shared" si="66"/>
        <v>0</v>
      </c>
      <c r="BF32" s="15">
        <f t="shared" si="132"/>
        <v>0</v>
      </c>
      <c r="BG32" s="16">
        <f t="shared" si="133"/>
        <v>0</v>
      </c>
      <c r="BH32" s="16">
        <f t="shared" si="134"/>
        <v>0</v>
      </c>
      <c r="BI32" s="17">
        <f t="shared" si="135"/>
        <v>0</v>
      </c>
      <c r="BK32" s="29">
        <f t="shared" si="76"/>
        <v>201324</v>
      </c>
      <c r="BL32" s="29">
        <f t="shared" si="77"/>
        <v>202324</v>
      </c>
      <c r="BM32" s="29">
        <f t="shared" si="78"/>
        <v>203324</v>
      </c>
      <c r="BN32" s="23">
        <v>1324</v>
      </c>
    </row>
    <row r="33" spans="1:66" s="28" customFormat="1" ht="25.5" customHeight="1">
      <c r="A33" s="22" t="s">
        <v>1</v>
      </c>
      <c r="B33" s="15">
        <f t="shared" si="136"/>
        <v>9</v>
      </c>
      <c r="C33" s="16">
        <f t="shared" si="80"/>
        <v>4</v>
      </c>
      <c r="D33" s="16">
        <f t="shared" si="80"/>
        <v>1</v>
      </c>
      <c r="E33" s="16">
        <f t="shared" si="80"/>
        <v>4</v>
      </c>
      <c r="F33" s="15">
        <f t="shared" si="81"/>
        <v>5</v>
      </c>
      <c r="G33" s="16">
        <f t="shared" si="82"/>
        <v>0</v>
      </c>
      <c r="H33" s="16">
        <f t="shared" si="83"/>
        <v>1</v>
      </c>
      <c r="I33" s="16">
        <f t="shared" si="84"/>
        <v>4</v>
      </c>
      <c r="J33" s="15">
        <f t="shared" si="85"/>
        <v>0</v>
      </c>
      <c r="K33" s="16">
        <f t="shared" si="86"/>
        <v>0</v>
      </c>
      <c r="L33" s="16">
        <f t="shared" si="87"/>
        <v>0</v>
      </c>
      <c r="M33" s="17">
        <f t="shared" si="88"/>
        <v>0</v>
      </c>
      <c r="N33" s="15">
        <f t="shared" si="89"/>
        <v>1</v>
      </c>
      <c r="O33" s="16">
        <f t="shared" si="90"/>
        <v>1</v>
      </c>
      <c r="P33" s="16">
        <f t="shared" si="91"/>
        <v>0</v>
      </c>
      <c r="Q33" s="17">
        <f t="shared" si="92"/>
        <v>0</v>
      </c>
      <c r="R33" s="15">
        <f t="shared" si="93"/>
        <v>0</v>
      </c>
      <c r="S33" s="16">
        <f t="shared" si="94"/>
        <v>0</v>
      </c>
      <c r="T33" s="16">
        <f t="shared" si="95"/>
        <v>0</v>
      </c>
      <c r="U33" s="16">
        <f t="shared" si="96"/>
        <v>0</v>
      </c>
      <c r="V33" s="15">
        <f t="shared" si="97"/>
        <v>1</v>
      </c>
      <c r="W33" s="16">
        <f t="shared" si="98"/>
        <v>1</v>
      </c>
      <c r="X33" s="16">
        <f t="shared" si="99"/>
        <v>0</v>
      </c>
      <c r="Y33" s="17">
        <f t="shared" si="100"/>
        <v>0</v>
      </c>
      <c r="Z33" s="15">
        <f t="shared" si="101"/>
        <v>1</v>
      </c>
      <c r="AA33" s="16">
        <f t="shared" si="102"/>
        <v>1</v>
      </c>
      <c r="AB33" s="16">
        <f t="shared" si="103"/>
        <v>0</v>
      </c>
      <c r="AC33" s="16">
        <f t="shared" si="104"/>
        <v>0</v>
      </c>
      <c r="AD33" s="15">
        <f t="shared" si="105"/>
        <v>1</v>
      </c>
      <c r="AE33" s="16">
        <f t="shared" si="106"/>
        <v>1</v>
      </c>
      <c r="AF33" s="16">
        <f t="shared" si="107"/>
        <v>0</v>
      </c>
      <c r="AG33" s="17">
        <f t="shared" si="108"/>
        <v>0</v>
      </c>
      <c r="AH33" s="15">
        <f t="shared" si="109"/>
        <v>0</v>
      </c>
      <c r="AI33" s="16">
        <f t="shared" si="110"/>
        <v>0</v>
      </c>
      <c r="AJ33" s="16">
        <f t="shared" si="111"/>
        <v>0</v>
      </c>
      <c r="AK33" s="17">
        <f t="shared" si="112"/>
        <v>0</v>
      </c>
      <c r="AL33" s="15">
        <f t="shared" si="113"/>
        <v>0</v>
      </c>
      <c r="AM33" s="16">
        <f t="shared" si="114"/>
        <v>0</v>
      </c>
      <c r="AN33" s="16">
        <f t="shared" si="115"/>
        <v>0</v>
      </c>
      <c r="AO33" s="17">
        <f t="shared" si="116"/>
        <v>0</v>
      </c>
      <c r="AP33" s="15">
        <f t="shared" si="117"/>
        <v>0</v>
      </c>
      <c r="AQ33" s="16">
        <f t="shared" si="118"/>
        <v>0</v>
      </c>
      <c r="AR33" s="16">
        <f t="shared" si="119"/>
        <v>0</v>
      </c>
      <c r="AS33" s="17">
        <f t="shared" si="120"/>
        <v>0</v>
      </c>
      <c r="AT33" s="15">
        <f t="shared" si="121"/>
        <v>8</v>
      </c>
      <c r="AU33" s="16">
        <f t="shared" si="122"/>
        <v>3</v>
      </c>
      <c r="AV33" s="16">
        <f t="shared" si="123"/>
        <v>1</v>
      </c>
      <c r="AW33" s="17">
        <f t="shared" si="124"/>
        <v>4</v>
      </c>
      <c r="AX33" s="15">
        <f t="shared" si="125"/>
        <v>1</v>
      </c>
      <c r="AY33" s="16">
        <f t="shared" si="126"/>
        <v>1</v>
      </c>
      <c r="AZ33" s="16">
        <f t="shared" si="127"/>
        <v>0</v>
      </c>
      <c r="BA33" s="16">
        <f t="shared" si="128"/>
        <v>0</v>
      </c>
      <c r="BB33" s="15">
        <f t="shared" si="129"/>
        <v>1</v>
      </c>
      <c r="BC33" s="16">
        <f t="shared" si="130"/>
        <v>1</v>
      </c>
      <c r="BD33" s="16">
        <f t="shared" si="131"/>
        <v>0</v>
      </c>
      <c r="BE33" s="16">
        <f t="shared" si="66"/>
        <v>0</v>
      </c>
      <c r="BF33" s="15">
        <f t="shared" si="132"/>
        <v>0</v>
      </c>
      <c r="BG33" s="16">
        <f t="shared" si="133"/>
        <v>0</v>
      </c>
      <c r="BH33" s="16">
        <f t="shared" si="134"/>
        <v>0</v>
      </c>
      <c r="BI33" s="17">
        <f t="shared" si="135"/>
        <v>0</v>
      </c>
      <c r="BK33" s="29">
        <f t="shared" si="76"/>
        <v>201325</v>
      </c>
      <c r="BL33" s="29">
        <f t="shared" si="77"/>
        <v>202325</v>
      </c>
      <c r="BM33" s="29">
        <f t="shared" si="78"/>
        <v>203325</v>
      </c>
      <c r="BN33" s="23">
        <v>1325</v>
      </c>
    </row>
    <row r="34" spans="1:66" s="28" customFormat="1" ht="25.5" customHeight="1">
      <c r="A34" s="22" t="s">
        <v>2</v>
      </c>
      <c r="B34" s="15">
        <f t="shared" si="136"/>
        <v>8</v>
      </c>
      <c r="C34" s="16">
        <f t="shared" si="80"/>
        <v>3</v>
      </c>
      <c r="D34" s="16">
        <f t="shared" si="80"/>
        <v>1</v>
      </c>
      <c r="E34" s="16">
        <f t="shared" si="80"/>
        <v>4</v>
      </c>
      <c r="F34" s="15">
        <f t="shared" si="81"/>
        <v>6</v>
      </c>
      <c r="G34" s="16">
        <f t="shared" si="82"/>
        <v>2</v>
      </c>
      <c r="H34" s="16">
        <f t="shared" si="83"/>
        <v>1</v>
      </c>
      <c r="I34" s="16">
        <f t="shared" si="84"/>
        <v>3</v>
      </c>
      <c r="J34" s="15">
        <f t="shared" si="85"/>
        <v>2</v>
      </c>
      <c r="K34" s="16">
        <f t="shared" si="86"/>
        <v>1</v>
      </c>
      <c r="L34" s="16">
        <f t="shared" si="87"/>
        <v>0</v>
      </c>
      <c r="M34" s="17">
        <f t="shared" si="88"/>
        <v>1</v>
      </c>
      <c r="N34" s="15">
        <f t="shared" si="89"/>
        <v>0</v>
      </c>
      <c r="O34" s="16">
        <f t="shared" si="90"/>
        <v>0</v>
      </c>
      <c r="P34" s="16">
        <f t="shared" si="91"/>
        <v>0</v>
      </c>
      <c r="Q34" s="17">
        <f t="shared" si="92"/>
        <v>0</v>
      </c>
      <c r="R34" s="15">
        <f t="shared" si="93"/>
        <v>0</v>
      </c>
      <c r="S34" s="16">
        <f t="shared" si="94"/>
        <v>0</v>
      </c>
      <c r="T34" s="16">
        <f t="shared" si="95"/>
        <v>0</v>
      </c>
      <c r="U34" s="16">
        <f t="shared" si="96"/>
        <v>0</v>
      </c>
      <c r="V34" s="15">
        <f t="shared" si="97"/>
        <v>0</v>
      </c>
      <c r="W34" s="16">
        <f t="shared" si="98"/>
        <v>0</v>
      </c>
      <c r="X34" s="16">
        <f t="shared" si="99"/>
        <v>0</v>
      </c>
      <c r="Y34" s="17">
        <f t="shared" si="100"/>
        <v>0</v>
      </c>
      <c r="Z34" s="15">
        <f t="shared" si="101"/>
        <v>0</v>
      </c>
      <c r="AA34" s="16">
        <f t="shared" si="102"/>
        <v>0</v>
      </c>
      <c r="AB34" s="16">
        <f t="shared" si="103"/>
        <v>0</v>
      </c>
      <c r="AC34" s="16">
        <f t="shared" si="104"/>
        <v>0</v>
      </c>
      <c r="AD34" s="15">
        <f t="shared" si="105"/>
        <v>0</v>
      </c>
      <c r="AE34" s="16">
        <f t="shared" si="106"/>
        <v>0</v>
      </c>
      <c r="AF34" s="16">
        <f t="shared" si="107"/>
        <v>0</v>
      </c>
      <c r="AG34" s="17">
        <f t="shared" si="108"/>
        <v>0</v>
      </c>
      <c r="AH34" s="15">
        <f t="shared" si="109"/>
        <v>0</v>
      </c>
      <c r="AI34" s="16">
        <f t="shared" si="110"/>
        <v>0</v>
      </c>
      <c r="AJ34" s="16">
        <f t="shared" si="111"/>
        <v>0</v>
      </c>
      <c r="AK34" s="17">
        <f t="shared" si="112"/>
        <v>0</v>
      </c>
      <c r="AL34" s="15">
        <f t="shared" si="113"/>
        <v>0</v>
      </c>
      <c r="AM34" s="16">
        <f t="shared" si="114"/>
        <v>0</v>
      </c>
      <c r="AN34" s="16">
        <f t="shared" si="115"/>
        <v>0</v>
      </c>
      <c r="AO34" s="17">
        <f t="shared" si="116"/>
        <v>0</v>
      </c>
      <c r="AP34" s="15">
        <f t="shared" si="117"/>
        <v>0</v>
      </c>
      <c r="AQ34" s="16">
        <f t="shared" si="118"/>
        <v>0</v>
      </c>
      <c r="AR34" s="16">
        <f t="shared" si="119"/>
        <v>0</v>
      </c>
      <c r="AS34" s="17">
        <f t="shared" si="120"/>
        <v>0</v>
      </c>
      <c r="AT34" s="15">
        <f t="shared" si="121"/>
        <v>8</v>
      </c>
      <c r="AU34" s="16">
        <f t="shared" si="122"/>
        <v>3</v>
      </c>
      <c r="AV34" s="16">
        <f t="shared" si="123"/>
        <v>1</v>
      </c>
      <c r="AW34" s="17">
        <f t="shared" si="124"/>
        <v>4</v>
      </c>
      <c r="AX34" s="15">
        <f t="shared" si="125"/>
        <v>0</v>
      </c>
      <c r="AY34" s="16">
        <f t="shared" si="126"/>
        <v>0</v>
      </c>
      <c r="AZ34" s="16">
        <f t="shared" si="127"/>
        <v>0</v>
      </c>
      <c r="BA34" s="16">
        <f t="shared" si="128"/>
        <v>0</v>
      </c>
      <c r="BB34" s="15">
        <f t="shared" si="129"/>
        <v>0</v>
      </c>
      <c r="BC34" s="16">
        <f t="shared" si="130"/>
        <v>0</v>
      </c>
      <c r="BD34" s="16">
        <f t="shared" si="131"/>
        <v>0</v>
      </c>
      <c r="BE34" s="16">
        <f t="shared" si="66"/>
        <v>0</v>
      </c>
      <c r="BF34" s="15">
        <f t="shared" si="132"/>
        <v>0</v>
      </c>
      <c r="BG34" s="16">
        <f t="shared" si="133"/>
        <v>0</v>
      </c>
      <c r="BH34" s="16">
        <f t="shared" si="134"/>
        <v>0</v>
      </c>
      <c r="BI34" s="17">
        <f t="shared" si="135"/>
        <v>0</v>
      </c>
      <c r="BK34" s="29">
        <f t="shared" si="76"/>
        <v>201326</v>
      </c>
      <c r="BL34" s="29">
        <f t="shared" si="77"/>
        <v>202326</v>
      </c>
      <c r="BM34" s="29">
        <f t="shared" si="78"/>
        <v>203326</v>
      </c>
      <c r="BN34" s="23">
        <v>1326</v>
      </c>
    </row>
    <row r="35" spans="1:66" s="28" customFormat="1" ht="25.5" customHeight="1">
      <c r="A35" s="22" t="s">
        <v>8</v>
      </c>
      <c r="B35" s="15">
        <f t="shared" si="136"/>
        <v>4</v>
      </c>
      <c r="C35" s="16">
        <f t="shared" si="80"/>
        <v>3</v>
      </c>
      <c r="D35" s="16">
        <f t="shared" si="80"/>
        <v>1</v>
      </c>
      <c r="E35" s="16">
        <f t="shared" si="80"/>
        <v>0</v>
      </c>
      <c r="F35" s="15">
        <f t="shared" si="81"/>
        <v>0</v>
      </c>
      <c r="G35" s="16">
        <f t="shared" si="82"/>
        <v>0</v>
      </c>
      <c r="H35" s="16">
        <f t="shared" si="83"/>
        <v>0</v>
      </c>
      <c r="I35" s="16">
        <f t="shared" si="84"/>
        <v>0</v>
      </c>
      <c r="J35" s="15">
        <f t="shared" si="85"/>
        <v>4</v>
      </c>
      <c r="K35" s="16">
        <f t="shared" si="86"/>
        <v>3</v>
      </c>
      <c r="L35" s="16">
        <f t="shared" si="87"/>
        <v>1</v>
      </c>
      <c r="M35" s="17">
        <f t="shared" si="88"/>
        <v>0</v>
      </c>
      <c r="N35" s="15">
        <f t="shared" si="89"/>
        <v>0</v>
      </c>
      <c r="O35" s="16">
        <f t="shared" si="90"/>
        <v>0</v>
      </c>
      <c r="P35" s="16">
        <f t="shared" si="91"/>
        <v>0</v>
      </c>
      <c r="Q35" s="17">
        <f t="shared" si="92"/>
        <v>0</v>
      </c>
      <c r="R35" s="15">
        <f t="shared" si="93"/>
        <v>0</v>
      </c>
      <c r="S35" s="16">
        <f t="shared" si="94"/>
        <v>0</v>
      </c>
      <c r="T35" s="16">
        <f t="shared" si="95"/>
        <v>0</v>
      </c>
      <c r="U35" s="16">
        <f t="shared" si="96"/>
        <v>0</v>
      </c>
      <c r="V35" s="15">
        <f t="shared" si="97"/>
        <v>0</v>
      </c>
      <c r="W35" s="16">
        <f t="shared" si="98"/>
        <v>0</v>
      </c>
      <c r="X35" s="16">
        <f t="shared" si="99"/>
        <v>0</v>
      </c>
      <c r="Y35" s="17">
        <f t="shared" si="100"/>
        <v>0</v>
      </c>
      <c r="Z35" s="15">
        <f t="shared" si="101"/>
        <v>0</v>
      </c>
      <c r="AA35" s="16">
        <f t="shared" si="102"/>
        <v>0</v>
      </c>
      <c r="AB35" s="16">
        <f t="shared" si="103"/>
        <v>0</v>
      </c>
      <c r="AC35" s="16">
        <f t="shared" si="104"/>
        <v>0</v>
      </c>
      <c r="AD35" s="15">
        <f t="shared" si="105"/>
        <v>0</v>
      </c>
      <c r="AE35" s="16">
        <f t="shared" si="106"/>
        <v>0</v>
      </c>
      <c r="AF35" s="16">
        <f t="shared" si="107"/>
        <v>0</v>
      </c>
      <c r="AG35" s="17">
        <f t="shared" si="108"/>
        <v>0</v>
      </c>
      <c r="AH35" s="15">
        <f t="shared" si="109"/>
        <v>0</v>
      </c>
      <c r="AI35" s="16">
        <f t="shared" si="110"/>
        <v>0</v>
      </c>
      <c r="AJ35" s="16">
        <f t="shared" si="111"/>
        <v>0</v>
      </c>
      <c r="AK35" s="17">
        <f t="shared" si="112"/>
        <v>0</v>
      </c>
      <c r="AL35" s="15">
        <f t="shared" si="113"/>
        <v>0</v>
      </c>
      <c r="AM35" s="16">
        <f t="shared" si="114"/>
        <v>0</v>
      </c>
      <c r="AN35" s="16">
        <f t="shared" si="115"/>
        <v>0</v>
      </c>
      <c r="AO35" s="17">
        <f t="shared" si="116"/>
        <v>0</v>
      </c>
      <c r="AP35" s="15">
        <f t="shared" si="117"/>
        <v>0</v>
      </c>
      <c r="AQ35" s="16">
        <f t="shared" si="118"/>
        <v>0</v>
      </c>
      <c r="AR35" s="16">
        <f t="shared" si="119"/>
        <v>0</v>
      </c>
      <c r="AS35" s="17">
        <f t="shared" si="120"/>
        <v>0</v>
      </c>
      <c r="AT35" s="15">
        <f t="shared" si="121"/>
        <v>4</v>
      </c>
      <c r="AU35" s="16">
        <f t="shared" si="122"/>
        <v>3</v>
      </c>
      <c r="AV35" s="16">
        <f t="shared" si="123"/>
        <v>1</v>
      </c>
      <c r="AW35" s="17">
        <f t="shared" si="124"/>
        <v>0</v>
      </c>
      <c r="AX35" s="15">
        <f t="shared" si="125"/>
        <v>0</v>
      </c>
      <c r="AY35" s="16">
        <f t="shared" si="126"/>
        <v>0</v>
      </c>
      <c r="AZ35" s="16">
        <f t="shared" si="127"/>
        <v>0</v>
      </c>
      <c r="BA35" s="16">
        <f t="shared" si="128"/>
        <v>0</v>
      </c>
      <c r="BB35" s="15">
        <f t="shared" si="129"/>
        <v>0</v>
      </c>
      <c r="BC35" s="16">
        <f t="shared" si="130"/>
        <v>0</v>
      </c>
      <c r="BD35" s="16">
        <f t="shared" si="131"/>
        <v>0</v>
      </c>
      <c r="BE35" s="16">
        <f t="shared" si="66"/>
        <v>0</v>
      </c>
      <c r="BF35" s="15">
        <f t="shared" si="132"/>
        <v>0</v>
      </c>
      <c r="BG35" s="16">
        <f t="shared" si="133"/>
        <v>0</v>
      </c>
      <c r="BH35" s="16">
        <f t="shared" si="134"/>
        <v>0</v>
      </c>
      <c r="BI35" s="17">
        <f t="shared" si="135"/>
        <v>0</v>
      </c>
      <c r="BK35" s="29">
        <f t="shared" si="76"/>
        <v>201327</v>
      </c>
      <c r="BL35" s="29">
        <f t="shared" si="77"/>
        <v>202327</v>
      </c>
      <c r="BM35" s="29">
        <f t="shared" si="78"/>
        <v>203327</v>
      </c>
      <c r="BN35" s="23">
        <v>1327</v>
      </c>
    </row>
    <row r="36" spans="1:66" s="28" customFormat="1" ht="25.5" customHeight="1">
      <c r="A36" s="22" t="s">
        <v>60</v>
      </c>
      <c r="B36" s="15">
        <f t="shared" si="136"/>
        <v>0</v>
      </c>
      <c r="C36" s="16">
        <f t="shared" si="80"/>
        <v>0</v>
      </c>
      <c r="D36" s="16">
        <f t="shared" si="80"/>
        <v>0</v>
      </c>
      <c r="E36" s="16">
        <f t="shared" si="80"/>
        <v>0</v>
      </c>
      <c r="F36" s="15">
        <f t="shared" si="81"/>
        <v>0</v>
      </c>
      <c r="G36" s="16">
        <f t="shared" si="82"/>
        <v>0</v>
      </c>
      <c r="H36" s="16">
        <f t="shared" si="83"/>
        <v>0</v>
      </c>
      <c r="I36" s="16">
        <f t="shared" si="84"/>
        <v>0</v>
      </c>
      <c r="J36" s="15">
        <f t="shared" si="85"/>
        <v>0</v>
      </c>
      <c r="K36" s="16">
        <f t="shared" si="86"/>
        <v>0</v>
      </c>
      <c r="L36" s="16">
        <f t="shared" si="87"/>
        <v>0</v>
      </c>
      <c r="M36" s="17">
        <f t="shared" si="88"/>
        <v>0</v>
      </c>
      <c r="N36" s="15">
        <f t="shared" si="89"/>
        <v>0</v>
      </c>
      <c r="O36" s="16">
        <f t="shared" si="90"/>
        <v>0</v>
      </c>
      <c r="P36" s="16">
        <f t="shared" si="91"/>
        <v>0</v>
      </c>
      <c r="Q36" s="17">
        <f t="shared" si="92"/>
        <v>0</v>
      </c>
      <c r="R36" s="15">
        <f t="shared" si="93"/>
        <v>0</v>
      </c>
      <c r="S36" s="16">
        <f t="shared" si="94"/>
        <v>0</v>
      </c>
      <c r="T36" s="16">
        <f t="shared" si="95"/>
        <v>0</v>
      </c>
      <c r="U36" s="16">
        <f t="shared" si="96"/>
        <v>0</v>
      </c>
      <c r="V36" s="15">
        <f t="shared" si="97"/>
        <v>0</v>
      </c>
      <c r="W36" s="16">
        <f t="shared" si="98"/>
        <v>0</v>
      </c>
      <c r="X36" s="16">
        <f t="shared" si="99"/>
        <v>0</v>
      </c>
      <c r="Y36" s="17">
        <f t="shared" si="100"/>
        <v>0</v>
      </c>
      <c r="Z36" s="15">
        <f t="shared" si="101"/>
        <v>0</v>
      </c>
      <c r="AA36" s="16">
        <f t="shared" si="102"/>
        <v>0</v>
      </c>
      <c r="AB36" s="16">
        <f t="shared" si="103"/>
        <v>0</v>
      </c>
      <c r="AC36" s="16">
        <f t="shared" si="104"/>
        <v>0</v>
      </c>
      <c r="AD36" s="15">
        <f t="shared" si="105"/>
        <v>0</v>
      </c>
      <c r="AE36" s="16">
        <f t="shared" si="106"/>
        <v>0</v>
      </c>
      <c r="AF36" s="16">
        <f t="shared" si="107"/>
        <v>0</v>
      </c>
      <c r="AG36" s="17">
        <f t="shared" si="108"/>
        <v>0</v>
      </c>
      <c r="AH36" s="15">
        <f t="shared" si="109"/>
        <v>0</v>
      </c>
      <c r="AI36" s="16">
        <f t="shared" si="110"/>
        <v>0</v>
      </c>
      <c r="AJ36" s="16">
        <f t="shared" si="111"/>
        <v>0</v>
      </c>
      <c r="AK36" s="17">
        <f t="shared" si="112"/>
        <v>0</v>
      </c>
      <c r="AL36" s="15">
        <f t="shared" si="113"/>
        <v>0</v>
      </c>
      <c r="AM36" s="16">
        <f t="shared" si="114"/>
        <v>0</v>
      </c>
      <c r="AN36" s="16">
        <f t="shared" si="115"/>
        <v>0</v>
      </c>
      <c r="AO36" s="17">
        <f t="shared" si="116"/>
        <v>0</v>
      </c>
      <c r="AP36" s="15">
        <f t="shared" si="117"/>
        <v>0</v>
      </c>
      <c r="AQ36" s="16">
        <f t="shared" si="118"/>
        <v>0</v>
      </c>
      <c r="AR36" s="16">
        <f t="shared" si="119"/>
        <v>0</v>
      </c>
      <c r="AS36" s="17">
        <f t="shared" si="120"/>
        <v>0</v>
      </c>
      <c r="AT36" s="15">
        <f t="shared" si="121"/>
        <v>0</v>
      </c>
      <c r="AU36" s="16">
        <f t="shared" si="122"/>
        <v>0</v>
      </c>
      <c r="AV36" s="16">
        <f t="shared" si="123"/>
        <v>0</v>
      </c>
      <c r="AW36" s="17">
        <f t="shared" si="124"/>
        <v>0</v>
      </c>
      <c r="AX36" s="15">
        <f t="shared" si="125"/>
        <v>0</v>
      </c>
      <c r="AY36" s="16">
        <f t="shared" si="126"/>
        <v>0</v>
      </c>
      <c r="AZ36" s="16">
        <f t="shared" si="127"/>
        <v>0</v>
      </c>
      <c r="BA36" s="16">
        <f t="shared" si="128"/>
        <v>0</v>
      </c>
      <c r="BB36" s="15">
        <f t="shared" si="129"/>
        <v>0</v>
      </c>
      <c r="BC36" s="16">
        <f t="shared" si="130"/>
        <v>0</v>
      </c>
      <c r="BD36" s="16">
        <f t="shared" si="131"/>
        <v>0</v>
      </c>
      <c r="BE36" s="16">
        <f t="shared" si="66"/>
        <v>0</v>
      </c>
      <c r="BF36" s="15">
        <f t="shared" si="132"/>
        <v>0</v>
      </c>
      <c r="BG36" s="16">
        <f t="shared" si="133"/>
        <v>0</v>
      </c>
      <c r="BH36" s="16">
        <f t="shared" si="134"/>
        <v>0</v>
      </c>
      <c r="BI36" s="17">
        <f t="shared" si="135"/>
        <v>0</v>
      </c>
      <c r="BK36" s="29">
        <f t="shared" si="76"/>
        <v>201328</v>
      </c>
      <c r="BL36" s="29">
        <f t="shared" si="77"/>
        <v>202328</v>
      </c>
      <c r="BM36" s="29">
        <f t="shared" si="78"/>
        <v>203328</v>
      </c>
      <c r="BN36" s="23">
        <v>1328</v>
      </c>
    </row>
    <row r="37" spans="1:66" s="28" customFormat="1" ht="25.5" customHeight="1">
      <c r="A37" s="22" t="s">
        <v>9</v>
      </c>
      <c r="B37" s="15">
        <f t="shared" si="136"/>
        <v>2</v>
      </c>
      <c r="C37" s="16">
        <f t="shared" si="80"/>
        <v>1</v>
      </c>
      <c r="D37" s="16">
        <f t="shared" si="80"/>
        <v>0</v>
      </c>
      <c r="E37" s="16">
        <f t="shared" si="80"/>
        <v>1</v>
      </c>
      <c r="F37" s="15">
        <f t="shared" si="81"/>
        <v>2</v>
      </c>
      <c r="G37" s="16">
        <f t="shared" si="82"/>
        <v>1</v>
      </c>
      <c r="H37" s="16">
        <f t="shared" si="83"/>
        <v>0</v>
      </c>
      <c r="I37" s="16">
        <f t="shared" si="84"/>
        <v>1</v>
      </c>
      <c r="J37" s="15">
        <f t="shared" si="85"/>
        <v>0</v>
      </c>
      <c r="K37" s="16">
        <f t="shared" si="86"/>
        <v>0</v>
      </c>
      <c r="L37" s="16">
        <f t="shared" si="87"/>
        <v>0</v>
      </c>
      <c r="M37" s="17">
        <f t="shared" si="88"/>
        <v>0</v>
      </c>
      <c r="N37" s="15">
        <f t="shared" si="89"/>
        <v>0</v>
      </c>
      <c r="O37" s="16">
        <f t="shared" si="90"/>
        <v>0</v>
      </c>
      <c r="P37" s="16">
        <f t="shared" si="91"/>
        <v>0</v>
      </c>
      <c r="Q37" s="17">
        <f t="shared" si="92"/>
        <v>0</v>
      </c>
      <c r="R37" s="15">
        <f t="shared" si="93"/>
        <v>0</v>
      </c>
      <c r="S37" s="16">
        <f t="shared" si="94"/>
        <v>0</v>
      </c>
      <c r="T37" s="16">
        <f t="shared" si="95"/>
        <v>0</v>
      </c>
      <c r="U37" s="16">
        <f t="shared" si="96"/>
        <v>0</v>
      </c>
      <c r="V37" s="15">
        <f t="shared" si="97"/>
        <v>0</v>
      </c>
      <c r="W37" s="16">
        <f t="shared" si="98"/>
        <v>0</v>
      </c>
      <c r="X37" s="16">
        <f t="shared" si="99"/>
        <v>0</v>
      </c>
      <c r="Y37" s="17">
        <f t="shared" si="100"/>
        <v>0</v>
      </c>
      <c r="Z37" s="15">
        <f t="shared" si="101"/>
        <v>0</v>
      </c>
      <c r="AA37" s="16">
        <f t="shared" si="102"/>
        <v>0</v>
      </c>
      <c r="AB37" s="16">
        <f t="shared" si="103"/>
        <v>0</v>
      </c>
      <c r="AC37" s="16">
        <f t="shared" si="104"/>
        <v>0</v>
      </c>
      <c r="AD37" s="15">
        <f t="shared" si="105"/>
        <v>0</v>
      </c>
      <c r="AE37" s="16">
        <f t="shared" si="106"/>
        <v>0</v>
      </c>
      <c r="AF37" s="16">
        <f t="shared" si="107"/>
        <v>0</v>
      </c>
      <c r="AG37" s="17">
        <f t="shared" si="108"/>
        <v>0</v>
      </c>
      <c r="AH37" s="15">
        <f t="shared" si="109"/>
        <v>0</v>
      </c>
      <c r="AI37" s="16">
        <f t="shared" si="110"/>
        <v>0</v>
      </c>
      <c r="AJ37" s="16">
        <f t="shared" si="111"/>
        <v>0</v>
      </c>
      <c r="AK37" s="17">
        <f t="shared" si="112"/>
        <v>0</v>
      </c>
      <c r="AL37" s="15">
        <f t="shared" si="113"/>
        <v>0</v>
      </c>
      <c r="AM37" s="16">
        <f t="shared" si="114"/>
        <v>0</v>
      </c>
      <c r="AN37" s="16">
        <f t="shared" si="115"/>
        <v>0</v>
      </c>
      <c r="AO37" s="17">
        <f t="shared" si="116"/>
        <v>0</v>
      </c>
      <c r="AP37" s="15">
        <f t="shared" si="117"/>
        <v>0</v>
      </c>
      <c r="AQ37" s="16">
        <f t="shared" si="118"/>
        <v>0</v>
      </c>
      <c r="AR37" s="16">
        <f t="shared" si="119"/>
        <v>0</v>
      </c>
      <c r="AS37" s="17">
        <f t="shared" si="120"/>
        <v>0</v>
      </c>
      <c r="AT37" s="15">
        <f t="shared" si="121"/>
        <v>2</v>
      </c>
      <c r="AU37" s="16">
        <f t="shared" si="122"/>
        <v>1</v>
      </c>
      <c r="AV37" s="16">
        <f t="shared" si="123"/>
        <v>0</v>
      </c>
      <c r="AW37" s="17">
        <f t="shared" si="124"/>
        <v>1</v>
      </c>
      <c r="AX37" s="15">
        <f t="shared" si="125"/>
        <v>0</v>
      </c>
      <c r="AY37" s="16">
        <f t="shared" si="126"/>
        <v>0</v>
      </c>
      <c r="AZ37" s="16">
        <f t="shared" si="127"/>
        <v>0</v>
      </c>
      <c r="BA37" s="16">
        <f t="shared" si="128"/>
        <v>0</v>
      </c>
      <c r="BB37" s="15">
        <f t="shared" si="129"/>
        <v>0</v>
      </c>
      <c r="BC37" s="16">
        <f t="shared" si="130"/>
        <v>0</v>
      </c>
      <c r="BD37" s="16">
        <f t="shared" si="131"/>
        <v>0</v>
      </c>
      <c r="BE37" s="16">
        <f t="shared" si="66"/>
        <v>0</v>
      </c>
      <c r="BF37" s="15">
        <f t="shared" si="132"/>
        <v>0</v>
      </c>
      <c r="BG37" s="16">
        <f t="shared" si="133"/>
        <v>0</v>
      </c>
      <c r="BH37" s="16">
        <f t="shared" si="134"/>
        <v>0</v>
      </c>
      <c r="BI37" s="17">
        <f t="shared" si="135"/>
        <v>0</v>
      </c>
      <c r="BK37" s="29">
        <f t="shared" si="76"/>
        <v>201329</v>
      </c>
      <c r="BL37" s="29">
        <f t="shared" si="77"/>
        <v>202329</v>
      </c>
      <c r="BM37" s="29">
        <f t="shared" si="78"/>
        <v>203329</v>
      </c>
      <c r="BN37" s="23">
        <v>1329</v>
      </c>
    </row>
    <row r="38" spans="1:66" s="28" customFormat="1" ht="25.5" customHeight="1">
      <c r="A38" s="22" t="s">
        <v>3</v>
      </c>
      <c r="B38" s="15">
        <f t="shared" si="136"/>
        <v>6</v>
      </c>
      <c r="C38" s="16">
        <f t="shared" si="80"/>
        <v>2</v>
      </c>
      <c r="D38" s="16">
        <f t="shared" si="80"/>
        <v>2</v>
      </c>
      <c r="E38" s="16">
        <f t="shared" si="80"/>
        <v>2</v>
      </c>
      <c r="F38" s="15">
        <f t="shared" si="81"/>
        <v>3</v>
      </c>
      <c r="G38" s="16">
        <f t="shared" si="82"/>
        <v>1</v>
      </c>
      <c r="H38" s="16">
        <f t="shared" si="83"/>
        <v>0</v>
      </c>
      <c r="I38" s="16">
        <f t="shared" si="84"/>
        <v>2</v>
      </c>
      <c r="J38" s="15">
        <f t="shared" si="85"/>
        <v>0</v>
      </c>
      <c r="K38" s="16">
        <f t="shared" si="86"/>
        <v>0</v>
      </c>
      <c r="L38" s="16">
        <f t="shared" si="87"/>
        <v>0</v>
      </c>
      <c r="M38" s="17">
        <f t="shared" si="88"/>
        <v>0</v>
      </c>
      <c r="N38" s="15">
        <f t="shared" si="89"/>
        <v>2</v>
      </c>
      <c r="O38" s="16">
        <f t="shared" si="90"/>
        <v>1</v>
      </c>
      <c r="P38" s="16">
        <f t="shared" si="91"/>
        <v>1</v>
      </c>
      <c r="Q38" s="17">
        <f t="shared" si="92"/>
        <v>0</v>
      </c>
      <c r="R38" s="15">
        <f t="shared" si="93"/>
        <v>0</v>
      </c>
      <c r="S38" s="16">
        <f t="shared" si="94"/>
        <v>0</v>
      </c>
      <c r="T38" s="16">
        <f t="shared" si="95"/>
        <v>0</v>
      </c>
      <c r="U38" s="16">
        <f t="shared" si="96"/>
        <v>0</v>
      </c>
      <c r="V38" s="15">
        <f t="shared" si="97"/>
        <v>0</v>
      </c>
      <c r="W38" s="16">
        <f t="shared" si="98"/>
        <v>0</v>
      </c>
      <c r="X38" s="16">
        <f t="shared" si="99"/>
        <v>0</v>
      </c>
      <c r="Y38" s="17">
        <f t="shared" si="100"/>
        <v>0</v>
      </c>
      <c r="Z38" s="15">
        <f t="shared" si="101"/>
        <v>0</v>
      </c>
      <c r="AA38" s="16">
        <f t="shared" si="102"/>
        <v>0</v>
      </c>
      <c r="AB38" s="16">
        <f t="shared" si="103"/>
        <v>0</v>
      </c>
      <c r="AC38" s="16">
        <f t="shared" si="104"/>
        <v>0</v>
      </c>
      <c r="AD38" s="15">
        <f t="shared" si="105"/>
        <v>1</v>
      </c>
      <c r="AE38" s="16">
        <f t="shared" si="106"/>
        <v>0</v>
      </c>
      <c r="AF38" s="16">
        <f t="shared" si="107"/>
        <v>1</v>
      </c>
      <c r="AG38" s="17">
        <f t="shared" si="108"/>
        <v>0</v>
      </c>
      <c r="AH38" s="15">
        <f t="shared" si="109"/>
        <v>0</v>
      </c>
      <c r="AI38" s="16">
        <f t="shared" si="110"/>
        <v>0</v>
      </c>
      <c r="AJ38" s="16">
        <f t="shared" si="111"/>
        <v>0</v>
      </c>
      <c r="AK38" s="17">
        <f t="shared" si="112"/>
        <v>0</v>
      </c>
      <c r="AL38" s="15">
        <f t="shared" si="113"/>
        <v>0</v>
      </c>
      <c r="AM38" s="16">
        <f t="shared" si="114"/>
        <v>0</v>
      </c>
      <c r="AN38" s="16">
        <f t="shared" si="115"/>
        <v>0</v>
      </c>
      <c r="AO38" s="17">
        <f t="shared" si="116"/>
        <v>0</v>
      </c>
      <c r="AP38" s="15">
        <f t="shared" si="117"/>
        <v>0</v>
      </c>
      <c r="AQ38" s="16">
        <f t="shared" si="118"/>
        <v>0</v>
      </c>
      <c r="AR38" s="16">
        <f t="shared" si="119"/>
        <v>0</v>
      </c>
      <c r="AS38" s="17">
        <f t="shared" si="120"/>
        <v>0</v>
      </c>
      <c r="AT38" s="15">
        <f t="shared" si="121"/>
        <v>5</v>
      </c>
      <c r="AU38" s="16">
        <f t="shared" si="122"/>
        <v>2</v>
      </c>
      <c r="AV38" s="16">
        <f t="shared" si="123"/>
        <v>1</v>
      </c>
      <c r="AW38" s="17">
        <f t="shared" si="124"/>
        <v>2</v>
      </c>
      <c r="AX38" s="15">
        <f t="shared" si="125"/>
        <v>0</v>
      </c>
      <c r="AY38" s="16">
        <f t="shared" si="126"/>
        <v>0</v>
      </c>
      <c r="AZ38" s="16">
        <f t="shared" si="127"/>
        <v>0</v>
      </c>
      <c r="BA38" s="16">
        <f t="shared" si="128"/>
        <v>0</v>
      </c>
      <c r="BB38" s="15">
        <f t="shared" si="129"/>
        <v>1</v>
      </c>
      <c r="BC38" s="16">
        <f t="shared" si="130"/>
        <v>0</v>
      </c>
      <c r="BD38" s="16">
        <f t="shared" si="131"/>
        <v>1</v>
      </c>
      <c r="BE38" s="16">
        <f t="shared" si="66"/>
        <v>0</v>
      </c>
      <c r="BF38" s="15">
        <f t="shared" si="132"/>
        <v>0</v>
      </c>
      <c r="BG38" s="16">
        <f t="shared" si="133"/>
        <v>0</v>
      </c>
      <c r="BH38" s="16">
        <f t="shared" si="134"/>
        <v>0</v>
      </c>
      <c r="BI38" s="17">
        <f t="shared" si="135"/>
        <v>0</v>
      </c>
      <c r="BK38" s="29">
        <f t="shared" si="76"/>
        <v>201341</v>
      </c>
      <c r="BL38" s="29">
        <f t="shared" si="77"/>
        <v>202341</v>
      </c>
      <c r="BM38" s="29">
        <f t="shared" si="78"/>
        <v>203341</v>
      </c>
      <c r="BN38" s="23">
        <v>1341</v>
      </c>
    </row>
    <row r="39" spans="1:66" s="28" customFormat="1" ht="25.5" customHeight="1">
      <c r="A39" s="22" t="s">
        <v>4</v>
      </c>
      <c r="B39" s="15">
        <f t="shared" si="136"/>
        <v>16</v>
      </c>
      <c r="C39" s="19">
        <f t="shared" si="80"/>
        <v>5</v>
      </c>
      <c r="D39" s="19">
        <f t="shared" si="80"/>
        <v>6</v>
      </c>
      <c r="E39" s="19">
        <f t="shared" si="80"/>
        <v>5</v>
      </c>
      <c r="F39" s="18">
        <f t="shared" si="81"/>
        <v>2</v>
      </c>
      <c r="G39" s="19">
        <f t="shared" si="82"/>
        <v>1</v>
      </c>
      <c r="H39" s="19">
        <f t="shared" si="83"/>
        <v>0</v>
      </c>
      <c r="I39" s="19">
        <f t="shared" si="84"/>
        <v>1</v>
      </c>
      <c r="J39" s="18">
        <f t="shared" si="85"/>
        <v>7</v>
      </c>
      <c r="K39" s="19">
        <f t="shared" si="86"/>
        <v>3</v>
      </c>
      <c r="L39" s="19">
        <f t="shared" si="87"/>
        <v>1</v>
      </c>
      <c r="M39" s="20">
        <f t="shared" si="88"/>
        <v>3</v>
      </c>
      <c r="N39" s="18">
        <f t="shared" si="89"/>
        <v>3</v>
      </c>
      <c r="O39" s="19">
        <f t="shared" si="90"/>
        <v>0</v>
      </c>
      <c r="P39" s="19">
        <f t="shared" si="91"/>
        <v>3</v>
      </c>
      <c r="Q39" s="20">
        <f t="shared" si="92"/>
        <v>0</v>
      </c>
      <c r="R39" s="18">
        <f t="shared" si="93"/>
        <v>0</v>
      </c>
      <c r="S39" s="19">
        <f t="shared" si="94"/>
        <v>0</v>
      </c>
      <c r="T39" s="19">
        <f t="shared" si="95"/>
        <v>0</v>
      </c>
      <c r="U39" s="19">
        <f t="shared" si="96"/>
        <v>0</v>
      </c>
      <c r="V39" s="18">
        <f t="shared" si="97"/>
        <v>0</v>
      </c>
      <c r="W39" s="19">
        <f t="shared" si="98"/>
        <v>0</v>
      </c>
      <c r="X39" s="19">
        <f t="shared" si="99"/>
        <v>0</v>
      </c>
      <c r="Y39" s="20">
        <f t="shared" si="100"/>
        <v>0</v>
      </c>
      <c r="Z39" s="18">
        <f t="shared" si="101"/>
        <v>3</v>
      </c>
      <c r="AA39" s="19">
        <f t="shared" si="102"/>
        <v>1</v>
      </c>
      <c r="AB39" s="19">
        <f t="shared" si="103"/>
        <v>1</v>
      </c>
      <c r="AC39" s="19">
        <f t="shared" si="104"/>
        <v>1</v>
      </c>
      <c r="AD39" s="18">
        <f t="shared" si="105"/>
        <v>1</v>
      </c>
      <c r="AE39" s="19">
        <f t="shared" si="106"/>
        <v>0</v>
      </c>
      <c r="AF39" s="19">
        <f t="shared" si="107"/>
        <v>1</v>
      </c>
      <c r="AG39" s="20">
        <f t="shared" si="108"/>
        <v>0</v>
      </c>
      <c r="AH39" s="18">
        <f t="shared" si="109"/>
        <v>0</v>
      </c>
      <c r="AI39" s="19">
        <f t="shared" si="110"/>
        <v>0</v>
      </c>
      <c r="AJ39" s="19">
        <f t="shared" si="111"/>
        <v>0</v>
      </c>
      <c r="AK39" s="20">
        <f t="shared" si="112"/>
        <v>0</v>
      </c>
      <c r="AL39" s="18">
        <f t="shared" si="113"/>
        <v>0</v>
      </c>
      <c r="AM39" s="19">
        <f t="shared" si="114"/>
        <v>0</v>
      </c>
      <c r="AN39" s="19">
        <f t="shared" si="115"/>
        <v>0</v>
      </c>
      <c r="AO39" s="20">
        <f t="shared" si="116"/>
        <v>0</v>
      </c>
      <c r="AP39" s="18">
        <f t="shared" si="117"/>
        <v>0</v>
      </c>
      <c r="AQ39" s="19">
        <f t="shared" si="118"/>
        <v>0</v>
      </c>
      <c r="AR39" s="19">
        <f t="shared" si="119"/>
        <v>0</v>
      </c>
      <c r="AS39" s="20">
        <f t="shared" si="120"/>
        <v>0</v>
      </c>
      <c r="AT39" s="18">
        <f t="shared" si="121"/>
        <v>15</v>
      </c>
      <c r="AU39" s="19">
        <f t="shared" si="122"/>
        <v>5</v>
      </c>
      <c r="AV39" s="19">
        <f t="shared" si="123"/>
        <v>5</v>
      </c>
      <c r="AW39" s="20">
        <f t="shared" si="124"/>
        <v>5</v>
      </c>
      <c r="AX39" s="18">
        <f t="shared" si="125"/>
        <v>3</v>
      </c>
      <c r="AY39" s="19">
        <f t="shared" si="126"/>
        <v>1</v>
      </c>
      <c r="AZ39" s="19">
        <f t="shared" si="127"/>
        <v>1</v>
      </c>
      <c r="BA39" s="19">
        <f t="shared" si="128"/>
        <v>1</v>
      </c>
      <c r="BB39" s="18">
        <f t="shared" si="129"/>
        <v>1</v>
      </c>
      <c r="BC39" s="19">
        <f t="shared" si="130"/>
        <v>0</v>
      </c>
      <c r="BD39" s="19">
        <f t="shared" si="131"/>
        <v>1</v>
      </c>
      <c r="BE39" s="20">
        <f t="shared" si="66"/>
        <v>0</v>
      </c>
      <c r="BF39" s="18">
        <f t="shared" si="132"/>
        <v>0</v>
      </c>
      <c r="BG39" s="19">
        <f t="shared" si="133"/>
        <v>0</v>
      </c>
      <c r="BH39" s="19">
        <f t="shared" si="134"/>
        <v>0</v>
      </c>
      <c r="BI39" s="20">
        <f t="shared" si="135"/>
        <v>0</v>
      </c>
      <c r="BK39" s="29">
        <f t="shared" si="76"/>
        <v>201342</v>
      </c>
      <c r="BL39" s="29">
        <f t="shared" si="77"/>
        <v>202342</v>
      </c>
      <c r="BM39" s="29">
        <f t="shared" si="78"/>
        <v>203342</v>
      </c>
      <c r="BN39" s="23">
        <v>1342</v>
      </c>
    </row>
    <row r="40" spans="1:66" s="28" customFormat="1" ht="25.5" customHeight="1">
      <c r="A40" s="21" t="s">
        <v>61</v>
      </c>
      <c r="B40" s="11">
        <f aca="true" t="shared" si="137" ref="B40:BI40">SUM(B41:B42)</f>
        <v>29</v>
      </c>
      <c r="C40" s="12">
        <f t="shared" si="137"/>
        <v>17</v>
      </c>
      <c r="D40" s="12">
        <f t="shared" si="137"/>
        <v>4</v>
      </c>
      <c r="E40" s="13">
        <f t="shared" si="137"/>
        <v>8</v>
      </c>
      <c r="F40" s="11">
        <f t="shared" si="137"/>
        <v>10</v>
      </c>
      <c r="G40" s="12">
        <f t="shared" si="137"/>
        <v>4</v>
      </c>
      <c r="H40" s="12">
        <f t="shared" si="137"/>
        <v>0</v>
      </c>
      <c r="I40" s="13">
        <f t="shared" si="137"/>
        <v>6</v>
      </c>
      <c r="J40" s="11">
        <f t="shared" si="137"/>
        <v>11</v>
      </c>
      <c r="K40" s="12">
        <f t="shared" si="137"/>
        <v>8</v>
      </c>
      <c r="L40" s="12">
        <f t="shared" si="137"/>
        <v>1</v>
      </c>
      <c r="M40" s="13">
        <f t="shared" si="137"/>
        <v>2</v>
      </c>
      <c r="N40" s="11">
        <f t="shared" si="137"/>
        <v>4</v>
      </c>
      <c r="O40" s="12">
        <f t="shared" si="137"/>
        <v>4</v>
      </c>
      <c r="P40" s="12">
        <f t="shared" si="137"/>
        <v>0</v>
      </c>
      <c r="Q40" s="13">
        <f t="shared" si="137"/>
        <v>0</v>
      </c>
      <c r="R40" s="11">
        <f t="shared" si="137"/>
        <v>1</v>
      </c>
      <c r="S40" s="12">
        <f t="shared" si="137"/>
        <v>0</v>
      </c>
      <c r="T40" s="12">
        <f t="shared" si="137"/>
        <v>1</v>
      </c>
      <c r="U40" s="13">
        <f t="shared" si="137"/>
        <v>0</v>
      </c>
      <c r="V40" s="11">
        <f t="shared" si="137"/>
        <v>0</v>
      </c>
      <c r="W40" s="12">
        <f t="shared" si="137"/>
        <v>0</v>
      </c>
      <c r="X40" s="12">
        <f t="shared" si="137"/>
        <v>0</v>
      </c>
      <c r="Y40" s="13">
        <f t="shared" si="137"/>
        <v>0</v>
      </c>
      <c r="Z40" s="11">
        <f t="shared" si="137"/>
        <v>1</v>
      </c>
      <c r="AA40" s="12">
        <f t="shared" si="137"/>
        <v>0</v>
      </c>
      <c r="AB40" s="12">
        <f t="shared" si="137"/>
        <v>1</v>
      </c>
      <c r="AC40" s="13">
        <f t="shared" si="137"/>
        <v>0</v>
      </c>
      <c r="AD40" s="11">
        <f t="shared" si="137"/>
        <v>2</v>
      </c>
      <c r="AE40" s="12">
        <f t="shared" si="137"/>
        <v>1</v>
      </c>
      <c r="AF40" s="12">
        <f t="shared" si="137"/>
        <v>1</v>
      </c>
      <c r="AG40" s="13">
        <f t="shared" si="137"/>
        <v>0</v>
      </c>
      <c r="AH40" s="11">
        <f t="shared" si="137"/>
        <v>0</v>
      </c>
      <c r="AI40" s="12">
        <f t="shared" si="137"/>
        <v>0</v>
      </c>
      <c r="AJ40" s="12">
        <f t="shared" si="137"/>
        <v>0</v>
      </c>
      <c r="AK40" s="13">
        <f t="shared" si="137"/>
        <v>0</v>
      </c>
      <c r="AL40" s="11">
        <f t="shared" si="137"/>
        <v>0</v>
      </c>
      <c r="AM40" s="12">
        <f t="shared" si="137"/>
        <v>0</v>
      </c>
      <c r="AN40" s="12">
        <f t="shared" si="137"/>
        <v>0</v>
      </c>
      <c r="AO40" s="13">
        <f t="shared" si="137"/>
        <v>0</v>
      </c>
      <c r="AP40" s="11">
        <f t="shared" si="137"/>
        <v>0</v>
      </c>
      <c r="AQ40" s="12">
        <f t="shared" si="137"/>
        <v>0</v>
      </c>
      <c r="AR40" s="12">
        <f t="shared" si="137"/>
        <v>0</v>
      </c>
      <c r="AS40" s="13">
        <f t="shared" si="137"/>
        <v>0</v>
      </c>
      <c r="AT40" s="11">
        <f t="shared" si="137"/>
        <v>27</v>
      </c>
      <c r="AU40" s="12">
        <f t="shared" si="137"/>
        <v>16</v>
      </c>
      <c r="AV40" s="12">
        <f t="shared" si="137"/>
        <v>3</v>
      </c>
      <c r="AW40" s="13">
        <f t="shared" si="137"/>
        <v>8</v>
      </c>
      <c r="AX40" s="11">
        <f t="shared" si="137"/>
        <v>1</v>
      </c>
      <c r="AY40" s="12">
        <f t="shared" si="137"/>
        <v>0</v>
      </c>
      <c r="AZ40" s="12">
        <f t="shared" si="137"/>
        <v>1</v>
      </c>
      <c r="BA40" s="13">
        <f t="shared" si="137"/>
        <v>0</v>
      </c>
      <c r="BB40" s="11">
        <f t="shared" si="137"/>
        <v>2</v>
      </c>
      <c r="BC40" s="12">
        <f t="shared" si="137"/>
        <v>1</v>
      </c>
      <c r="BD40" s="12">
        <f t="shared" si="137"/>
        <v>1</v>
      </c>
      <c r="BE40" s="13">
        <f t="shared" si="137"/>
        <v>0</v>
      </c>
      <c r="BF40" s="11">
        <f t="shared" si="137"/>
        <v>0</v>
      </c>
      <c r="BG40" s="12">
        <f t="shared" si="137"/>
        <v>0</v>
      </c>
      <c r="BH40" s="12">
        <f t="shared" si="137"/>
        <v>0</v>
      </c>
      <c r="BI40" s="13">
        <f t="shared" si="137"/>
        <v>0</v>
      </c>
      <c r="BN40" s="23"/>
    </row>
    <row r="41" spans="1:66" s="28" customFormat="1" ht="25.5" customHeight="1">
      <c r="A41" s="22" t="s">
        <v>10</v>
      </c>
      <c r="B41" s="15">
        <f>SUM(C41:E41)</f>
        <v>22</v>
      </c>
      <c r="C41" s="16">
        <f aca="true" t="shared" si="138" ref="C41:E42">G41+K41+O41+S41+W41+AA41+AE41+AI41+AM41+AQ41</f>
        <v>13</v>
      </c>
      <c r="D41" s="16">
        <f t="shared" si="138"/>
        <v>4</v>
      </c>
      <c r="E41" s="16">
        <f t="shared" si="138"/>
        <v>5</v>
      </c>
      <c r="F41" s="15">
        <f>SUM(G41:I41)</f>
        <v>5</v>
      </c>
      <c r="G41" s="16">
        <f>IF(ISERROR(VLOOKUP($BK41,data,2,FALSE)),0,VLOOKUP($BK41,data,2,FALSE))</f>
        <v>2</v>
      </c>
      <c r="H41" s="16">
        <f>IF(ISERROR(VLOOKUP($BL41,data,2,FALSE)),0,VLOOKUP($BL41,data,2,FALSE))</f>
        <v>0</v>
      </c>
      <c r="I41" s="16">
        <f>IF(ISERROR(VLOOKUP($BM41,data,2,FALSE)),0,VLOOKUP($BM41,data,2,FALSE))</f>
        <v>3</v>
      </c>
      <c r="J41" s="15">
        <f>SUM(K41:M41)</f>
        <v>11</v>
      </c>
      <c r="K41" s="16">
        <f>IF(ISERROR(VLOOKUP($BK41,data,3,FALSE)),0,VLOOKUP($BK41,data,3,FALSE))</f>
        <v>8</v>
      </c>
      <c r="L41" s="16">
        <f>IF(ISERROR(VLOOKUP($BL41,data,3,FALSE)),0,VLOOKUP($BL41,data,3,FALSE))</f>
        <v>1</v>
      </c>
      <c r="M41" s="17">
        <f>IF(ISERROR(VLOOKUP($BM41,data,3,FALSE)),0,VLOOKUP($BM41,data,3,FALSE))</f>
        <v>2</v>
      </c>
      <c r="N41" s="15">
        <f>SUM(O41:Q41)</f>
        <v>3</v>
      </c>
      <c r="O41" s="16">
        <f>IF(ISERROR(VLOOKUP($BK41,data,4,FALSE)),0,VLOOKUP($BK41,data,4,FALSE))</f>
        <v>3</v>
      </c>
      <c r="P41" s="16">
        <f>IF(ISERROR(VLOOKUP($BL41,data,4,FALSE)),0,VLOOKUP($BL41,data,4,FALSE))</f>
        <v>0</v>
      </c>
      <c r="Q41" s="17">
        <f>IF(ISERROR(VLOOKUP($BM41,data,4,FALSE)),0,VLOOKUP($BM41,data,4,FALSE))</f>
        <v>0</v>
      </c>
      <c r="R41" s="15">
        <f>SUM(S41:U41)</f>
        <v>1</v>
      </c>
      <c r="S41" s="16">
        <f>IF(ISERROR(VLOOKUP($BK41,data,5,FALSE)),0,VLOOKUP($BK41,data,5,FALSE))</f>
        <v>0</v>
      </c>
      <c r="T41" s="16">
        <f>IF(ISERROR(VLOOKUP($BL41,data,5,FALSE)),0,VLOOKUP($BL41,data,5,FALSE))</f>
        <v>1</v>
      </c>
      <c r="U41" s="16">
        <f>IF(ISERROR(VLOOKUP($BM41,data,5,FALSE)),0,VLOOKUP($BM41,data,5,FALSE))</f>
        <v>0</v>
      </c>
      <c r="V41" s="15">
        <f>SUM(W41:Y41)</f>
        <v>0</v>
      </c>
      <c r="W41" s="16">
        <f>IF(ISERROR(VLOOKUP($BK41,data,6,FALSE)),0,VLOOKUP($BK41,data,6,FALSE))</f>
        <v>0</v>
      </c>
      <c r="X41" s="16">
        <f>IF(ISERROR(VLOOKUP($BL41,data,6,FALSE)),0,VLOOKUP($BL41,data,6,FALSE))</f>
        <v>0</v>
      </c>
      <c r="Y41" s="17">
        <f>IF(ISERROR(VLOOKUP($BM41,data,6,FALSE)),0,VLOOKUP($BM41,data,6,FALSE))</f>
        <v>0</v>
      </c>
      <c r="Z41" s="15">
        <f>SUM(AA41:AC41)</f>
        <v>1</v>
      </c>
      <c r="AA41" s="16">
        <f>IF(ISERROR(VLOOKUP($BK41,data,7,FALSE)),0,VLOOKUP($BK41,data,7,FALSE))</f>
        <v>0</v>
      </c>
      <c r="AB41" s="16">
        <f>IF(ISERROR(VLOOKUP($BL41,data,7,FALSE)),0,VLOOKUP($BL41,data,7,FALSE))</f>
        <v>1</v>
      </c>
      <c r="AC41" s="16">
        <f>IF(ISERROR(VLOOKUP($BM41,data,7,FALSE)),0,VLOOKUP($BM41,data,7,FALSE))</f>
        <v>0</v>
      </c>
      <c r="AD41" s="15">
        <f>SUM(AE41:AG41)</f>
        <v>1</v>
      </c>
      <c r="AE41" s="16">
        <f>IF(ISERROR(VLOOKUP($BK41,data,8,FALSE)),0,VLOOKUP($BK41,data,8,FALSE))</f>
        <v>0</v>
      </c>
      <c r="AF41" s="16">
        <f>IF(ISERROR(VLOOKUP($BL41,data,8,FALSE)),0,VLOOKUP($BL41,data,8,FALSE))</f>
        <v>1</v>
      </c>
      <c r="AG41" s="17">
        <f>IF(ISERROR(VLOOKUP($BM41,data,8,FALSE)),0,VLOOKUP($BM41,data,8,FALSE))</f>
        <v>0</v>
      </c>
      <c r="AH41" s="15">
        <f>SUM(AI41:AK41)</f>
        <v>0</v>
      </c>
      <c r="AI41" s="16">
        <f>IF(ISERROR(VLOOKUP($BK41,data,9,FALSE)),0,VLOOKUP($BK41,data,9,FALSE))</f>
        <v>0</v>
      </c>
      <c r="AJ41" s="16">
        <f>IF(ISERROR(VLOOKUP($BL41,data,9,FALSE)),0,VLOOKUP($BL41,data,9,FALSE))</f>
        <v>0</v>
      </c>
      <c r="AK41" s="17">
        <f>IF(ISERROR(VLOOKUP($BM41,data,9,FALSE)),0,VLOOKUP($BM41,data,9,FALSE))</f>
        <v>0</v>
      </c>
      <c r="AL41" s="15">
        <f>SUM(AM41:AO41)</f>
        <v>0</v>
      </c>
      <c r="AM41" s="16">
        <f>IF(ISERROR(VLOOKUP($BK41,data,10,FALSE)),0,VLOOKUP($BK41,data,10,FALSE))</f>
        <v>0</v>
      </c>
      <c r="AN41" s="16">
        <f>IF(ISERROR(VLOOKUP($BL41,data,10,FALSE)),0,VLOOKUP($BL41,data,10,FALSE))</f>
        <v>0</v>
      </c>
      <c r="AO41" s="17">
        <f>IF(ISERROR(VLOOKUP($BM41,data,10,FALSE)),0,VLOOKUP($BM41,data,10,FALSE))</f>
        <v>0</v>
      </c>
      <c r="AP41" s="15">
        <f>SUM(AQ41:AS41)</f>
        <v>0</v>
      </c>
      <c r="AQ41" s="16">
        <f>IF(ISERROR(VLOOKUP($BK41,data,11,FALSE)),0,VLOOKUP($BK41,data,11,FALSE))</f>
        <v>0</v>
      </c>
      <c r="AR41" s="16">
        <f>IF(ISERROR(VLOOKUP($BL41,data,11,FALSE)),0,VLOOKUP($BL41,data,11,FALSE))</f>
        <v>0</v>
      </c>
      <c r="AS41" s="17">
        <f>IF(ISERROR(VLOOKUP($BM41,data,11,FALSE)),0,VLOOKUP($BM41,data,11,FALSE))</f>
        <v>0</v>
      </c>
      <c r="AT41" s="15">
        <f>SUM(AU41:AW41)</f>
        <v>21</v>
      </c>
      <c r="AU41" s="16">
        <f>IF(ISERROR(VLOOKUP($BK41,data,12,FALSE)),0,VLOOKUP($BK41,data,12,FALSE))</f>
        <v>13</v>
      </c>
      <c r="AV41" s="16">
        <f>IF(ISERROR(VLOOKUP($BL41,data,12,FALSE)),0,VLOOKUP($BL41,data,12,FALSE))</f>
        <v>3</v>
      </c>
      <c r="AW41" s="17">
        <f>IF(ISERROR(VLOOKUP($BM41,data,12,FALSE)),0,VLOOKUP($BM41,data,12,FALSE))</f>
        <v>5</v>
      </c>
      <c r="AX41" s="15">
        <f>SUM(AY41:BA41)</f>
        <v>1</v>
      </c>
      <c r="AY41" s="16">
        <f>IF(ISERROR(VLOOKUP($BK41,data,13,FALSE)),0,VLOOKUP($BK41,data,13,FALSE))</f>
        <v>0</v>
      </c>
      <c r="AZ41" s="16">
        <f>IF(ISERROR(VLOOKUP($BL41,data,13,FALSE)),0,VLOOKUP($BL41,data,13,FALSE))</f>
        <v>1</v>
      </c>
      <c r="BA41" s="16">
        <f>IF(ISERROR(VLOOKUP($BM41,data,13,FALSE)),0,VLOOKUP($BM41,data,13,FALSE))</f>
        <v>0</v>
      </c>
      <c r="BB41" s="15">
        <f>SUM(BC41:BE41)</f>
        <v>1</v>
      </c>
      <c r="BC41" s="16">
        <f>IF(ISERROR(VLOOKUP($BK41,data,14,FALSE)),0,VLOOKUP($BK41,data,14,FALSE))</f>
        <v>0</v>
      </c>
      <c r="BD41" s="16">
        <f>IF(ISERROR(VLOOKUP($BL41,data,14,FALSE)),0,VLOOKUP($BL41,data,14,FALSE))</f>
        <v>1</v>
      </c>
      <c r="BE41" s="16">
        <f t="shared" si="66"/>
        <v>0</v>
      </c>
      <c r="BF41" s="15">
        <f>SUM(BG41:BI41)</f>
        <v>0</v>
      </c>
      <c r="BG41" s="16">
        <f>IF(ISERROR(VLOOKUP($BK41,data,15,FALSE)),0,VLOOKUP($BK41,data,15,FALSE))</f>
        <v>0</v>
      </c>
      <c r="BH41" s="16">
        <f>IF(ISERROR(VLOOKUP($BL41,data,15,FALSE)),0,VLOOKUP($BL41,data,15,FALSE))</f>
        <v>0</v>
      </c>
      <c r="BI41" s="17">
        <f>IF(ISERROR(VLOOKUP($BM41,data,15,FALSE)),0,VLOOKUP($BM41,data,15,FALSE))</f>
        <v>0</v>
      </c>
      <c r="BK41" s="29">
        <f t="shared" si="76"/>
        <v>201215</v>
      </c>
      <c r="BL41" s="29">
        <f t="shared" si="77"/>
        <v>202215</v>
      </c>
      <c r="BM41" s="29">
        <f t="shared" si="78"/>
        <v>203215</v>
      </c>
      <c r="BN41" s="23">
        <v>1215</v>
      </c>
    </row>
    <row r="42" spans="1:66" s="28" customFormat="1" ht="25.5" customHeight="1">
      <c r="A42" s="22" t="s">
        <v>11</v>
      </c>
      <c r="B42" s="15">
        <f>SUM(C42:E42)</f>
        <v>7</v>
      </c>
      <c r="C42" s="19">
        <f t="shared" si="138"/>
        <v>4</v>
      </c>
      <c r="D42" s="19">
        <f t="shared" si="138"/>
        <v>0</v>
      </c>
      <c r="E42" s="19">
        <f t="shared" si="138"/>
        <v>3</v>
      </c>
      <c r="F42" s="18">
        <f>SUM(G42:I42)</f>
        <v>5</v>
      </c>
      <c r="G42" s="19">
        <f>IF(ISERROR(VLOOKUP($BK42,data,2,FALSE)),0,VLOOKUP($BK42,data,2,FALSE))</f>
        <v>2</v>
      </c>
      <c r="H42" s="19">
        <f>IF(ISERROR(VLOOKUP($BL42,data,2,FALSE)),0,VLOOKUP($BL42,data,2,FALSE))</f>
        <v>0</v>
      </c>
      <c r="I42" s="19">
        <f>IF(ISERROR(VLOOKUP($BM42,data,2,FALSE)),0,VLOOKUP($BM42,data,2,FALSE))</f>
        <v>3</v>
      </c>
      <c r="J42" s="18">
        <f>SUM(K42:M42)</f>
        <v>0</v>
      </c>
      <c r="K42" s="19">
        <f>IF(ISERROR(VLOOKUP($BK42,data,3,FALSE)),0,VLOOKUP($BK42,data,3,FALSE))</f>
        <v>0</v>
      </c>
      <c r="L42" s="19">
        <f>IF(ISERROR(VLOOKUP($BL42,data,3,FALSE)),0,VLOOKUP($BL42,data,3,FALSE))</f>
        <v>0</v>
      </c>
      <c r="M42" s="20">
        <f>IF(ISERROR(VLOOKUP($BM42,data,3,FALSE)),0,VLOOKUP($BM42,data,3,FALSE))</f>
        <v>0</v>
      </c>
      <c r="N42" s="18">
        <f>SUM(O42:Q42)</f>
        <v>1</v>
      </c>
      <c r="O42" s="19">
        <f>IF(ISERROR(VLOOKUP($BK42,data,4,FALSE)),0,VLOOKUP($BK42,data,4,FALSE))</f>
        <v>1</v>
      </c>
      <c r="P42" s="19">
        <f>IF(ISERROR(VLOOKUP($BL42,data,4,FALSE)),0,VLOOKUP($BL42,data,4,FALSE))</f>
        <v>0</v>
      </c>
      <c r="Q42" s="20">
        <f>IF(ISERROR(VLOOKUP($BM42,data,4,FALSE)),0,VLOOKUP($BM42,data,4,FALSE))</f>
        <v>0</v>
      </c>
      <c r="R42" s="18">
        <f>SUM(S42:U42)</f>
        <v>0</v>
      </c>
      <c r="S42" s="19">
        <f>IF(ISERROR(VLOOKUP($BK42,data,5,FALSE)),0,VLOOKUP($BK42,data,5,FALSE))</f>
        <v>0</v>
      </c>
      <c r="T42" s="19">
        <f>IF(ISERROR(VLOOKUP($BL42,data,5,FALSE)),0,VLOOKUP($BL42,data,5,FALSE))</f>
        <v>0</v>
      </c>
      <c r="U42" s="19">
        <f>IF(ISERROR(VLOOKUP($BM42,data,5,FALSE)),0,VLOOKUP($BM42,data,5,FALSE))</f>
        <v>0</v>
      </c>
      <c r="V42" s="18">
        <f>SUM(W42:Y42)</f>
        <v>0</v>
      </c>
      <c r="W42" s="19">
        <f>IF(ISERROR(VLOOKUP($BK42,data,6,FALSE)),0,VLOOKUP($BK42,data,6,FALSE))</f>
        <v>0</v>
      </c>
      <c r="X42" s="19">
        <f>IF(ISERROR(VLOOKUP($BL42,data,6,FALSE)),0,VLOOKUP($BL42,data,6,FALSE))</f>
        <v>0</v>
      </c>
      <c r="Y42" s="20">
        <f>IF(ISERROR(VLOOKUP($BM42,data,6,FALSE)),0,VLOOKUP($BM42,data,6,FALSE))</f>
        <v>0</v>
      </c>
      <c r="Z42" s="18">
        <f>SUM(AA42:AC42)</f>
        <v>0</v>
      </c>
      <c r="AA42" s="19">
        <f>IF(ISERROR(VLOOKUP($BK42,data,7,FALSE)),0,VLOOKUP($BK42,data,7,FALSE))</f>
        <v>0</v>
      </c>
      <c r="AB42" s="19">
        <f>IF(ISERROR(VLOOKUP($BL42,data,7,FALSE)),0,VLOOKUP($BL42,data,7,FALSE))</f>
        <v>0</v>
      </c>
      <c r="AC42" s="19">
        <f>IF(ISERROR(VLOOKUP($BM42,data,7,FALSE)),0,VLOOKUP($BM42,data,7,FALSE))</f>
        <v>0</v>
      </c>
      <c r="AD42" s="18">
        <f>SUM(AE42:AG42)</f>
        <v>1</v>
      </c>
      <c r="AE42" s="19">
        <f>IF(ISERROR(VLOOKUP($BK42,data,8,FALSE)),0,VLOOKUP($BK42,data,8,FALSE))</f>
        <v>1</v>
      </c>
      <c r="AF42" s="19">
        <f>IF(ISERROR(VLOOKUP($BL42,data,8,FALSE)),0,VLOOKUP($BL42,data,8,FALSE))</f>
        <v>0</v>
      </c>
      <c r="AG42" s="20">
        <f>IF(ISERROR(VLOOKUP($BM42,data,8,FALSE)),0,VLOOKUP($BM42,data,8,FALSE))</f>
        <v>0</v>
      </c>
      <c r="AH42" s="18">
        <f>SUM(AI42:AK42)</f>
        <v>0</v>
      </c>
      <c r="AI42" s="19">
        <f>IF(ISERROR(VLOOKUP($BK42,data,9,FALSE)),0,VLOOKUP($BK42,data,9,FALSE))</f>
        <v>0</v>
      </c>
      <c r="AJ42" s="19">
        <f>IF(ISERROR(VLOOKUP($BL42,data,9,FALSE)),0,VLOOKUP($BL42,data,9,FALSE))</f>
        <v>0</v>
      </c>
      <c r="AK42" s="20">
        <f>IF(ISERROR(VLOOKUP($BM42,data,9,FALSE)),0,VLOOKUP($BM42,data,9,FALSE))</f>
        <v>0</v>
      </c>
      <c r="AL42" s="18">
        <f>SUM(AM42:AO42)</f>
        <v>0</v>
      </c>
      <c r="AM42" s="19">
        <f>IF(ISERROR(VLOOKUP($BK42,data,10,FALSE)),0,VLOOKUP($BK42,data,10,FALSE))</f>
        <v>0</v>
      </c>
      <c r="AN42" s="19">
        <f>IF(ISERROR(VLOOKUP($BL42,data,10,FALSE)),0,VLOOKUP($BL42,data,10,FALSE))</f>
        <v>0</v>
      </c>
      <c r="AO42" s="20">
        <f>IF(ISERROR(VLOOKUP($BM42,data,10,FALSE)),0,VLOOKUP($BM42,data,10,FALSE))</f>
        <v>0</v>
      </c>
      <c r="AP42" s="18">
        <f>SUM(AQ42:AS42)</f>
        <v>0</v>
      </c>
      <c r="AQ42" s="19">
        <f>IF(ISERROR(VLOOKUP($BK42,data,11,FALSE)),0,VLOOKUP($BK42,data,11,FALSE))</f>
        <v>0</v>
      </c>
      <c r="AR42" s="19">
        <f>IF(ISERROR(VLOOKUP($BL42,data,11,FALSE)),0,VLOOKUP($BL42,data,11,FALSE))</f>
        <v>0</v>
      </c>
      <c r="AS42" s="20">
        <f>IF(ISERROR(VLOOKUP($BM42,data,11,FALSE)),0,VLOOKUP($BM42,data,11,FALSE))</f>
        <v>0</v>
      </c>
      <c r="AT42" s="18">
        <f>SUM(AU42:AW42)</f>
        <v>6</v>
      </c>
      <c r="AU42" s="19">
        <f>IF(ISERROR(VLOOKUP($BK42,data,12,FALSE)),0,VLOOKUP($BK42,data,12,FALSE))</f>
        <v>3</v>
      </c>
      <c r="AV42" s="19">
        <f>IF(ISERROR(VLOOKUP($BL42,data,12,FALSE)),0,VLOOKUP($BL42,data,12,FALSE))</f>
        <v>0</v>
      </c>
      <c r="AW42" s="20">
        <f>IF(ISERROR(VLOOKUP($BM42,data,12,FALSE)),0,VLOOKUP($BM42,data,12,FALSE))</f>
        <v>3</v>
      </c>
      <c r="AX42" s="18">
        <f>SUM(AY42:BA42)</f>
        <v>0</v>
      </c>
      <c r="AY42" s="19">
        <f>IF(ISERROR(VLOOKUP($BK42,data,13,FALSE)),0,VLOOKUP($BK42,data,13,FALSE))</f>
        <v>0</v>
      </c>
      <c r="AZ42" s="19">
        <f>IF(ISERROR(VLOOKUP($BL42,data,13,FALSE)),0,VLOOKUP($BL42,data,13,FALSE))</f>
        <v>0</v>
      </c>
      <c r="BA42" s="19">
        <f>IF(ISERROR(VLOOKUP($BM42,data,13,FALSE)),0,VLOOKUP($BM42,data,13,FALSE))</f>
        <v>0</v>
      </c>
      <c r="BB42" s="18">
        <f>SUM(BC42:BE42)</f>
        <v>1</v>
      </c>
      <c r="BC42" s="19">
        <f>IF(ISERROR(VLOOKUP($BK42,data,14,FALSE)),0,VLOOKUP($BK42,data,14,FALSE))</f>
        <v>1</v>
      </c>
      <c r="BD42" s="19">
        <f>IF(ISERROR(VLOOKUP($BL42,data,14,FALSE)),0,VLOOKUP($BL42,data,14,FALSE))</f>
        <v>0</v>
      </c>
      <c r="BE42" s="20">
        <f t="shared" si="66"/>
        <v>0</v>
      </c>
      <c r="BF42" s="18">
        <f>SUM(BG42:BI42)</f>
        <v>0</v>
      </c>
      <c r="BG42" s="19">
        <f>IF(ISERROR(VLOOKUP($BK42,data,15,FALSE)),0,VLOOKUP($BK42,data,15,FALSE))</f>
        <v>0</v>
      </c>
      <c r="BH42" s="19">
        <f>IF(ISERROR(VLOOKUP($BL42,data,15,FALSE)),0,VLOOKUP($BL42,data,15,FALSE))</f>
        <v>0</v>
      </c>
      <c r="BI42" s="20">
        <f>IF(ISERROR(VLOOKUP($BM42,data,15,FALSE)),0,VLOOKUP($BM42,data,15,FALSE))</f>
        <v>0</v>
      </c>
      <c r="BK42" s="29">
        <f t="shared" si="76"/>
        <v>201344</v>
      </c>
      <c r="BL42" s="29">
        <f t="shared" si="77"/>
        <v>202344</v>
      </c>
      <c r="BM42" s="29">
        <f t="shared" si="78"/>
        <v>203344</v>
      </c>
      <c r="BN42" s="23">
        <v>1344</v>
      </c>
    </row>
    <row r="43" spans="1:66" s="28" customFormat="1" ht="25.5" customHeight="1">
      <c r="A43" s="21" t="s">
        <v>12</v>
      </c>
      <c r="B43" s="11">
        <f aca="true" t="shared" si="139" ref="B43:BI43">SUM(B44:B46)</f>
        <v>125</v>
      </c>
      <c r="C43" s="12">
        <f t="shared" si="139"/>
        <v>48</v>
      </c>
      <c r="D43" s="12">
        <f t="shared" si="139"/>
        <v>23</v>
      </c>
      <c r="E43" s="13">
        <f t="shared" si="139"/>
        <v>54</v>
      </c>
      <c r="F43" s="11">
        <f t="shared" si="139"/>
        <v>48</v>
      </c>
      <c r="G43" s="12">
        <f t="shared" si="139"/>
        <v>11</v>
      </c>
      <c r="H43" s="12">
        <f t="shared" si="139"/>
        <v>1</v>
      </c>
      <c r="I43" s="13">
        <f t="shared" si="139"/>
        <v>36</v>
      </c>
      <c r="J43" s="11">
        <f t="shared" si="139"/>
        <v>44</v>
      </c>
      <c r="K43" s="12">
        <f t="shared" si="139"/>
        <v>22</v>
      </c>
      <c r="L43" s="12">
        <f t="shared" si="139"/>
        <v>8</v>
      </c>
      <c r="M43" s="13">
        <f t="shared" si="139"/>
        <v>14</v>
      </c>
      <c r="N43" s="11">
        <f t="shared" si="139"/>
        <v>22</v>
      </c>
      <c r="O43" s="12">
        <f t="shared" si="139"/>
        <v>11</v>
      </c>
      <c r="P43" s="12">
        <f t="shared" si="139"/>
        <v>7</v>
      </c>
      <c r="Q43" s="13">
        <f t="shared" si="139"/>
        <v>4</v>
      </c>
      <c r="R43" s="11">
        <f t="shared" si="139"/>
        <v>6</v>
      </c>
      <c r="S43" s="12">
        <f t="shared" si="139"/>
        <v>2</v>
      </c>
      <c r="T43" s="12">
        <f t="shared" si="139"/>
        <v>4</v>
      </c>
      <c r="U43" s="13">
        <f t="shared" si="139"/>
        <v>0</v>
      </c>
      <c r="V43" s="11">
        <f t="shared" si="139"/>
        <v>1</v>
      </c>
      <c r="W43" s="12">
        <f t="shared" si="139"/>
        <v>0</v>
      </c>
      <c r="X43" s="12">
        <f t="shared" si="139"/>
        <v>1</v>
      </c>
      <c r="Y43" s="13">
        <f t="shared" si="139"/>
        <v>0</v>
      </c>
      <c r="Z43" s="11">
        <f t="shared" si="139"/>
        <v>1</v>
      </c>
      <c r="AA43" s="12">
        <f t="shared" si="139"/>
        <v>1</v>
      </c>
      <c r="AB43" s="12">
        <f t="shared" si="139"/>
        <v>0</v>
      </c>
      <c r="AC43" s="13">
        <f t="shared" si="139"/>
        <v>0</v>
      </c>
      <c r="AD43" s="11">
        <f t="shared" si="139"/>
        <v>2</v>
      </c>
      <c r="AE43" s="12">
        <f t="shared" si="139"/>
        <v>1</v>
      </c>
      <c r="AF43" s="12">
        <f t="shared" si="139"/>
        <v>1</v>
      </c>
      <c r="AG43" s="13">
        <f t="shared" si="139"/>
        <v>0</v>
      </c>
      <c r="AH43" s="11">
        <f t="shared" si="139"/>
        <v>1</v>
      </c>
      <c r="AI43" s="12">
        <f t="shared" si="139"/>
        <v>0</v>
      </c>
      <c r="AJ43" s="12">
        <f t="shared" si="139"/>
        <v>1</v>
      </c>
      <c r="AK43" s="13">
        <f t="shared" si="139"/>
        <v>0</v>
      </c>
      <c r="AL43" s="11">
        <f t="shared" si="139"/>
        <v>0</v>
      </c>
      <c r="AM43" s="12">
        <f t="shared" si="139"/>
        <v>0</v>
      </c>
      <c r="AN43" s="12">
        <f t="shared" si="139"/>
        <v>0</v>
      </c>
      <c r="AO43" s="13">
        <f t="shared" si="139"/>
        <v>0</v>
      </c>
      <c r="AP43" s="11">
        <f t="shared" si="139"/>
        <v>0</v>
      </c>
      <c r="AQ43" s="12">
        <f t="shared" si="139"/>
        <v>0</v>
      </c>
      <c r="AR43" s="12">
        <f t="shared" si="139"/>
        <v>0</v>
      </c>
      <c r="AS43" s="13">
        <f t="shared" si="139"/>
        <v>0</v>
      </c>
      <c r="AT43" s="11">
        <f t="shared" si="139"/>
        <v>122</v>
      </c>
      <c r="AU43" s="12">
        <f t="shared" si="139"/>
        <v>47</v>
      </c>
      <c r="AV43" s="12">
        <f t="shared" si="139"/>
        <v>21</v>
      </c>
      <c r="AW43" s="13">
        <f t="shared" si="139"/>
        <v>54</v>
      </c>
      <c r="AX43" s="11">
        <f t="shared" si="139"/>
        <v>1</v>
      </c>
      <c r="AY43" s="12">
        <f t="shared" si="139"/>
        <v>1</v>
      </c>
      <c r="AZ43" s="12">
        <f t="shared" si="139"/>
        <v>0</v>
      </c>
      <c r="BA43" s="13">
        <f t="shared" si="139"/>
        <v>0</v>
      </c>
      <c r="BB43" s="11">
        <f t="shared" si="139"/>
        <v>3</v>
      </c>
      <c r="BC43" s="12">
        <f t="shared" si="139"/>
        <v>1</v>
      </c>
      <c r="BD43" s="12">
        <f t="shared" si="139"/>
        <v>2</v>
      </c>
      <c r="BE43" s="13">
        <f t="shared" si="139"/>
        <v>0</v>
      </c>
      <c r="BF43" s="11">
        <f t="shared" si="139"/>
        <v>0</v>
      </c>
      <c r="BG43" s="12">
        <f t="shared" si="139"/>
        <v>0</v>
      </c>
      <c r="BH43" s="12">
        <f t="shared" si="139"/>
        <v>0</v>
      </c>
      <c r="BI43" s="13">
        <f t="shared" si="139"/>
        <v>0</v>
      </c>
      <c r="BN43" s="23"/>
    </row>
    <row r="44" spans="1:66" s="28" customFormat="1" ht="25.5" customHeight="1">
      <c r="A44" s="22" t="s">
        <v>14</v>
      </c>
      <c r="B44" s="15">
        <f>SUM(C44:E44)</f>
        <v>36</v>
      </c>
      <c r="C44" s="16">
        <f aca="true" t="shared" si="140" ref="C44:E46">G44+K44+O44+S44+W44+AA44+AE44+AI44+AM44+AQ44</f>
        <v>22</v>
      </c>
      <c r="D44" s="16">
        <f t="shared" si="140"/>
        <v>7</v>
      </c>
      <c r="E44" s="16">
        <f t="shared" si="140"/>
        <v>7</v>
      </c>
      <c r="F44" s="15">
        <f>SUM(G44:I44)</f>
        <v>9</v>
      </c>
      <c r="G44" s="16">
        <f>IF(ISERROR(VLOOKUP($BK44,data,2,FALSE)),0,VLOOKUP($BK44,data,2,FALSE))</f>
        <v>5</v>
      </c>
      <c r="H44" s="16">
        <f>IF(ISERROR(VLOOKUP($BL44,data,2,FALSE)),0,VLOOKUP($BL44,data,2,FALSE))</f>
        <v>0</v>
      </c>
      <c r="I44" s="16">
        <f>IF(ISERROR(VLOOKUP($BM44,data,2,FALSE)),0,VLOOKUP($BM44,data,2,FALSE))</f>
        <v>4</v>
      </c>
      <c r="J44" s="15">
        <f>SUM(K44:M44)</f>
        <v>14</v>
      </c>
      <c r="K44" s="16">
        <f>IF(ISERROR(VLOOKUP($BK44,data,3,FALSE)),0,VLOOKUP($BK44,data,3,FALSE))</f>
        <v>9</v>
      </c>
      <c r="L44" s="16">
        <f>IF(ISERROR(VLOOKUP($BL44,data,3,FALSE)),0,VLOOKUP($BL44,data,3,FALSE))</f>
        <v>3</v>
      </c>
      <c r="M44" s="17">
        <f>IF(ISERROR(VLOOKUP($BM44,data,3,FALSE)),0,VLOOKUP($BM44,data,3,FALSE))</f>
        <v>2</v>
      </c>
      <c r="N44" s="15">
        <f>SUM(O44:Q44)</f>
        <v>9</v>
      </c>
      <c r="O44" s="16">
        <f>IF(ISERROR(VLOOKUP($BK44,data,4,FALSE)),0,VLOOKUP($BK44,data,4,FALSE))</f>
        <v>7</v>
      </c>
      <c r="P44" s="16">
        <f>IF(ISERROR(VLOOKUP($BL44,data,4,FALSE)),0,VLOOKUP($BL44,data,4,FALSE))</f>
        <v>1</v>
      </c>
      <c r="Q44" s="17">
        <f>IF(ISERROR(VLOOKUP($BM44,data,4,FALSE)),0,VLOOKUP($BM44,data,4,FALSE))</f>
        <v>1</v>
      </c>
      <c r="R44" s="15">
        <f>SUM(S44:U44)</f>
        <v>4</v>
      </c>
      <c r="S44" s="16">
        <f>IF(ISERROR(VLOOKUP($BK44,data,5,FALSE)),0,VLOOKUP($BK44,data,5,FALSE))</f>
        <v>1</v>
      </c>
      <c r="T44" s="16">
        <f>IF(ISERROR(VLOOKUP($BL44,data,5,FALSE)),0,VLOOKUP($BL44,data,5,FALSE))</f>
        <v>3</v>
      </c>
      <c r="U44" s="16">
        <f>IF(ISERROR(VLOOKUP($BM44,data,5,FALSE)),0,VLOOKUP($BM44,data,5,FALSE))</f>
        <v>0</v>
      </c>
      <c r="V44" s="15">
        <f>SUM(W44:Y44)</f>
        <v>0</v>
      </c>
      <c r="W44" s="16">
        <f>IF(ISERROR(VLOOKUP($BK44,data,6,FALSE)),0,VLOOKUP($BK44,data,6,FALSE))</f>
        <v>0</v>
      </c>
      <c r="X44" s="16">
        <f>IF(ISERROR(VLOOKUP($BL44,data,6,FALSE)),0,VLOOKUP($BL44,data,6,FALSE))</f>
        <v>0</v>
      </c>
      <c r="Y44" s="17">
        <f>IF(ISERROR(VLOOKUP($BM44,data,6,FALSE)),0,VLOOKUP($BM44,data,6,FALSE))</f>
        <v>0</v>
      </c>
      <c r="Z44" s="15">
        <f>SUM(AA44:AC44)</f>
        <v>0</v>
      </c>
      <c r="AA44" s="16">
        <f>IF(ISERROR(VLOOKUP($BK44,data,7,FALSE)),0,VLOOKUP($BK44,data,7,FALSE))</f>
        <v>0</v>
      </c>
      <c r="AB44" s="16">
        <f>IF(ISERROR(VLOOKUP($BL44,data,7,FALSE)),0,VLOOKUP($BL44,data,7,FALSE))</f>
        <v>0</v>
      </c>
      <c r="AC44" s="16">
        <f>IF(ISERROR(VLOOKUP($BM44,data,7,FALSE)),0,VLOOKUP($BM44,data,7,FALSE))</f>
        <v>0</v>
      </c>
      <c r="AD44" s="15">
        <f>SUM(AE44:AG44)</f>
        <v>0</v>
      </c>
      <c r="AE44" s="16">
        <f>IF(ISERROR(VLOOKUP($BK44,data,8,FALSE)),0,VLOOKUP($BK44,data,8,FALSE))</f>
        <v>0</v>
      </c>
      <c r="AF44" s="16">
        <f>IF(ISERROR(VLOOKUP($BL44,data,8,FALSE)),0,VLOOKUP($BL44,data,8,FALSE))</f>
        <v>0</v>
      </c>
      <c r="AG44" s="17">
        <f>IF(ISERROR(VLOOKUP($BM44,data,8,FALSE)),0,VLOOKUP($BM44,data,8,FALSE))</f>
        <v>0</v>
      </c>
      <c r="AH44" s="15">
        <f>SUM(AI44:AK44)</f>
        <v>0</v>
      </c>
      <c r="AI44" s="16">
        <f>IF(ISERROR(VLOOKUP($BK44,data,9,FALSE)),0,VLOOKUP($BK44,data,9,FALSE))</f>
        <v>0</v>
      </c>
      <c r="AJ44" s="16">
        <f>IF(ISERROR(VLOOKUP($BL44,data,9,FALSE)),0,VLOOKUP($BL44,data,9,FALSE))</f>
        <v>0</v>
      </c>
      <c r="AK44" s="17">
        <f>IF(ISERROR(VLOOKUP($BM44,data,9,FALSE)),0,VLOOKUP($BM44,data,9,FALSE))</f>
        <v>0</v>
      </c>
      <c r="AL44" s="15">
        <f>SUM(AM44:AO44)</f>
        <v>0</v>
      </c>
      <c r="AM44" s="16">
        <f>IF(ISERROR(VLOOKUP($BK44,data,10,FALSE)),0,VLOOKUP($BK44,data,10,FALSE))</f>
        <v>0</v>
      </c>
      <c r="AN44" s="16">
        <f>IF(ISERROR(VLOOKUP($BL44,data,10,FALSE)),0,VLOOKUP($BL44,data,10,FALSE))</f>
        <v>0</v>
      </c>
      <c r="AO44" s="17">
        <f>IF(ISERROR(VLOOKUP($BM44,data,10,FALSE)),0,VLOOKUP($BM44,data,10,FALSE))</f>
        <v>0</v>
      </c>
      <c r="AP44" s="15">
        <f>SUM(AQ44:AS44)</f>
        <v>0</v>
      </c>
      <c r="AQ44" s="16">
        <f>IF(ISERROR(VLOOKUP($BK44,data,11,FALSE)),0,VLOOKUP($BK44,data,11,FALSE))</f>
        <v>0</v>
      </c>
      <c r="AR44" s="16">
        <f>IF(ISERROR(VLOOKUP($BL44,data,11,FALSE)),0,VLOOKUP($BL44,data,11,FALSE))</f>
        <v>0</v>
      </c>
      <c r="AS44" s="17">
        <f>IF(ISERROR(VLOOKUP($BM44,data,11,FALSE)),0,VLOOKUP($BM44,data,11,FALSE))</f>
        <v>0</v>
      </c>
      <c r="AT44" s="15">
        <f>SUM(AU44:AW44)</f>
        <v>36</v>
      </c>
      <c r="AU44" s="16">
        <f>IF(ISERROR(VLOOKUP($BK44,data,12,FALSE)),0,VLOOKUP($BK44,data,12,FALSE))</f>
        <v>22</v>
      </c>
      <c r="AV44" s="16">
        <f>IF(ISERROR(VLOOKUP($BL44,data,12,FALSE)),0,VLOOKUP($BL44,data,12,FALSE))</f>
        <v>7</v>
      </c>
      <c r="AW44" s="17">
        <f>IF(ISERROR(VLOOKUP($BM44,data,12,FALSE)),0,VLOOKUP($BM44,data,12,FALSE))</f>
        <v>7</v>
      </c>
      <c r="AX44" s="15">
        <f>SUM(AY44:BA44)</f>
        <v>0</v>
      </c>
      <c r="AY44" s="16">
        <f>IF(ISERROR(VLOOKUP($BK44,data,13,FALSE)),0,VLOOKUP($BK44,data,13,FALSE))</f>
        <v>0</v>
      </c>
      <c r="AZ44" s="16">
        <f>IF(ISERROR(VLOOKUP($BL44,data,13,FALSE)),0,VLOOKUP($BL44,data,13,FALSE))</f>
        <v>0</v>
      </c>
      <c r="BA44" s="16">
        <f>IF(ISERROR(VLOOKUP($BM44,data,13,FALSE)),0,VLOOKUP($BM44,data,13,FALSE))</f>
        <v>0</v>
      </c>
      <c r="BB44" s="15">
        <f>SUM(BC44:BE44)</f>
        <v>0</v>
      </c>
      <c r="BC44" s="16">
        <f>IF(ISERROR(VLOOKUP($BK44,data,14,FALSE)),0,VLOOKUP($BK44,data,14,FALSE))</f>
        <v>0</v>
      </c>
      <c r="BD44" s="16">
        <f>IF(ISERROR(VLOOKUP($BL44,data,14,FALSE)),0,VLOOKUP($BL44,data,14,FALSE))</f>
        <v>0</v>
      </c>
      <c r="BE44" s="16">
        <f aca="true" t="shared" si="141" ref="BE44:BE66">IF(ISERROR(VLOOKUP($BM44,data,14,FALSE)),0,VLOOKUP($BM44,data,14,FALSE))</f>
        <v>0</v>
      </c>
      <c r="BF44" s="15">
        <f>SUM(BG44:BI44)</f>
        <v>0</v>
      </c>
      <c r="BG44" s="16">
        <f>IF(ISERROR(VLOOKUP($BK44,data,15,FALSE)),0,VLOOKUP($BK44,data,15,FALSE))</f>
        <v>0</v>
      </c>
      <c r="BH44" s="16">
        <f>IF(ISERROR(VLOOKUP($BL44,data,15,FALSE)),0,VLOOKUP($BL44,data,15,FALSE))</f>
        <v>0</v>
      </c>
      <c r="BI44" s="17">
        <f>IF(ISERROR(VLOOKUP($BM44,data,15,FALSE)),0,VLOOKUP($BM44,data,15,FALSE))</f>
        <v>0</v>
      </c>
      <c r="BK44" s="29">
        <f t="shared" si="76"/>
        <v>201207</v>
      </c>
      <c r="BL44" s="29">
        <f t="shared" si="77"/>
        <v>202207</v>
      </c>
      <c r="BM44" s="29">
        <f t="shared" si="78"/>
        <v>203207</v>
      </c>
      <c r="BN44" s="23">
        <v>1207</v>
      </c>
    </row>
    <row r="45" spans="1:66" s="28" customFormat="1" ht="25.5" customHeight="1">
      <c r="A45" s="22" t="s">
        <v>13</v>
      </c>
      <c r="B45" s="15">
        <f>SUM(C45:E45)</f>
        <v>89</v>
      </c>
      <c r="C45" s="16">
        <f t="shared" si="140"/>
        <v>26</v>
      </c>
      <c r="D45" s="16">
        <f t="shared" si="140"/>
        <v>16</v>
      </c>
      <c r="E45" s="16">
        <f t="shared" si="140"/>
        <v>47</v>
      </c>
      <c r="F45" s="15">
        <f>SUM(G45:I45)</f>
        <v>39</v>
      </c>
      <c r="G45" s="16">
        <f>IF(ISERROR(VLOOKUP($BK45,data,2,FALSE)),0,VLOOKUP($BK45,data,2,FALSE))</f>
        <v>6</v>
      </c>
      <c r="H45" s="16">
        <f>IF(ISERROR(VLOOKUP($BL45,data,2,FALSE)),0,VLOOKUP($BL45,data,2,FALSE))</f>
        <v>1</v>
      </c>
      <c r="I45" s="16">
        <f>IF(ISERROR(VLOOKUP($BM45,data,2,FALSE)),0,VLOOKUP($BM45,data,2,FALSE))</f>
        <v>32</v>
      </c>
      <c r="J45" s="15">
        <f>SUM(K45:M45)</f>
        <v>30</v>
      </c>
      <c r="K45" s="16">
        <f>IF(ISERROR(VLOOKUP($BK45,data,3,FALSE)),0,VLOOKUP($BK45,data,3,FALSE))</f>
        <v>13</v>
      </c>
      <c r="L45" s="16">
        <f>IF(ISERROR(VLOOKUP($BL45,data,3,FALSE)),0,VLOOKUP($BL45,data,3,FALSE))</f>
        <v>5</v>
      </c>
      <c r="M45" s="17">
        <f>IF(ISERROR(VLOOKUP($BM45,data,3,FALSE)),0,VLOOKUP($BM45,data,3,FALSE))</f>
        <v>12</v>
      </c>
      <c r="N45" s="15">
        <f>SUM(O45:Q45)</f>
        <v>13</v>
      </c>
      <c r="O45" s="16">
        <f>IF(ISERROR(VLOOKUP($BK45,data,4,FALSE)),0,VLOOKUP($BK45,data,4,FALSE))</f>
        <v>4</v>
      </c>
      <c r="P45" s="16">
        <f>IF(ISERROR(VLOOKUP($BL45,data,4,FALSE)),0,VLOOKUP($BL45,data,4,FALSE))</f>
        <v>6</v>
      </c>
      <c r="Q45" s="17">
        <f>IF(ISERROR(VLOOKUP($BM45,data,4,FALSE)),0,VLOOKUP($BM45,data,4,FALSE))</f>
        <v>3</v>
      </c>
      <c r="R45" s="15">
        <f>SUM(S45:U45)</f>
        <v>2</v>
      </c>
      <c r="S45" s="16">
        <f>IF(ISERROR(VLOOKUP($BK45,data,5,FALSE)),0,VLOOKUP($BK45,data,5,FALSE))</f>
        <v>1</v>
      </c>
      <c r="T45" s="16">
        <f>IF(ISERROR(VLOOKUP($BL45,data,5,FALSE)),0,VLOOKUP($BL45,data,5,FALSE))</f>
        <v>1</v>
      </c>
      <c r="U45" s="16">
        <f>IF(ISERROR(VLOOKUP($BM45,data,5,FALSE)),0,VLOOKUP($BM45,data,5,FALSE))</f>
        <v>0</v>
      </c>
      <c r="V45" s="15">
        <f>SUM(W45:Y45)</f>
        <v>1</v>
      </c>
      <c r="W45" s="16">
        <f>IF(ISERROR(VLOOKUP($BK45,data,6,FALSE)),0,VLOOKUP($BK45,data,6,FALSE))</f>
        <v>0</v>
      </c>
      <c r="X45" s="16">
        <f>IF(ISERROR(VLOOKUP($BL45,data,6,FALSE)),0,VLOOKUP($BL45,data,6,FALSE))</f>
        <v>1</v>
      </c>
      <c r="Y45" s="17">
        <f>IF(ISERROR(VLOOKUP($BM45,data,6,FALSE)),0,VLOOKUP($BM45,data,6,FALSE))</f>
        <v>0</v>
      </c>
      <c r="Z45" s="15">
        <f>SUM(AA45:AC45)</f>
        <v>1</v>
      </c>
      <c r="AA45" s="16">
        <f>IF(ISERROR(VLOOKUP($BK45,data,7,FALSE)),0,VLOOKUP($BK45,data,7,FALSE))</f>
        <v>1</v>
      </c>
      <c r="AB45" s="16">
        <f>IF(ISERROR(VLOOKUP($BL45,data,7,FALSE)),0,VLOOKUP($BL45,data,7,FALSE))</f>
        <v>0</v>
      </c>
      <c r="AC45" s="16">
        <f>IF(ISERROR(VLOOKUP($BM45,data,7,FALSE)),0,VLOOKUP($BM45,data,7,FALSE))</f>
        <v>0</v>
      </c>
      <c r="AD45" s="15">
        <f>SUM(AE45:AG45)</f>
        <v>2</v>
      </c>
      <c r="AE45" s="16">
        <f>IF(ISERROR(VLOOKUP($BK45,data,8,FALSE)),0,VLOOKUP($BK45,data,8,FALSE))</f>
        <v>1</v>
      </c>
      <c r="AF45" s="16">
        <f>IF(ISERROR(VLOOKUP($BL45,data,8,FALSE)),0,VLOOKUP($BL45,data,8,FALSE))</f>
        <v>1</v>
      </c>
      <c r="AG45" s="17">
        <f>IF(ISERROR(VLOOKUP($BM45,data,8,FALSE)),0,VLOOKUP($BM45,data,8,FALSE))</f>
        <v>0</v>
      </c>
      <c r="AH45" s="15">
        <f>SUM(AI45:AK45)</f>
        <v>1</v>
      </c>
      <c r="AI45" s="16">
        <f>IF(ISERROR(VLOOKUP($BK45,data,9,FALSE)),0,VLOOKUP($BK45,data,9,FALSE))</f>
        <v>0</v>
      </c>
      <c r="AJ45" s="16">
        <f>IF(ISERROR(VLOOKUP($BL45,data,9,FALSE)),0,VLOOKUP($BL45,data,9,FALSE))</f>
        <v>1</v>
      </c>
      <c r="AK45" s="17">
        <f>IF(ISERROR(VLOOKUP($BM45,data,9,FALSE)),0,VLOOKUP($BM45,data,9,FALSE))</f>
        <v>0</v>
      </c>
      <c r="AL45" s="15">
        <f>SUM(AM45:AO45)</f>
        <v>0</v>
      </c>
      <c r="AM45" s="16">
        <f>IF(ISERROR(VLOOKUP($BK45,data,10,FALSE)),0,VLOOKUP($BK45,data,10,FALSE))</f>
        <v>0</v>
      </c>
      <c r="AN45" s="16">
        <f>IF(ISERROR(VLOOKUP($BL45,data,10,FALSE)),0,VLOOKUP($BL45,data,10,FALSE))</f>
        <v>0</v>
      </c>
      <c r="AO45" s="17">
        <f>IF(ISERROR(VLOOKUP($BM45,data,10,FALSE)),0,VLOOKUP($BM45,data,10,FALSE))</f>
        <v>0</v>
      </c>
      <c r="AP45" s="15">
        <f>SUM(AQ45:AS45)</f>
        <v>0</v>
      </c>
      <c r="AQ45" s="16">
        <f>IF(ISERROR(VLOOKUP($BK45,data,11,FALSE)),0,VLOOKUP($BK45,data,11,FALSE))</f>
        <v>0</v>
      </c>
      <c r="AR45" s="16">
        <f>IF(ISERROR(VLOOKUP($BL45,data,11,FALSE)),0,VLOOKUP($BL45,data,11,FALSE))</f>
        <v>0</v>
      </c>
      <c r="AS45" s="17">
        <f>IF(ISERROR(VLOOKUP($BM45,data,11,FALSE)),0,VLOOKUP($BM45,data,11,FALSE))</f>
        <v>0</v>
      </c>
      <c r="AT45" s="15">
        <f>SUM(AU45:AW45)</f>
        <v>86</v>
      </c>
      <c r="AU45" s="16">
        <f>IF(ISERROR(VLOOKUP($BK45,data,12,FALSE)),0,VLOOKUP($BK45,data,12,FALSE))</f>
        <v>25</v>
      </c>
      <c r="AV45" s="16">
        <f>IF(ISERROR(VLOOKUP($BL45,data,12,FALSE)),0,VLOOKUP($BL45,data,12,FALSE))</f>
        <v>14</v>
      </c>
      <c r="AW45" s="17">
        <f>IF(ISERROR(VLOOKUP($BM45,data,12,FALSE)),0,VLOOKUP($BM45,data,12,FALSE))</f>
        <v>47</v>
      </c>
      <c r="AX45" s="15">
        <f>SUM(AY45:BA45)</f>
        <v>1</v>
      </c>
      <c r="AY45" s="16">
        <f>IF(ISERROR(VLOOKUP($BK45,data,13,FALSE)),0,VLOOKUP($BK45,data,13,FALSE))</f>
        <v>1</v>
      </c>
      <c r="AZ45" s="16">
        <f>IF(ISERROR(VLOOKUP($BL45,data,13,FALSE)),0,VLOOKUP($BL45,data,13,FALSE))</f>
        <v>0</v>
      </c>
      <c r="BA45" s="16">
        <f>IF(ISERROR(VLOOKUP($BM45,data,13,FALSE)),0,VLOOKUP($BM45,data,13,FALSE))</f>
        <v>0</v>
      </c>
      <c r="BB45" s="15">
        <f>SUM(BC45:BE45)</f>
        <v>3</v>
      </c>
      <c r="BC45" s="16">
        <f>IF(ISERROR(VLOOKUP($BK45,data,14,FALSE)),0,VLOOKUP($BK45,data,14,FALSE))</f>
        <v>1</v>
      </c>
      <c r="BD45" s="16">
        <f>IF(ISERROR(VLOOKUP($BL45,data,14,FALSE)),0,VLOOKUP($BL45,data,14,FALSE))</f>
        <v>2</v>
      </c>
      <c r="BE45" s="16">
        <f t="shared" si="141"/>
        <v>0</v>
      </c>
      <c r="BF45" s="15">
        <f>SUM(BG45:BI45)</f>
        <v>0</v>
      </c>
      <c r="BG45" s="16">
        <f>IF(ISERROR(VLOOKUP($BK45,data,15,FALSE)),0,VLOOKUP($BK45,data,15,FALSE))</f>
        <v>0</v>
      </c>
      <c r="BH45" s="16">
        <f>IF(ISERROR(VLOOKUP($BL45,data,15,FALSE)),0,VLOOKUP($BL45,data,15,FALSE))</f>
        <v>0</v>
      </c>
      <c r="BI45" s="17">
        <f>IF(ISERROR(VLOOKUP($BM45,data,15,FALSE)),0,VLOOKUP($BM45,data,15,FALSE))</f>
        <v>0</v>
      </c>
      <c r="BK45" s="29">
        <f t="shared" si="76"/>
        <v>201210</v>
      </c>
      <c r="BL45" s="29">
        <f t="shared" si="77"/>
        <v>202210</v>
      </c>
      <c r="BM45" s="29">
        <f t="shared" si="78"/>
        <v>203210</v>
      </c>
      <c r="BN45" s="23">
        <v>1210</v>
      </c>
    </row>
    <row r="46" spans="1:66" s="28" customFormat="1" ht="25.5" customHeight="1">
      <c r="A46" s="22" t="s">
        <v>15</v>
      </c>
      <c r="B46" s="15">
        <f>SUM(C46:E46)</f>
        <v>0</v>
      </c>
      <c r="C46" s="19">
        <f t="shared" si="140"/>
        <v>0</v>
      </c>
      <c r="D46" s="19">
        <f t="shared" si="140"/>
        <v>0</v>
      </c>
      <c r="E46" s="19">
        <f t="shared" si="140"/>
        <v>0</v>
      </c>
      <c r="F46" s="18">
        <f>SUM(G46:I46)</f>
        <v>0</v>
      </c>
      <c r="G46" s="19">
        <f>IF(ISERROR(VLOOKUP($BK46,data,2,FALSE)),0,VLOOKUP($BK46,data,2,FALSE))</f>
        <v>0</v>
      </c>
      <c r="H46" s="19">
        <f>IF(ISERROR(VLOOKUP($BL46,data,2,FALSE)),0,VLOOKUP($BL46,data,2,FALSE))</f>
        <v>0</v>
      </c>
      <c r="I46" s="19">
        <f>IF(ISERROR(VLOOKUP($BM46,data,2,FALSE)),0,VLOOKUP($BM46,data,2,FALSE))</f>
        <v>0</v>
      </c>
      <c r="J46" s="18">
        <f>SUM(K46:M46)</f>
        <v>0</v>
      </c>
      <c r="K46" s="19">
        <f>IF(ISERROR(VLOOKUP($BK46,data,3,FALSE)),0,VLOOKUP($BK46,data,3,FALSE))</f>
        <v>0</v>
      </c>
      <c r="L46" s="19">
        <f>IF(ISERROR(VLOOKUP($BL46,data,3,FALSE)),0,VLOOKUP($BL46,data,3,FALSE))</f>
        <v>0</v>
      </c>
      <c r="M46" s="20">
        <f>IF(ISERROR(VLOOKUP($BM46,data,3,FALSE)),0,VLOOKUP($BM46,data,3,FALSE))</f>
        <v>0</v>
      </c>
      <c r="N46" s="18">
        <f>SUM(O46:Q46)</f>
        <v>0</v>
      </c>
      <c r="O46" s="19">
        <f>IF(ISERROR(VLOOKUP($BK46,data,4,FALSE)),0,VLOOKUP($BK46,data,4,FALSE))</f>
        <v>0</v>
      </c>
      <c r="P46" s="19">
        <f>IF(ISERROR(VLOOKUP($BL46,data,4,FALSE)),0,VLOOKUP($BL46,data,4,FALSE))</f>
        <v>0</v>
      </c>
      <c r="Q46" s="20">
        <f>IF(ISERROR(VLOOKUP($BM46,data,4,FALSE)),0,VLOOKUP($BM46,data,4,FALSE))</f>
        <v>0</v>
      </c>
      <c r="R46" s="18">
        <f>SUM(S46:U46)</f>
        <v>0</v>
      </c>
      <c r="S46" s="19">
        <f>IF(ISERROR(VLOOKUP($BK46,data,5,FALSE)),0,VLOOKUP($BK46,data,5,FALSE))</f>
        <v>0</v>
      </c>
      <c r="T46" s="19">
        <f>IF(ISERROR(VLOOKUP($BL46,data,5,FALSE)),0,VLOOKUP($BL46,data,5,FALSE))</f>
        <v>0</v>
      </c>
      <c r="U46" s="19">
        <f>IF(ISERROR(VLOOKUP($BM46,data,5,FALSE)),0,VLOOKUP($BM46,data,5,FALSE))</f>
        <v>0</v>
      </c>
      <c r="V46" s="18">
        <f>SUM(W46:Y46)</f>
        <v>0</v>
      </c>
      <c r="W46" s="19">
        <f>IF(ISERROR(VLOOKUP($BK46,data,6,FALSE)),0,VLOOKUP($BK46,data,6,FALSE))</f>
        <v>0</v>
      </c>
      <c r="X46" s="19">
        <f>IF(ISERROR(VLOOKUP($BL46,data,6,FALSE)),0,VLOOKUP($BL46,data,6,FALSE))</f>
        <v>0</v>
      </c>
      <c r="Y46" s="20">
        <f>IF(ISERROR(VLOOKUP($BM46,data,6,FALSE)),0,VLOOKUP($BM46,data,6,FALSE))</f>
        <v>0</v>
      </c>
      <c r="Z46" s="18">
        <f>SUM(AA46:AC46)</f>
        <v>0</v>
      </c>
      <c r="AA46" s="19">
        <f>IF(ISERROR(VLOOKUP($BK46,data,7,FALSE)),0,VLOOKUP($BK46,data,7,FALSE))</f>
        <v>0</v>
      </c>
      <c r="AB46" s="19">
        <f>IF(ISERROR(VLOOKUP($BL46,data,7,FALSE)),0,VLOOKUP($BL46,data,7,FALSE))</f>
        <v>0</v>
      </c>
      <c r="AC46" s="19">
        <f>IF(ISERROR(VLOOKUP($BM46,data,7,FALSE)),0,VLOOKUP($BM46,data,7,FALSE))</f>
        <v>0</v>
      </c>
      <c r="AD46" s="18">
        <f>SUM(AE46:AG46)</f>
        <v>0</v>
      </c>
      <c r="AE46" s="19">
        <f>IF(ISERROR(VLOOKUP($BK46,data,8,FALSE)),0,VLOOKUP($BK46,data,8,FALSE))</f>
        <v>0</v>
      </c>
      <c r="AF46" s="19">
        <f>IF(ISERROR(VLOOKUP($BL46,data,8,FALSE)),0,VLOOKUP($BL46,data,8,FALSE))</f>
        <v>0</v>
      </c>
      <c r="AG46" s="20">
        <f>IF(ISERROR(VLOOKUP($BM46,data,8,FALSE)),0,VLOOKUP($BM46,data,8,FALSE))</f>
        <v>0</v>
      </c>
      <c r="AH46" s="18">
        <f>SUM(AI46:AK46)</f>
        <v>0</v>
      </c>
      <c r="AI46" s="19">
        <f>IF(ISERROR(VLOOKUP($BK46,data,9,FALSE)),0,VLOOKUP($BK46,data,9,FALSE))</f>
        <v>0</v>
      </c>
      <c r="AJ46" s="19">
        <f>IF(ISERROR(VLOOKUP($BL46,data,9,FALSE)),0,VLOOKUP($BL46,data,9,FALSE))</f>
        <v>0</v>
      </c>
      <c r="AK46" s="20">
        <f>IF(ISERROR(VLOOKUP($BM46,data,9,FALSE)),0,VLOOKUP($BM46,data,9,FALSE))</f>
        <v>0</v>
      </c>
      <c r="AL46" s="18">
        <f>SUM(AM46:AO46)</f>
        <v>0</v>
      </c>
      <c r="AM46" s="19">
        <f>IF(ISERROR(VLOOKUP($BK46,data,10,FALSE)),0,VLOOKUP($BK46,data,10,FALSE))</f>
        <v>0</v>
      </c>
      <c r="AN46" s="19">
        <f>IF(ISERROR(VLOOKUP($BL46,data,10,FALSE)),0,VLOOKUP($BL46,data,10,FALSE))</f>
        <v>0</v>
      </c>
      <c r="AO46" s="20">
        <f>IF(ISERROR(VLOOKUP($BM46,data,10,FALSE)),0,VLOOKUP($BM46,data,10,FALSE))</f>
        <v>0</v>
      </c>
      <c r="AP46" s="18">
        <f>SUM(AQ46:AS46)</f>
        <v>0</v>
      </c>
      <c r="AQ46" s="19">
        <f>IF(ISERROR(VLOOKUP($BK46,data,11,FALSE)),0,VLOOKUP($BK46,data,11,FALSE))</f>
        <v>0</v>
      </c>
      <c r="AR46" s="19">
        <f>IF(ISERROR(VLOOKUP($BL46,data,11,FALSE)),0,VLOOKUP($BL46,data,11,FALSE))</f>
        <v>0</v>
      </c>
      <c r="AS46" s="20">
        <f>IF(ISERROR(VLOOKUP($BM46,data,11,FALSE)),0,VLOOKUP($BM46,data,11,FALSE))</f>
        <v>0</v>
      </c>
      <c r="AT46" s="18">
        <f>SUM(AU46:AW46)</f>
        <v>0</v>
      </c>
      <c r="AU46" s="19">
        <f>IF(ISERROR(VLOOKUP($BK46,data,12,FALSE)),0,VLOOKUP($BK46,data,12,FALSE))</f>
        <v>0</v>
      </c>
      <c r="AV46" s="19">
        <f>IF(ISERROR(VLOOKUP($BL46,data,12,FALSE)),0,VLOOKUP($BL46,data,12,FALSE))</f>
        <v>0</v>
      </c>
      <c r="AW46" s="20">
        <f>IF(ISERROR(VLOOKUP($BM46,data,12,FALSE)),0,VLOOKUP($BM46,data,12,FALSE))</f>
        <v>0</v>
      </c>
      <c r="AX46" s="18">
        <f>SUM(AY46:BA46)</f>
        <v>0</v>
      </c>
      <c r="AY46" s="19">
        <f>IF(ISERROR(VLOOKUP($BK46,data,13,FALSE)),0,VLOOKUP($BK46,data,13,FALSE))</f>
        <v>0</v>
      </c>
      <c r="AZ46" s="19">
        <f>IF(ISERROR(VLOOKUP($BL46,data,13,FALSE)),0,VLOOKUP($BL46,data,13,FALSE))</f>
        <v>0</v>
      </c>
      <c r="BA46" s="19">
        <f>IF(ISERROR(VLOOKUP($BM46,data,13,FALSE)),0,VLOOKUP($BM46,data,13,FALSE))</f>
        <v>0</v>
      </c>
      <c r="BB46" s="18">
        <f>SUM(BC46:BE46)</f>
        <v>0</v>
      </c>
      <c r="BC46" s="19">
        <f>IF(ISERROR(VLOOKUP($BK46,data,14,FALSE)),0,VLOOKUP($BK46,data,14,FALSE))</f>
        <v>0</v>
      </c>
      <c r="BD46" s="19">
        <f>IF(ISERROR(VLOOKUP($BL46,data,14,FALSE)),0,VLOOKUP($BL46,data,14,FALSE))</f>
        <v>0</v>
      </c>
      <c r="BE46" s="20">
        <f t="shared" si="141"/>
        <v>0</v>
      </c>
      <c r="BF46" s="18">
        <f>SUM(BG46:BI46)</f>
        <v>0</v>
      </c>
      <c r="BG46" s="19">
        <f>IF(ISERROR(VLOOKUP($BK46,data,15,FALSE)),0,VLOOKUP($BK46,data,15,FALSE))</f>
        <v>0</v>
      </c>
      <c r="BH46" s="19">
        <f>IF(ISERROR(VLOOKUP($BL46,data,15,FALSE)),0,VLOOKUP($BL46,data,15,FALSE))</f>
        <v>0</v>
      </c>
      <c r="BI46" s="20">
        <f>IF(ISERROR(VLOOKUP($BM46,data,15,FALSE)),0,VLOOKUP($BM46,data,15,FALSE))</f>
        <v>0</v>
      </c>
      <c r="BK46" s="29">
        <f t="shared" si="76"/>
        <v>201361</v>
      </c>
      <c r="BL46" s="29">
        <f t="shared" si="77"/>
        <v>202361</v>
      </c>
      <c r="BM46" s="29">
        <f t="shared" si="78"/>
        <v>203361</v>
      </c>
      <c r="BN46" s="23">
        <v>1361</v>
      </c>
    </row>
    <row r="47" spans="1:66" s="28" customFormat="1" ht="25.5" customHeight="1">
      <c r="A47" s="21" t="s">
        <v>62</v>
      </c>
      <c r="B47" s="12">
        <f aca="true" t="shared" si="142" ref="B47:AG47">SUM(B48)</f>
        <v>216</v>
      </c>
      <c r="C47" s="12">
        <f t="shared" si="142"/>
        <v>87</v>
      </c>
      <c r="D47" s="12">
        <f t="shared" si="142"/>
        <v>37</v>
      </c>
      <c r="E47" s="13">
        <f t="shared" si="142"/>
        <v>92</v>
      </c>
      <c r="F47" s="12">
        <f t="shared" si="142"/>
        <v>96</v>
      </c>
      <c r="G47" s="12">
        <f t="shared" si="142"/>
        <v>32</v>
      </c>
      <c r="H47" s="12">
        <f t="shared" si="142"/>
        <v>2</v>
      </c>
      <c r="I47" s="13">
        <f t="shared" si="142"/>
        <v>62</v>
      </c>
      <c r="J47" s="12">
        <f t="shared" si="142"/>
        <v>55</v>
      </c>
      <c r="K47" s="12">
        <f t="shared" si="142"/>
        <v>23</v>
      </c>
      <c r="L47" s="12">
        <f t="shared" si="142"/>
        <v>10</v>
      </c>
      <c r="M47" s="13">
        <f t="shared" si="142"/>
        <v>22</v>
      </c>
      <c r="N47" s="12">
        <f t="shared" si="142"/>
        <v>48</v>
      </c>
      <c r="O47" s="12">
        <f t="shared" si="142"/>
        <v>25</v>
      </c>
      <c r="P47" s="12">
        <f t="shared" si="142"/>
        <v>16</v>
      </c>
      <c r="Q47" s="13">
        <f t="shared" si="142"/>
        <v>7</v>
      </c>
      <c r="R47" s="11">
        <f t="shared" si="142"/>
        <v>4</v>
      </c>
      <c r="S47" s="12">
        <f t="shared" si="142"/>
        <v>2</v>
      </c>
      <c r="T47" s="12">
        <f t="shared" si="142"/>
        <v>1</v>
      </c>
      <c r="U47" s="13">
        <f t="shared" si="142"/>
        <v>1</v>
      </c>
      <c r="V47" s="12">
        <f t="shared" si="142"/>
        <v>1</v>
      </c>
      <c r="W47" s="12">
        <f t="shared" si="142"/>
        <v>1</v>
      </c>
      <c r="X47" s="12">
        <f t="shared" si="142"/>
        <v>0</v>
      </c>
      <c r="Y47" s="13">
        <f t="shared" si="142"/>
        <v>0</v>
      </c>
      <c r="Z47" s="12">
        <f t="shared" si="142"/>
        <v>6</v>
      </c>
      <c r="AA47" s="12">
        <f t="shared" si="142"/>
        <v>1</v>
      </c>
      <c r="AB47" s="12">
        <f t="shared" si="142"/>
        <v>5</v>
      </c>
      <c r="AC47" s="13">
        <f t="shared" si="142"/>
        <v>0</v>
      </c>
      <c r="AD47" s="12">
        <f t="shared" si="142"/>
        <v>5</v>
      </c>
      <c r="AE47" s="12">
        <f t="shared" si="142"/>
        <v>2</v>
      </c>
      <c r="AF47" s="12">
        <f t="shared" si="142"/>
        <v>3</v>
      </c>
      <c r="AG47" s="13">
        <f t="shared" si="142"/>
        <v>0</v>
      </c>
      <c r="AH47" s="11">
        <f aca="true" t="shared" si="143" ref="AH47:BI47">SUM(AH48)</f>
        <v>1</v>
      </c>
      <c r="AI47" s="12">
        <f t="shared" si="143"/>
        <v>1</v>
      </c>
      <c r="AJ47" s="12">
        <f t="shared" si="143"/>
        <v>0</v>
      </c>
      <c r="AK47" s="13">
        <f t="shared" si="143"/>
        <v>0</v>
      </c>
      <c r="AL47" s="12">
        <f t="shared" si="143"/>
        <v>0</v>
      </c>
      <c r="AM47" s="12">
        <f t="shared" si="143"/>
        <v>0</v>
      </c>
      <c r="AN47" s="12">
        <f t="shared" si="143"/>
        <v>0</v>
      </c>
      <c r="AO47" s="13">
        <f t="shared" si="143"/>
        <v>0</v>
      </c>
      <c r="AP47" s="12">
        <f t="shared" si="143"/>
        <v>0</v>
      </c>
      <c r="AQ47" s="12">
        <f t="shared" si="143"/>
        <v>0</v>
      </c>
      <c r="AR47" s="12">
        <f t="shared" si="143"/>
        <v>0</v>
      </c>
      <c r="AS47" s="13">
        <f t="shared" si="143"/>
        <v>0</v>
      </c>
      <c r="AT47" s="11">
        <f t="shared" si="143"/>
        <v>210</v>
      </c>
      <c r="AU47" s="12">
        <f t="shared" si="143"/>
        <v>84</v>
      </c>
      <c r="AV47" s="12">
        <f t="shared" si="143"/>
        <v>34</v>
      </c>
      <c r="AW47" s="13">
        <f t="shared" si="143"/>
        <v>92</v>
      </c>
      <c r="AX47" s="12">
        <f t="shared" si="143"/>
        <v>6</v>
      </c>
      <c r="AY47" s="12">
        <f t="shared" si="143"/>
        <v>1</v>
      </c>
      <c r="AZ47" s="12">
        <f t="shared" si="143"/>
        <v>5</v>
      </c>
      <c r="BA47" s="13">
        <f t="shared" si="143"/>
        <v>0</v>
      </c>
      <c r="BB47" s="12">
        <f t="shared" si="143"/>
        <v>6</v>
      </c>
      <c r="BC47" s="12">
        <f t="shared" si="143"/>
        <v>3</v>
      </c>
      <c r="BD47" s="12">
        <f t="shared" si="143"/>
        <v>3</v>
      </c>
      <c r="BE47" s="13">
        <f t="shared" si="143"/>
        <v>0</v>
      </c>
      <c r="BF47" s="12">
        <f t="shared" si="143"/>
        <v>0</v>
      </c>
      <c r="BG47" s="12">
        <f t="shared" si="143"/>
        <v>0</v>
      </c>
      <c r="BH47" s="12">
        <f t="shared" si="143"/>
        <v>0</v>
      </c>
      <c r="BI47" s="13">
        <f t="shared" si="143"/>
        <v>0</v>
      </c>
      <c r="BN47" s="23"/>
    </row>
    <row r="48" spans="1:66" s="28" customFormat="1" ht="25.5" customHeight="1">
      <c r="A48" s="24" t="s">
        <v>119</v>
      </c>
      <c r="B48" s="16">
        <f aca="true" t="shared" si="144" ref="B48:AG48">SUM(B49:B50)</f>
        <v>216</v>
      </c>
      <c r="C48" s="16">
        <f t="shared" si="144"/>
        <v>87</v>
      </c>
      <c r="D48" s="16">
        <f t="shared" si="144"/>
        <v>37</v>
      </c>
      <c r="E48" s="17">
        <f t="shared" si="144"/>
        <v>92</v>
      </c>
      <c r="F48" s="16">
        <f t="shared" si="144"/>
        <v>96</v>
      </c>
      <c r="G48" s="16">
        <f t="shared" si="144"/>
        <v>32</v>
      </c>
      <c r="H48" s="16">
        <f t="shared" si="144"/>
        <v>2</v>
      </c>
      <c r="I48" s="17">
        <f t="shared" si="144"/>
        <v>62</v>
      </c>
      <c r="J48" s="16">
        <f t="shared" si="144"/>
        <v>55</v>
      </c>
      <c r="K48" s="16">
        <f t="shared" si="144"/>
        <v>23</v>
      </c>
      <c r="L48" s="16">
        <f t="shared" si="144"/>
        <v>10</v>
      </c>
      <c r="M48" s="17">
        <f t="shared" si="144"/>
        <v>22</v>
      </c>
      <c r="N48" s="16">
        <f t="shared" si="144"/>
        <v>48</v>
      </c>
      <c r="O48" s="16">
        <f t="shared" si="144"/>
        <v>25</v>
      </c>
      <c r="P48" s="16">
        <f t="shared" si="144"/>
        <v>16</v>
      </c>
      <c r="Q48" s="17">
        <f t="shared" si="144"/>
        <v>7</v>
      </c>
      <c r="R48" s="15">
        <f t="shared" si="144"/>
        <v>4</v>
      </c>
      <c r="S48" s="16">
        <f t="shared" si="144"/>
        <v>2</v>
      </c>
      <c r="T48" s="16">
        <f t="shared" si="144"/>
        <v>1</v>
      </c>
      <c r="U48" s="17">
        <f t="shared" si="144"/>
        <v>1</v>
      </c>
      <c r="V48" s="16">
        <f t="shared" si="144"/>
        <v>1</v>
      </c>
      <c r="W48" s="16">
        <f t="shared" si="144"/>
        <v>1</v>
      </c>
      <c r="X48" s="16">
        <f t="shared" si="144"/>
        <v>0</v>
      </c>
      <c r="Y48" s="17">
        <f t="shared" si="144"/>
        <v>0</v>
      </c>
      <c r="Z48" s="16">
        <f t="shared" si="144"/>
        <v>6</v>
      </c>
      <c r="AA48" s="16">
        <f t="shared" si="144"/>
        <v>1</v>
      </c>
      <c r="AB48" s="16">
        <f t="shared" si="144"/>
        <v>5</v>
      </c>
      <c r="AC48" s="17">
        <f t="shared" si="144"/>
        <v>0</v>
      </c>
      <c r="AD48" s="16">
        <f t="shared" si="144"/>
        <v>5</v>
      </c>
      <c r="AE48" s="16">
        <f t="shared" si="144"/>
        <v>2</v>
      </c>
      <c r="AF48" s="16">
        <f t="shared" si="144"/>
        <v>3</v>
      </c>
      <c r="AG48" s="17">
        <f t="shared" si="144"/>
        <v>0</v>
      </c>
      <c r="AH48" s="15">
        <f aca="true" t="shared" si="145" ref="AH48:BI48">SUM(AH49:AH50)</f>
        <v>1</v>
      </c>
      <c r="AI48" s="16">
        <f t="shared" si="145"/>
        <v>1</v>
      </c>
      <c r="AJ48" s="16">
        <f t="shared" si="145"/>
        <v>0</v>
      </c>
      <c r="AK48" s="17">
        <f t="shared" si="145"/>
        <v>0</v>
      </c>
      <c r="AL48" s="16">
        <f t="shared" si="145"/>
        <v>0</v>
      </c>
      <c r="AM48" s="16">
        <f t="shared" si="145"/>
        <v>0</v>
      </c>
      <c r="AN48" s="16">
        <f t="shared" si="145"/>
        <v>0</v>
      </c>
      <c r="AO48" s="17">
        <f t="shared" si="145"/>
        <v>0</v>
      </c>
      <c r="AP48" s="16">
        <f t="shared" si="145"/>
        <v>0</v>
      </c>
      <c r="AQ48" s="16">
        <f t="shared" si="145"/>
        <v>0</v>
      </c>
      <c r="AR48" s="16">
        <f t="shared" si="145"/>
        <v>0</v>
      </c>
      <c r="AS48" s="17">
        <f t="shared" si="145"/>
        <v>0</v>
      </c>
      <c r="AT48" s="15">
        <f t="shared" si="145"/>
        <v>210</v>
      </c>
      <c r="AU48" s="16">
        <f t="shared" si="145"/>
        <v>84</v>
      </c>
      <c r="AV48" s="16">
        <f t="shared" si="145"/>
        <v>34</v>
      </c>
      <c r="AW48" s="17">
        <f t="shared" si="145"/>
        <v>92</v>
      </c>
      <c r="AX48" s="16">
        <f t="shared" si="145"/>
        <v>6</v>
      </c>
      <c r="AY48" s="16">
        <f t="shared" si="145"/>
        <v>1</v>
      </c>
      <c r="AZ48" s="16">
        <f t="shared" si="145"/>
        <v>5</v>
      </c>
      <c r="BA48" s="17">
        <f t="shared" si="145"/>
        <v>0</v>
      </c>
      <c r="BB48" s="16">
        <f t="shared" si="145"/>
        <v>6</v>
      </c>
      <c r="BC48" s="16">
        <f t="shared" si="145"/>
        <v>3</v>
      </c>
      <c r="BD48" s="16">
        <f t="shared" si="145"/>
        <v>3</v>
      </c>
      <c r="BE48" s="17">
        <f t="shared" si="145"/>
        <v>0</v>
      </c>
      <c r="BF48" s="16">
        <f t="shared" si="145"/>
        <v>0</v>
      </c>
      <c r="BG48" s="16">
        <f t="shared" si="145"/>
        <v>0</v>
      </c>
      <c r="BH48" s="16">
        <f t="shared" si="145"/>
        <v>0</v>
      </c>
      <c r="BI48" s="17">
        <f t="shared" si="145"/>
        <v>0</v>
      </c>
      <c r="BN48" s="23"/>
    </row>
    <row r="49" spans="1:66" s="30" customFormat="1" ht="25.5" customHeight="1">
      <c r="A49" s="22" t="s">
        <v>103</v>
      </c>
      <c r="B49" s="15">
        <f>SUM(C49:E49)</f>
        <v>201</v>
      </c>
      <c r="C49" s="16">
        <f aca="true" t="shared" si="146" ref="C49:E50">G49+K49+O49+S49+W49+AA49+AE49+AI49+AM49+AQ49</f>
        <v>84</v>
      </c>
      <c r="D49" s="16">
        <f t="shared" si="146"/>
        <v>33</v>
      </c>
      <c r="E49" s="16">
        <f t="shared" si="146"/>
        <v>84</v>
      </c>
      <c r="F49" s="15">
        <f>SUM(G49:I49)</f>
        <v>86</v>
      </c>
      <c r="G49" s="16">
        <f>IF(ISERROR(VLOOKUP($BK49,data,2,FALSE)),0,VLOOKUP($BK49,data,2,FALSE))</f>
        <v>29</v>
      </c>
      <c r="H49" s="16">
        <f>IF(ISERROR(VLOOKUP($BL49,data,2,FALSE)),0,VLOOKUP($BL49,data,2,FALSE))</f>
        <v>2</v>
      </c>
      <c r="I49" s="16">
        <f>IF(ISERROR(VLOOKUP($BM49,data,2,FALSE)),0,VLOOKUP($BM49,data,2,FALSE))</f>
        <v>55</v>
      </c>
      <c r="J49" s="15">
        <f>SUM(K49:M49)</f>
        <v>53</v>
      </c>
      <c r="K49" s="16">
        <f>IF(ISERROR(VLOOKUP($BK49,data,3,FALSE)),0,VLOOKUP($BK49,data,3,FALSE))</f>
        <v>23</v>
      </c>
      <c r="L49" s="16">
        <f>IF(ISERROR(VLOOKUP($BL49,data,3,FALSE)),0,VLOOKUP($BL49,data,3,FALSE))</f>
        <v>9</v>
      </c>
      <c r="M49" s="17">
        <f>IF(ISERROR(VLOOKUP($BM49,data,3,FALSE)),0,VLOOKUP($BM49,data,3,FALSE))</f>
        <v>21</v>
      </c>
      <c r="N49" s="15">
        <f>SUM(O49:Q49)</f>
        <v>46</v>
      </c>
      <c r="O49" s="16">
        <f>IF(ISERROR(VLOOKUP($BK49,data,4,FALSE)),0,VLOOKUP($BK49,data,4,FALSE))</f>
        <v>25</v>
      </c>
      <c r="P49" s="16">
        <f>IF(ISERROR(VLOOKUP($BL49,data,4,FALSE)),0,VLOOKUP($BL49,data,4,FALSE))</f>
        <v>14</v>
      </c>
      <c r="Q49" s="17">
        <f>IF(ISERROR(VLOOKUP($BM49,data,4,FALSE)),0,VLOOKUP($BM49,data,4,FALSE))</f>
        <v>7</v>
      </c>
      <c r="R49" s="15">
        <f>SUM(S49:U49)</f>
        <v>4</v>
      </c>
      <c r="S49" s="16">
        <f>IF(ISERROR(VLOOKUP($BK49,data,5,FALSE)),0,VLOOKUP($BK49,data,5,FALSE))</f>
        <v>2</v>
      </c>
      <c r="T49" s="16">
        <f>IF(ISERROR(VLOOKUP($BL49,data,5,FALSE)),0,VLOOKUP($BL49,data,5,FALSE))</f>
        <v>1</v>
      </c>
      <c r="U49" s="16">
        <f>IF(ISERROR(VLOOKUP($BM49,data,5,FALSE)),0,VLOOKUP($BM49,data,5,FALSE))</f>
        <v>1</v>
      </c>
      <c r="V49" s="15">
        <f>SUM(W49:Y49)</f>
        <v>1</v>
      </c>
      <c r="W49" s="16">
        <f>IF(ISERROR(VLOOKUP($BK49,data,6,FALSE)),0,VLOOKUP($BK49,data,6,FALSE))</f>
        <v>1</v>
      </c>
      <c r="X49" s="16">
        <f>IF(ISERROR(VLOOKUP($BL49,data,6,FALSE)),0,VLOOKUP($BL49,data,6,FALSE))</f>
        <v>0</v>
      </c>
      <c r="Y49" s="17">
        <f>IF(ISERROR(VLOOKUP($BM49,data,6,FALSE)),0,VLOOKUP($BM49,data,6,FALSE))</f>
        <v>0</v>
      </c>
      <c r="Z49" s="15">
        <f>SUM(AA49:AC49)</f>
        <v>5</v>
      </c>
      <c r="AA49" s="16">
        <f>IF(ISERROR(VLOOKUP($BK49,data,7,FALSE)),0,VLOOKUP($BK49,data,7,FALSE))</f>
        <v>1</v>
      </c>
      <c r="AB49" s="16">
        <f>IF(ISERROR(VLOOKUP($BL49,data,7,FALSE)),0,VLOOKUP($BL49,data,7,FALSE))</f>
        <v>4</v>
      </c>
      <c r="AC49" s="16">
        <f>IF(ISERROR(VLOOKUP($BM49,data,7,FALSE)),0,VLOOKUP($BM49,data,7,FALSE))</f>
        <v>0</v>
      </c>
      <c r="AD49" s="15">
        <f>SUM(AE49:AG49)</f>
        <v>5</v>
      </c>
      <c r="AE49" s="16">
        <f>IF(ISERROR(VLOOKUP($BK49,data,8,FALSE)),0,VLOOKUP($BK49,data,8,FALSE))</f>
        <v>2</v>
      </c>
      <c r="AF49" s="16">
        <f>IF(ISERROR(VLOOKUP($BL49,data,8,FALSE)),0,VLOOKUP($BL49,data,8,FALSE))</f>
        <v>3</v>
      </c>
      <c r="AG49" s="17">
        <f>IF(ISERROR(VLOOKUP($BM49,data,8,FALSE)),0,VLOOKUP($BM49,data,8,FALSE))</f>
        <v>0</v>
      </c>
      <c r="AH49" s="15">
        <f>SUM(AI49:AK49)</f>
        <v>1</v>
      </c>
      <c r="AI49" s="16">
        <f>IF(ISERROR(VLOOKUP($BK49,data,9,FALSE)),0,VLOOKUP($BK49,data,9,FALSE))</f>
        <v>1</v>
      </c>
      <c r="AJ49" s="16">
        <f>IF(ISERROR(VLOOKUP($BL49,data,9,FALSE)),0,VLOOKUP($BL49,data,9,FALSE))</f>
        <v>0</v>
      </c>
      <c r="AK49" s="17">
        <f>IF(ISERROR(VLOOKUP($BM49,data,9,FALSE)),0,VLOOKUP($BM49,data,9,FALSE))</f>
        <v>0</v>
      </c>
      <c r="AL49" s="15">
        <f>SUM(AM49:AO49)</f>
        <v>0</v>
      </c>
      <c r="AM49" s="16">
        <f>IF(ISERROR(VLOOKUP($BK49,data,10,FALSE)),0,VLOOKUP($BK49,data,10,FALSE))</f>
        <v>0</v>
      </c>
      <c r="AN49" s="16">
        <f>IF(ISERROR(VLOOKUP($BL49,data,10,FALSE)),0,VLOOKUP($BL49,data,10,FALSE))</f>
        <v>0</v>
      </c>
      <c r="AO49" s="17">
        <f>IF(ISERROR(VLOOKUP($BM49,data,10,FALSE)),0,VLOOKUP($BM49,data,10,FALSE))</f>
        <v>0</v>
      </c>
      <c r="AP49" s="15">
        <f>SUM(AQ49:AS49)</f>
        <v>0</v>
      </c>
      <c r="AQ49" s="16">
        <f>IF(ISERROR(VLOOKUP($BK49,data,11,FALSE)),0,VLOOKUP($BK49,data,11,FALSE))</f>
        <v>0</v>
      </c>
      <c r="AR49" s="16">
        <f>IF(ISERROR(VLOOKUP($BL49,data,11,FALSE)),0,VLOOKUP($BL49,data,11,FALSE))</f>
        <v>0</v>
      </c>
      <c r="AS49" s="17">
        <f>IF(ISERROR(VLOOKUP($BM49,data,11,FALSE)),0,VLOOKUP($BM49,data,11,FALSE))</f>
        <v>0</v>
      </c>
      <c r="AT49" s="15">
        <f>SUM(AU49:AW49)</f>
        <v>195</v>
      </c>
      <c r="AU49" s="16">
        <f>IF(ISERROR(VLOOKUP($BK49,data,12,FALSE)),0,VLOOKUP($BK49,data,12,FALSE))</f>
        <v>81</v>
      </c>
      <c r="AV49" s="16">
        <f>IF(ISERROR(VLOOKUP($BL49,data,12,FALSE)),0,VLOOKUP($BL49,data,12,FALSE))</f>
        <v>30</v>
      </c>
      <c r="AW49" s="17">
        <f>IF(ISERROR(VLOOKUP($BM49,data,12,FALSE)),0,VLOOKUP($BM49,data,12,FALSE))</f>
        <v>84</v>
      </c>
      <c r="AX49" s="15">
        <f>SUM(AY49:BA49)</f>
        <v>5</v>
      </c>
      <c r="AY49" s="16">
        <f>IF(ISERROR(VLOOKUP($BK49,data,13,FALSE)),0,VLOOKUP($BK49,data,13,FALSE))</f>
        <v>1</v>
      </c>
      <c r="AZ49" s="16">
        <f>IF(ISERROR(VLOOKUP($BL49,data,13,FALSE)),0,VLOOKUP($BL49,data,13,FALSE))</f>
        <v>4</v>
      </c>
      <c r="BA49" s="16">
        <f>IF(ISERROR(VLOOKUP($BM49,data,13,FALSE)),0,VLOOKUP($BM49,data,13,FALSE))</f>
        <v>0</v>
      </c>
      <c r="BB49" s="15">
        <f>SUM(BC49:BE49)</f>
        <v>6</v>
      </c>
      <c r="BC49" s="16">
        <f>IF(ISERROR(VLOOKUP($BK49,data,14,FALSE)),0,VLOOKUP($BK49,data,14,FALSE))</f>
        <v>3</v>
      </c>
      <c r="BD49" s="16">
        <f>IF(ISERROR(VLOOKUP($BL49,data,14,FALSE)),0,VLOOKUP($BL49,data,14,FALSE))</f>
        <v>3</v>
      </c>
      <c r="BE49" s="17">
        <f t="shared" si="141"/>
        <v>0</v>
      </c>
      <c r="BF49" s="15">
        <f>SUM(BG49:BI49)</f>
        <v>0</v>
      </c>
      <c r="BG49" s="16">
        <f>IF(ISERROR(VLOOKUP($BK49,data,15,FALSE)),0,VLOOKUP($BK49,data,15,FALSE))</f>
        <v>0</v>
      </c>
      <c r="BH49" s="16">
        <f>IF(ISERROR(VLOOKUP($BL49,data,15,FALSE)),0,VLOOKUP($BL49,data,15,FALSE))</f>
        <v>0</v>
      </c>
      <c r="BI49" s="17">
        <f>IF(ISERROR(VLOOKUP($BM49,data,15,FALSE)),0,VLOOKUP($BM49,data,15,FALSE))</f>
        <v>0</v>
      </c>
      <c r="BK49" s="31">
        <f t="shared" si="76"/>
        <v>201201</v>
      </c>
      <c r="BL49" s="31">
        <f t="shared" si="77"/>
        <v>202201</v>
      </c>
      <c r="BM49" s="31">
        <f t="shared" si="78"/>
        <v>203201</v>
      </c>
      <c r="BN49" s="26">
        <v>1201</v>
      </c>
    </row>
    <row r="50" spans="1:66" s="28" customFormat="1" ht="25.5" customHeight="1">
      <c r="A50" s="25" t="s">
        <v>104</v>
      </c>
      <c r="B50" s="18">
        <f>SUM(C50:E50)</f>
        <v>15</v>
      </c>
      <c r="C50" s="19">
        <f t="shared" si="146"/>
        <v>3</v>
      </c>
      <c r="D50" s="19">
        <f t="shared" si="146"/>
        <v>4</v>
      </c>
      <c r="E50" s="19">
        <f t="shared" si="146"/>
        <v>8</v>
      </c>
      <c r="F50" s="18">
        <f>SUM(G50:I50)</f>
        <v>10</v>
      </c>
      <c r="G50" s="19">
        <f>IF(ISERROR(VLOOKUP($BK50,data,2,FALSE)),0,VLOOKUP($BK50,data,2,FALSE))</f>
        <v>3</v>
      </c>
      <c r="H50" s="19">
        <f>IF(ISERROR(VLOOKUP($BL50,data,2,FALSE)),0,VLOOKUP($BL50,data,2,FALSE))</f>
        <v>0</v>
      </c>
      <c r="I50" s="19">
        <f>IF(ISERROR(VLOOKUP($BM50,data,2,FALSE)),0,VLOOKUP($BM50,data,2,FALSE))</f>
        <v>7</v>
      </c>
      <c r="J50" s="18">
        <f>SUM(K50:M50)</f>
        <v>2</v>
      </c>
      <c r="K50" s="19">
        <f>IF(ISERROR(VLOOKUP($BK50,data,3,FALSE)),0,VLOOKUP($BK50,data,3,FALSE))</f>
        <v>0</v>
      </c>
      <c r="L50" s="19">
        <f>IF(ISERROR(VLOOKUP($BL50,data,3,FALSE)),0,VLOOKUP($BL50,data,3,FALSE))</f>
        <v>1</v>
      </c>
      <c r="M50" s="20">
        <f>IF(ISERROR(VLOOKUP($BM50,data,3,FALSE)),0,VLOOKUP($BM50,data,3,FALSE))</f>
        <v>1</v>
      </c>
      <c r="N50" s="18">
        <f>SUM(O50:Q50)</f>
        <v>2</v>
      </c>
      <c r="O50" s="19">
        <f>IF(ISERROR(VLOOKUP($BK50,data,4,FALSE)),0,VLOOKUP($BK50,data,4,FALSE))</f>
        <v>0</v>
      </c>
      <c r="P50" s="19">
        <f>IF(ISERROR(VLOOKUP($BL50,data,4,FALSE)),0,VLOOKUP($BL50,data,4,FALSE))</f>
        <v>2</v>
      </c>
      <c r="Q50" s="20">
        <f>IF(ISERROR(VLOOKUP($BM50,data,4,FALSE)),0,VLOOKUP($BM50,data,4,FALSE))</f>
        <v>0</v>
      </c>
      <c r="R50" s="18">
        <f>SUM(S50:U50)</f>
        <v>0</v>
      </c>
      <c r="S50" s="19">
        <f>IF(ISERROR(VLOOKUP($BK50,data,5,FALSE)),0,VLOOKUP($BK50,data,5,FALSE))</f>
        <v>0</v>
      </c>
      <c r="T50" s="19">
        <f>IF(ISERROR(VLOOKUP($BL50,data,5,FALSE)),0,VLOOKUP($BL50,data,5,FALSE))</f>
        <v>0</v>
      </c>
      <c r="U50" s="19">
        <f>IF(ISERROR(VLOOKUP($BM50,data,5,FALSE)),0,VLOOKUP($BM50,data,5,FALSE))</f>
        <v>0</v>
      </c>
      <c r="V50" s="18">
        <f>SUM(W50:Y50)</f>
        <v>0</v>
      </c>
      <c r="W50" s="19">
        <f>IF(ISERROR(VLOOKUP($BK50,data,6,FALSE)),0,VLOOKUP($BK50,data,6,FALSE))</f>
        <v>0</v>
      </c>
      <c r="X50" s="19">
        <f>IF(ISERROR(VLOOKUP($BL50,data,6,FALSE)),0,VLOOKUP($BL50,data,6,FALSE))</f>
        <v>0</v>
      </c>
      <c r="Y50" s="20">
        <f>IF(ISERROR(VLOOKUP($BM50,data,6,FALSE)),0,VLOOKUP($BM50,data,6,FALSE))</f>
        <v>0</v>
      </c>
      <c r="Z50" s="18">
        <f>SUM(AA50:AC50)</f>
        <v>1</v>
      </c>
      <c r="AA50" s="19">
        <f>IF(ISERROR(VLOOKUP($BK50,data,7,FALSE)),0,VLOOKUP($BK50,data,7,FALSE))</f>
        <v>0</v>
      </c>
      <c r="AB50" s="19">
        <f>IF(ISERROR(VLOOKUP($BL50,data,7,FALSE)),0,VLOOKUP($BL50,data,7,FALSE))</f>
        <v>1</v>
      </c>
      <c r="AC50" s="19">
        <f>IF(ISERROR(VLOOKUP($BM50,data,7,FALSE)),0,VLOOKUP($BM50,data,7,FALSE))</f>
        <v>0</v>
      </c>
      <c r="AD50" s="18">
        <f>SUM(AE50:AG50)</f>
        <v>0</v>
      </c>
      <c r="AE50" s="19">
        <f>IF(ISERROR(VLOOKUP($BK50,data,8,FALSE)),0,VLOOKUP($BK50,data,8,FALSE))</f>
        <v>0</v>
      </c>
      <c r="AF50" s="19">
        <f>IF(ISERROR(VLOOKUP($BL50,data,8,FALSE)),0,VLOOKUP($BL50,data,8,FALSE))</f>
        <v>0</v>
      </c>
      <c r="AG50" s="20">
        <f>IF(ISERROR(VLOOKUP($BM50,data,8,FALSE)),0,VLOOKUP($BM50,data,8,FALSE))</f>
        <v>0</v>
      </c>
      <c r="AH50" s="18">
        <f>SUM(AI50:AK50)</f>
        <v>0</v>
      </c>
      <c r="AI50" s="19">
        <f>IF(ISERROR(VLOOKUP($BK50,data,9,FALSE)),0,VLOOKUP($BK50,data,9,FALSE))</f>
        <v>0</v>
      </c>
      <c r="AJ50" s="19">
        <f>IF(ISERROR(VLOOKUP($BL50,data,9,FALSE)),0,VLOOKUP($BL50,data,9,FALSE))</f>
        <v>0</v>
      </c>
      <c r="AK50" s="20">
        <f>IF(ISERROR(VLOOKUP($BM50,data,9,FALSE)),0,VLOOKUP($BM50,data,9,FALSE))</f>
        <v>0</v>
      </c>
      <c r="AL50" s="18">
        <f>SUM(AM50:AO50)</f>
        <v>0</v>
      </c>
      <c r="AM50" s="19">
        <f>IF(ISERROR(VLOOKUP($BK50,data,10,FALSE)),0,VLOOKUP($BK50,data,10,FALSE))</f>
        <v>0</v>
      </c>
      <c r="AN50" s="19">
        <f>IF(ISERROR(VLOOKUP($BL50,data,10,FALSE)),0,VLOOKUP($BL50,data,10,FALSE))</f>
        <v>0</v>
      </c>
      <c r="AO50" s="20">
        <f>IF(ISERROR(VLOOKUP($BM50,data,10,FALSE)),0,VLOOKUP($BM50,data,10,FALSE))</f>
        <v>0</v>
      </c>
      <c r="AP50" s="18">
        <f>SUM(AQ50:AS50)</f>
        <v>0</v>
      </c>
      <c r="AQ50" s="19">
        <f>IF(ISERROR(VLOOKUP($BK50,data,11,FALSE)),0,VLOOKUP($BK50,data,11,FALSE))</f>
        <v>0</v>
      </c>
      <c r="AR50" s="19">
        <f>IF(ISERROR(VLOOKUP($BL50,data,11,FALSE)),0,VLOOKUP($BL50,data,11,FALSE))</f>
        <v>0</v>
      </c>
      <c r="AS50" s="20">
        <f>IF(ISERROR(VLOOKUP($BM50,data,11,FALSE)),0,VLOOKUP($BM50,data,11,FALSE))</f>
        <v>0</v>
      </c>
      <c r="AT50" s="18">
        <f>SUM(AU50:AW50)</f>
        <v>15</v>
      </c>
      <c r="AU50" s="19">
        <f>IF(ISERROR(VLOOKUP($BK50,data,12,FALSE)),0,VLOOKUP($BK50,data,12,FALSE))</f>
        <v>3</v>
      </c>
      <c r="AV50" s="19">
        <f>IF(ISERROR(VLOOKUP($BL50,data,12,FALSE)),0,VLOOKUP($BL50,data,12,FALSE))</f>
        <v>4</v>
      </c>
      <c r="AW50" s="20">
        <f>IF(ISERROR(VLOOKUP($BM50,data,12,FALSE)),0,VLOOKUP($BM50,data,12,FALSE))</f>
        <v>8</v>
      </c>
      <c r="AX50" s="18">
        <f>SUM(AY50:BA50)</f>
        <v>1</v>
      </c>
      <c r="AY50" s="19">
        <f>IF(ISERROR(VLOOKUP($BK50,data,13,FALSE)),0,VLOOKUP($BK50,data,13,FALSE))</f>
        <v>0</v>
      </c>
      <c r="AZ50" s="19">
        <f>IF(ISERROR(VLOOKUP($BL50,data,13,FALSE)),0,VLOOKUP($BL50,data,13,FALSE))</f>
        <v>1</v>
      </c>
      <c r="BA50" s="19">
        <f>IF(ISERROR(VLOOKUP($BM50,data,13,FALSE)),0,VLOOKUP($BM50,data,13,FALSE))</f>
        <v>0</v>
      </c>
      <c r="BB50" s="18">
        <f>SUM(BC50:BE50)</f>
        <v>0</v>
      </c>
      <c r="BC50" s="19">
        <f>IF(ISERROR(VLOOKUP($BK50,data,14,FALSE)),0,VLOOKUP($BK50,data,14,FALSE))</f>
        <v>0</v>
      </c>
      <c r="BD50" s="19">
        <f>IF(ISERROR(VLOOKUP($BL50,data,14,FALSE)),0,VLOOKUP($BL50,data,14,FALSE))</f>
        <v>0</v>
      </c>
      <c r="BE50" s="19">
        <f t="shared" si="141"/>
        <v>0</v>
      </c>
      <c r="BF50" s="18">
        <f>SUM(BG50:BI50)</f>
        <v>0</v>
      </c>
      <c r="BG50" s="19">
        <f>IF(ISERROR(VLOOKUP($BK50,data,15,FALSE)),0,VLOOKUP($BK50,data,15,FALSE))</f>
        <v>0</v>
      </c>
      <c r="BH50" s="19">
        <f>IF(ISERROR(VLOOKUP($BL50,data,15,FALSE)),0,VLOOKUP($BL50,data,15,FALSE))</f>
        <v>0</v>
      </c>
      <c r="BI50" s="20">
        <f>IF(ISERROR(VLOOKUP($BM50,data,15,FALSE)),0,VLOOKUP($BM50,data,15,FALSE))</f>
        <v>0</v>
      </c>
      <c r="BK50" s="29">
        <f t="shared" si="76"/>
        <v>201204</v>
      </c>
      <c r="BL50" s="29">
        <f t="shared" si="77"/>
        <v>202204</v>
      </c>
      <c r="BM50" s="29">
        <f t="shared" si="78"/>
        <v>203204</v>
      </c>
      <c r="BN50" s="23">
        <v>1204</v>
      </c>
    </row>
    <row r="51" spans="1:66" s="28" customFormat="1" ht="24.75" customHeight="1">
      <c r="A51" s="21" t="s">
        <v>83</v>
      </c>
      <c r="B51" s="11">
        <f aca="true" t="shared" si="147" ref="B51:BI51">SUM(B52:B67)</f>
        <v>122</v>
      </c>
      <c r="C51" s="12">
        <f t="shared" si="147"/>
        <v>49</v>
      </c>
      <c r="D51" s="12">
        <f t="shared" si="147"/>
        <v>19</v>
      </c>
      <c r="E51" s="13">
        <f t="shared" si="147"/>
        <v>54</v>
      </c>
      <c r="F51" s="11">
        <f t="shared" si="147"/>
        <v>41</v>
      </c>
      <c r="G51" s="12">
        <f t="shared" si="147"/>
        <v>10</v>
      </c>
      <c r="H51" s="12">
        <f t="shared" si="147"/>
        <v>1</v>
      </c>
      <c r="I51" s="13">
        <f t="shared" si="147"/>
        <v>30</v>
      </c>
      <c r="J51" s="11">
        <f t="shared" si="147"/>
        <v>45</v>
      </c>
      <c r="K51" s="12">
        <f t="shared" si="147"/>
        <v>18</v>
      </c>
      <c r="L51" s="12">
        <f t="shared" si="147"/>
        <v>5</v>
      </c>
      <c r="M51" s="13">
        <f t="shared" si="147"/>
        <v>22</v>
      </c>
      <c r="N51" s="11">
        <f t="shared" si="147"/>
        <v>21</v>
      </c>
      <c r="O51" s="12">
        <f t="shared" si="147"/>
        <v>9</v>
      </c>
      <c r="P51" s="12">
        <f t="shared" si="147"/>
        <v>10</v>
      </c>
      <c r="Q51" s="13">
        <f t="shared" si="147"/>
        <v>2</v>
      </c>
      <c r="R51" s="11">
        <f t="shared" si="147"/>
        <v>3</v>
      </c>
      <c r="S51" s="12">
        <f t="shared" si="147"/>
        <v>1</v>
      </c>
      <c r="T51" s="12">
        <f t="shared" si="147"/>
        <v>2</v>
      </c>
      <c r="U51" s="13">
        <f t="shared" si="147"/>
        <v>0</v>
      </c>
      <c r="V51" s="11">
        <f t="shared" si="147"/>
        <v>3</v>
      </c>
      <c r="W51" s="12">
        <f t="shared" si="147"/>
        <v>3</v>
      </c>
      <c r="X51" s="12">
        <f t="shared" si="147"/>
        <v>0</v>
      </c>
      <c r="Y51" s="13">
        <f t="shared" si="147"/>
        <v>0</v>
      </c>
      <c r="Z51" s="11">
        <f t="shared" si="147"/>
        <v>3</v>
      </c>
      <c r="AA51" s="12">
        <f t="shared" si="147"/>
        <v>3</v>
      </c>
      <c r="AB51" s="12">
        <f t="shared" si="147"/>
        <v>0</v>
      </c>
      <c r="AC51" s="13">
        <f t="shared" si="147"/>
        <v>0</v>
      </c>
      <c r="AD51" s="11">
        <f t="shared" si="147"/>
        <v>5</v>
      </c>
      <c r="AE51" s="12">
        <f t="shared" si="147"/>
        <v>4</v>
      </c>
      <c r="AF51" s="12">
        <f t="shared" si="147"/>
        <v>1</v>
      </c>
      <c r="AG51" s="13">
        <f t="shared" si="147"/>
        <v>0</v>
      </c>
      <c r="AH51" s="11">
        <f t="shared" si="147"/>
        <v>1</v>
      </c>
      <c r="AI51" s="12">
        <f t="shared" si="147"/>
        <v>1</v>
      </c>
      <c r="AJ51" s="12">
        <f t="shared" si="147"/>
        <v>0</v>
      </c>
      <c r="AK51" s="13">
        <f t="shared" si="147"/>
        <v>0</v>
      </c>
      <c r="AL51" s="11">
        <f t="shared" si="147"/>
        <v>0</v>
      </c>
      <c r="AM51" s="12">
        <f t="shared" si="147"/>
        <v>0</v>
      </c>
      <c r="AN51" s="12">
        <f t="shared" si="147"/>
        <v>0</v>
      </c>
      <c r="AO51" s="13">
        <f t="shared" si="147"/>
        <v>0</v>
      </c>
      <c r="AP51" s="11">
        <f t="shared" si="147"/>
        <v>0</v>
      </c>
      <c r="AQ51" s="12">
        <f t="shared" si="147"/>
        <v>0</v>
      </c>
      <c r="AR51" s="12">
        <f t="shared" si="147"/>
        <v>0</v>
      </c>
      <c r="AS51" s="13">
        <f t="shared" si="147"/>
        <v>0</v>
      </c>
      <c r="AT51" s="11">
        <f t="shared" si="147"/>
        <v>117</v>
      </c>
      <c r="AU51" s="12">
        <f t="shared" si="147"/>
        <v>45</v>
      </c>
      <c r="AV51" s="12">
        <f t="shared" si="147"/>
        <v>18</v>
      </c>
      <c r="AW51" s="13">
        <f t="shared" si="147"/>
        <v>54</v>
      </c>
      <c r="AX51" s="11">
        <f t="shared" si="147"/>
        <v>4</v>
      </c>
      <c r="AY51" s="12">
        <f t="shared" si="147"/>
        <v>4</v>
      </c>
      <c r="AZ51" s="12">
        <f t="shared" si="147"/>
        <v>0</v>
      </c>
      <c r="BA51" s="13">
        <f t="shared" si="147"/>
        <v>0</v>
      </c>
      <c r="BB51" s="11">
        <f t="shared" si="147"/>
        <v>5</v>
      </c>
      <c r="BC51" s="12">
        <f t="shared" si="147"/>
        <v>4</v>
      </c>
      <c r="BD51" s="12">
        <f t="shared" si="147"/>
        <v>1</v>
      </c>
      <c r="BE51" s="13">
        <f t="shared" si="147"/>
        <v>0</v>
      </c>
      <c r="BF51" s="11">
        <f t="shared" si="147"/>
        <v>0</v>
      </c>
      <c r="BG51" s="12">
        <f t="shared" si="147"/>
        <v>0</v>
      </c>
      <c r="BH51" s="12">
        <f t="shared" si="147"/>
        <v>0</v>
      </c>
      <c r="BI51" s="13">
        <f t="shared" si="147"/>
        <v>0</v>
      </c>
      <c r="BN51" s="23"/>
    </row>
    <row r="52" spans="1:66" s="28" customFormat="1" ht="24.75" customHeight="1">
      <c r="A52" s="22" t="s">
        <v>23</v>
      </c>
      <c r="B52" s="15">
        <f>SUM(C52:E52)</f>
        <v>21</v>
      </c>
      <c r="C52" s="16">
        <f aca="true" t="shared" si="148" ref="C52:E67">G52+K52+O52+S52+W52+AA52+AE52+AI52+AM52+AQ52</f>
        <v>9</v>
      </c>
      <c r="D52" s="16">
        <f t="shared" si="148"/>
        <v>5</v>
      </c>
      <c r="E52" s="16">
        <f t="shared" si="148"/>
        <v>7</v>
      </c>
      <c r="F52" s="15">
        <f aca="true" t="shared" si="149" ref="F52:F67">SUM(G52:I52)</f>
        <v>7</v>
      </c>
      <c r="G52" s="16">
        <f aca="true" t="shared" si="150" ref="G52:G67">IF(ISERROR(VLOOKUP($BK52,data,2,FALSE)),0,VLOOKUP($BK52,data,2,FALSE))</f>
        <v>1</v>
      </c>
      <c r="H52" s="16">
        <f aca="true" t="shared" si="151" ref="H52:H67">IF(ISERROR(VLOOKUP($BL52,data,2,FALSE)),0,VLOOKUP($BL52,data,2,FALSE))</f>
        <v>0</v>
      </c>
      <c r="I52" s="16">
        <f aca="true" t="shared" si="152" ref="I52:I67">IF(ISERROR(VLOOKUP($BM52,data,2,FALSE)),0,VLOOKUP($BM52,data,2,FALSE))</f>
        <v>6</v>
      </c>
      <c r="J52" s="15">
        <f aca="true" t="shared" si="153" ref="J52:J67">SUM(K52:M52)</f>
        <v>9</v>
      </c>
      <c r="K52" s="16">
        <f aca="true" t="shared" si="154" ref="K52:K67">IF(ISERROR(VLOOKUP($BK52,data,3,FALSE)),0,VLOOKUP($BK52,data,3,FALSE))</f>
        <v>6</v>
      </c>
      <c r="L52" s="16">
        <f aca="true" t="shared" si="155" ref="L52:L67">IF(ISERROR(VLOOKUP($BL52,data,3,FALSE)),0,VLOOKUP($BL52,data,3,FALSE))</f>
        <v>2</v>
      </c>
      <c r="M52" s="17">
        <f aca="true" t="shared" si="156" ref="M52:M67">IF(ISERROR(VLOOKUP($BM52,data,3,FALSE)),0,VLOOKUP($BM52,data,3,FALSE))</f>
        <v>1</v>
      </c>
      <c r="N52" s="15">
        <f aca="true" t="shared" si="157" ref="N52:N67">SUM(O52:Q52)</f>
        <v>3</v>
      </c>
      <c r="O52" s="16">
        <f aca="true" t="shared" si="158" ref="O52:O67">IF(ISERROR(VLOOKUP($BK52,data,4,FALSE)),0,VLOOKUP($BK52,data,4,FALSE))</f>
        <v>0</v>
      </c>
      <c r="P52" s="16">
        <f aca="true" t="shared" si="159" ref="P52:P67">IF(ISERROR(VLOOKUP($BL52,data,4,FALSE)),0,VLOOKUP($BL52,data,4,FALSE))</f>
        <v>3</v>
      </c>
      <c r="Q52" s="17">
        <f aca="true" t="shared" si="160" ref="Q52:Q67">IF(ISERROR(VLOOKUP($BM52,data,4,FALSE)),0,VLOOKUP($BM52,data,4,FALSE))</f>
        <v>0</v>
      </c>
      <c r="R52" s="15">
        <f aca="true" t="shared" si="161" ref="R52:R67">SUM(S52:U52)</f>
        <v>0</v>
      </c>
      <c r="S52" s="16">
        <f aca="true" t="shared" si="162" ref="S52:S67">IF(ISERROR(VLOOKUP($BK52,data,5,FALSE)),0,VLOOKUP($BK52,data,5,FALSE))</f>
        <v>0</v>
      </c>
      <c r="T52" s="16">
        <f aca="true" t="shared" si="163" ref="T52:T67">IF(ISERROR(VLOOKUP($BL52,data,5,FALSE)),0,VLOOKUP($BL52,data,5,FALSE))</f>
        <v>0</v>
      </c>
      <c r="U52" s="16">
        <f aca="true" t="shared" si="164" ref="U52:U67">IF(ISERROR(VLOOKUP($BM52,data,5,FALSE)),0,VLOOKUP($BM52,data,5,FALSE))</f>
        <v>0</v>
      </c>
      <c r="V52" s="15">
        <f aca="true" t="shared" si="165" ref="V52:V67">SUM(W52:Y52)</f>
        <v>1</v>
      </c>
      <c r="W52" s="16">
        <f aca="true" t="shared" si="166" ref="W52:W67">IF(ISERROR(VLOOKUP($BK52,data,6,FALSE)),0,VLOOKUP($BK52,data,6,FALSE))</f>
        <v>1</v>
      </c>
      <c r="X52" s="16">
        <f aca="true" t="shared" si="167" ref="X52:X67">IF(ISERROR(VLOOKUP($BL52,data,6,FALSE)),0,VLOOKUP($BL52,data,6,FALSE))</f>
        <v>0</v>
      </c>
      <c r="Y52" s="17">
        <f aca="true" t="shared" si="168" ref="Y52:Y67">IF(ISERROR(VLOOKUP($BM52,data,6,FALSE)),0,VLOOKUP($BM52,data,6,FALSE))</f>
        <v>0</v>
      </c>
      <c r="Z52" s="15">
        <f aca="true" t="shared" si="169" ref="Z52:Z67">SUM(AA52:AC52)</f>
        <v>1</v>
      </c>
      <c r="AA52" s="16">
        <f aca="true" t="shared" si="170" ref="AA52:AA67">IF(ISERROR(VLOOKUP($BK52,data,7,FALSE)),0,VLOOKUP($BK52,data,7,FALSE))</f>
        <v>1</v>
      </c>
      <c r="AB52" s="16">
        <f aca="true" t="shared" si="171" ref="AB52:AB67">IF(ISERROR(VLOOKUP($BL52,data,7,FALSE)),0,VLOOKUP($BL52,data,7,FALSE))</f>
        <v>0</v>
      </c>
      <c r="AC52" s="16">
        <f aca="true" t="shared" si="172" ref="AC52:AC67">IF(ISERROR(VLOOKUP($BM52,data,7,FALSE)),0,VLOOKUP($BM52,data,7,FALSE))</f>
        <v>0</v>
      </c>
      <c r="AD52" s="15">
        <f aca="true" t="shared" si="173" ref="AD52:AD67">SUM(AE52:AG52)</f>
        <v>0</v>
      </c>
      <c r="AE52" s="16">
        <f aca="true" t="shared" si="174" ref="AE52:AE67">IF(ISERROR(VLOOKUP($BK52,data,8,FALSE)),0,VLOOKUP($BK52,data,8,FALSE))</f>
        <v>0</v>
      </c>
      <c r="AF52" s="16">
        <f aca="true" t="shared" si="175" ref="AF52:AF67">IF(ISERROR(VLOOKUP($BL52,data,8,FALSE)),0,VLOOKUP($BL52,data,8,FALSE))</f>
        <v>0</v>
      </c>
      <c r="AG52" s="17">
        <f aca="true" t="shared" si="176" ref="AG52:AG67">IF(ISERROR(VLOOKUP($BM52,data,8,FALSE)),0,VLOOKUP($BM52,data,8,FALSE))</f>
        <v>0</v>
      </c>
      <c r="AH52" s="15">
        <f aca="true" t="shared" si="177" ref="AH52:AH67">SUM(AI52:AK52)</f>
        <v>0</v>
      </c>
      <c r="AI52" s="16">
        <f aca="true" t="shared" si="178" ref="AI52:AI67">IF(ISERROR(VLOOKUP($BK52,data,9,FALSE)),0,VLOOKUP($BK52,data,9,FALSE))</f>
        <v>0</v>
      </c>
      <c r="AJ52" s="16">
        <f aca="true" t="shared" si="179" ref="AJ52:AJ67">IF(ISERROR(VLOOKUP($BL52,data,9,FALSE)),0,VLOOKUP($BL52,data,9,FALSE))</f>
        <v>0</v>
      </c>
      <c r="AK52" s="17">
        <f aca="true" t="shared" si="180" ref="AK52:AK67">IF(ISERROR(VLOOKUP($BM52,data,9,FALSE)),0,VLOOKUP($BM52,data,9,FALSE))</f>
        <v>0</v>
      </c>
      <c r="AL52" s="15">
        <f aca="true" t="shared" si="181" ref="AL52:AL67">SUM(AM52:AO52)</f>
        <v>0</v>
      </c>
      <c r="AM52" s="16">
        <f aca="true" t="shared" si="182" ref="AM52:AM67">IF(ISERROR(VLOOKUP($BK52,data,10,FALSE)),0,VLOOKUP($BK52,data,10,FALSE))</f>
        <v>0</v>
      </c>
      <c r="AN52" s="16">
        <f aca="true" t="shared" si="183" ref="AN52:AN67">IF(ISERROR(VLOOKUP($BL52,data,10,FALSE)),0,VLOOKUP($BL52,data,10,FALSE))</f>
        <v>0</v>
      </c>
      <c r="AO52" s="17">
        <f aca="true" t="shared" si="184" ref="AO52:AO67">IF(ISERROR(VLOOKUP($BM52,data,10,FALSE)),0,VLOOKUP($BM52,data,10,FALSE))</f>
        <v>0</v>
      </c>
      <c r="AP52" s="15">
        <f aca="true" t="shared" si="185" ref="AP52:AP67">SUM(AQ52:AS52)</f>
        <v>0</v>
      </c>
      <c r="AQ52" s="16">
        <f aca="true" t="shared" si="186" ref="AQ52:AQ67">IF(ISERROR(VLOOKUP($BK52,data,11,FALSE)),0,VLOOKUP($BK52,data,11,FALSE))</f>
        <v>0</v>
      </c>
      <c r="AR52" s="16">
        <f aca="true" t="shared" si="187" ref="AR52:AR67">IF(ISERROR(VLOOKUP($BL52,data,11,FALSE)),0,VLOOKUP($BL52,data,11,FALSE))</f>
        <v>0</v>
      </c>
      <c r="AS52" s="17">
        <f aca="true" t="shared" si="188" ref="AS52:AS67">IF(ISERROR(VLOOKUP($BM52,data,11,FALSE)),0,VLOOKUP($BM52,data,11,FALSE))</f>
        <v>0</v>
      </c>
      <c r="AT52" s="15">
        <f aca="true" t="shared" si="189" ref="AT52:AT67">SUM(AU52:AW52)</f>
        <v>21</v>
      </c>
      <c r="AU52" s="16">
        <f aca="true" t="shared" si="190" ref="AU52:AU67">IF(ISERROR(VLOOKUP($BK52,data,12,FALSE)),0,VLOOKUP($BK52,data,12,FALSE))</f>
        <v>9</v>
      </c>
      <c r="AV52" s="16">
        <f aca="true" t="shared" si="191" ref="AV52:AV67">IF(ISERROR(VLOOKUP($BL52,data,12,FALSE)),0,VLOOKUP($BL52,data,12,FALSE))</f>
        <v>5</v>
      </c>
      <c r="AW52" s="17">
        <f aca="true" t="shared" si="192" ref="AW52:AW67">IF(ISERROR(VLOOKUP($BM52,data,12,FALSE)),0,VLOOKUP($BM52,data,12,FALSE))</f>
        <v>7</v>
      </c>
      <c r="AX52" s="15">
        <f aca="true" t="shared" si="193" ref="AX52:AX67">SUM(AY52:BA52)</f>
        <v>1</v>
      </c>
      <c r="AY52" s="16">
        <f aca="true" t="shared" si="194" ref="AY52:AY67">IF(ISERROR(VLOOKUP($BK52,data,13,FALSE)),0,VLOOKUP($BK52,data,13,FALSE))</f>
        <v>1</v>
      </c>
      <c r="AZ52" s="16">
        <f aca="true" t="shared" si="195" ref="AZ52:AZ67">IF(ISERROR(VLOOKUP($BL52,data,13,FALSE)),0,VLOOKUP($BL52,data,13,FALSE))</f>
        <v>0</v>
      </c>
      <c r="BA52" s="16">
        <f aca="true" t="shared" si="196" ref="BA52:BA67">IF(ISERROR(VLOOKUP($BM52,data,13,FALSE)),0,VLOOKUP($BM52,data,13,FALSE))</f>
        <v>0</v>
      </c>
      <c r="BB52" s="15">
        <f aca="true" t="shared" si="197" ref="BB52:BB67">SUM(BC52:BE52)</f>
        <v>0</v>
      </c>
      <c r="BC52" s="16">
        <f aca="true" t="shared" si="198" ref="BC52:BC67">IF(ISERROR(VLOOKUP($BK52,data,14,FALSE)),0,VLOOKUP($BK52,data,14,FALSE))</f>
        <v>0</v>
      </c>
      <c r="BD52" s="16">
        <f aca="true" t="shared" si="199" ref="BD52:BD67">IF(ISERROR(VLOOKUP($BL52,data,14,FALSE)),0,VLOOKUP($BL52,data,14,FALSE))</f>
        <v>0</v>
      </c>
      <c r="BE52" s="16">
        <f t="shared" si="141"/>
        <v>0</v>
      </c>
      <c r="BF52" s="15">
        <f aca="true" t="shared" si="200" ref="BF52:BF67">SUM(BG52:BI52)</f>
        <v>0</v>
      </c>
      <c r="BG52" s="16">
        <f aca="true" t="shared" si="201" ref="BG52:BG67">IF(ISERROR(VLOOKUP($BK52,data,15,FALSE)),0,VLOOKUP($BK52,data,15,FALSE))</f>
        <v>0</v>
      </c>
      <c r="BH52" s="16">
        <f aca="true" t="shared" si="202" ref="BH52:BH67">IF(ISERROR(VLOOKUP($BL52,data,15,FALSE)),0,VLOOKUP($BL52,data,15,FALSE))</f>
        <v>0</v>
      </c>
      <c r="BI52" s="17">
        <f aca="true" t="shared" si="203" ref="BI52:BI67">IF(ISERROR(VLOOKUP($BM52,data,15,FALSE)),0,VLOOKUP($BM52,data,15,FALSE))</f>
        <v>0</v>
      </c>
      <c r="BK52" s="29">
        <f t="shared" si="76"/>
        <v>201209</v>
      </c>
      <c r="BL52" s="29">
        <f t="shared" si="77"/>
        <v>202209</v>
      </c>
      <c r="BM52" s="29">
        <f t="shared" si="78"/>
        <v>203209</v>
      </c>
      <c r="BN52" s="23">
        <v>1209</v>
      </c>
    </row>
    <row r="53" spans="1:66" s="28" customFormat="1" ht="24.75" customHeight="1">
      <c r="A53" s="22" t="s">
        <v>19</v>
      </c>
      <c r="B53" s="15">
        <f aca="true" t="shared" si="204" ref="B53:B67">SUM(C53:E53)</f>
        <v>29</v>
      </c>
      <c r="C53" s="16">
        <f t="shared" si="148"/>
        <v>11</v>
      </c>
      <c r="D53" s="16">
        <f t="shared" si="148"/>
        <v>4</v>
      </c>
      <c r="E53" s="16">
        <f t="shared" si="148"/>
        <v>14</v>
      </c>
      <c r="F53" s="15">
        <f t="shared" si="149"/>
        <v>8</v>
      </c>
      <c r="G53" s="16">
        <f t="shared" si="150"/>
        <v>2</v>
      </c>
      <c r="H53" s="16">
        <f t="shared" si="151"/>
        <v>0</v>
      </c>
      <c r="I53" s="16">
        <f t="shared" si="152"/>
        <v>6</v>
      </c>
      <c r="J53" s="15">
        <f t="shared" si="153"/>
        <v>11</v>
      </c>
      <c r="K53" s="16">
        <f t="shared" si="154"/>
        <v>5</v>
      </c>
      <c r="L53" s="16">
        <f t="shared" si="155"/>
        <v>0</v>
      </c>
      <c r="M53" s="17">
        <f t="shared" si="156"/>
        <v>6</v>
      </c>
      <c r="N53" s="15">
        <f t="shared" si="157"/>
        <v>6</v>
      </c>
      <c r="O53" s="16">
        <f t="shared" si="158"/>
        <v>2</v>
      </c>
      <c r="P53" s="16">
        <f t="shared" si="159"/>
        <v>2</v>
      </c>
      <c r="Q53" s="17">
        <f t="shared" si="160"/>
        <v>2</v>
      </c>
      <c r="R53" s="15">
        <f t="shared" si="161"/>
        <v>2</v>
      </c>
      <c r="S53" s="16">
        <f t="shared" si="162"/>
        <v>1</v>
      </c>
      <c r="T53" s="16">
        <f t="shared" si="163"/>
        <v>1</v>
      </c>
      <c r="U53" s="16">
        <f t="shared" si="164"/>
        <v>0</v>
      </c>
      <c r="V53" s="15">
        <f t="shared" si="165"/>
        <v>0</v>
      </c>
      <c r="W53" s="16">
        <f t="shared" si="166"/>
        <v>0</v>
      </c>
      <c r="X53" s="16">
        <f t="shared" si="167"/>
        <v>0</v>
      </c>
      <c r="Y53" s="17">
        <f t="shared" si="168"/>
        <v>0</v>
      </c>
      <c r="Z53" s="15">
        <f t="shared" si="169"/>
        <v>0</v>
      </c>
      <c r="AA53" s="16">
        <f t="shared" si="170"/>
        <v>0</v>
      </c>
      <c r="AB53" s="16">
        <f t="shared" si="171"/>
        <v>0</v>
      </c>
      <c r="AC53" s="16">
        <f t="shared" si="172"/>
        <v>0</v>
      </c>
      <c r="AD53" s="15">
        <f t="shared" si="173"/>
        <v>2</v>
      </c>
      <c r="AE53" s="16">
        <f t="shared" si="174"/>
        <v>1</v>
      </c>
      <c r="AF53" s="16">
        <f t="shared" si="175"/>
        <v>1</v>
      </c>
      <c r="AG53" s="17">
        <f t="shared" si="176"/>
        <v>0</v>
      </c>
      <c r="AH53" s="15">
        <f t="shared" si="177"/>
        <v>0</v>
      </c>
      <c r="AI53" s="16">
        <f t="shared" si="178"/>
        <v>0</v>
      </c>
      <c r="AJ53" s="16">
        <f t="shared" si="179"/>
        <v>0</v>
      </c>
      <c r="AK53" s="17">
        <f t="shared" si="180"/>
        <v>0</v>
      </c>
      <c r="AL53" s="15">
        <f t="shared" si="181"/>
        <v>0</v>
      </c>
      <c r="AM53" s="16">
        <f t="shared" si="182"/>
        <v>0</v>
      </c>
      <c r="AN53" s="16">
        <f t="shared" si="183"/>
        <v>0</v>
      </c>
      <c r="AO53" s="17">
        <f t="shared" si="184"/>
        <v>0</v>
      </c>
      <c r="AP53" s="15">
        <f t="shared" si="185"/>
        <v>0</v>
      </c>
      <c r="AQ53" s="16">
        <f t="shared" si="186"/>
        <v>0</v>
      </c>
      <c r="AR53" s="16">
        <f t="shared" si="187"/>
        <v>0</v>
      </c>
      <c r="AS53" s="17">
        <f t="shared" si="188"/>
        <v>0</v>
      </c>
      <c r="AT53" s="15">
        <f t="shared" si="189"/>
        <v>28</v>
      </c>
      <c r="AU53" s="16">
        <f t="shared" si="190"/>
        <v>11</v>
      </c>
      <c r="AV53" s="16">
        <f t="shared" si="191"/>
        <v>3</v>
      </c>
      <c r="AW53" s="17">
        <f t="shared" si="192"/>
        <v>14</v>
      </c>
      <c r="AX53" s="15">
        <f t="shared" si="193"/>
        <v>1</v>
      </c>
      <c r="AY53" s="16">
        <f t="shared" si="194"/>
        <v>1</v>
      </c>
      <c r="AZ53" s="16">
        <f t="shared" si="195"/>
        <v>0</v>
      </c>
      <c r="BA53" s="16">
        <f t="shared" si="196"/>
        <v>0</v>
      </c>
      <c r="BB53" s="15">
        <f t="shared" si="197"/>
        <v>1</v>
      </c>
      <c r="BC53" s="16">
        <f t="shared" si="198"/>
        <v>0</v>
      </c>
      <c r="BD53" s="16">
        <f t="shared" si="199"/>
        <v>1</v>
      </c>
      <c r="BE53" s="16">
        <f t="shared" si="141"/>
        <v>0</v>
      </c>
      <c r="BF53" s="15">
        <f t="shared" si="200"/>
        <v>0</v>
      </c>
      <c r="BG53" s="16">
        <f t="shared" si="201"/>
        <v>0</v>
      </c>
      <c r="BH53" s="16">
        <f t="shared" si="202"/>
        <v>0</v>
      </c>
      <c r="BI53" s="17">
        <f t="shared" si="203"/>
        <v>0</v>
      </c>
      <c r="BK53" s="29">
        <f t="shared" si="76"/>
        <v>201212</v>
      </c>
      <c r="BL53" s="29">
        <f t="shared" si="77"/>
        <v>202212</v>
      </c>
      <c r="BM53" s="29">
        <f t="shared" si="78"/>
        <v>203212</v>
      </c>
      <c r="BN53" s="23">
        <v>1212</v>
      </c>
    </row>
    <row r="54" spans="1:66" s="28" customFormat="1" ht="24.75" customHeight="1">
      <c r="A54" s="22" t="s">
        <v>20</v>
      </c>
      <c r="B54" s="15">
        <f t="shared" si="204"/>
        <v>25</v>
      </c>
      <c r="C54" s="16">
        <f t="shared" si="148"/>
        <v>6</v>
      </c>
      <c r="D54" s="16">
        <f t="shared" si="148"/>
        <v>4</v>
      </c>
      <c r="E54" s="16">
        <f t="shared" si="148"/>
        <v>15</v>
      </c>
      <c r="F54" s="15">
        <f t="shared" si="149"/>
        <v>11</v>
      </c>
      <c r="G54" s="16">
        <f t="shared" si="150"/>
        <v>1</v>
      </c>
      <c r="H54" s="16">
        <f t="shared" si="151"/>
        <v>0</v>
      </c>
      <c r="I54" s="16">
        <f t="shared" si="152"/>
        <v>10</v>
      </c>
      <c r="J54" s="15">
        <f t="shared" si="153"/>
        <v>6</v>
      </c>
      <c r="K54" s="16">
        <f t="shared" si="154"/>
        <v>0</v>
      </c>
      <c r="L54" s="16">
        <f t="shared" si="155"/>
        <v>1</v>
      </c>
      <c r="M54" s="17">
        <f t="shared" si="156"/>
        <v>5</v>
      </c>
      <c r="N54" s="15">
        <f t="shared" si="157"/>
        <v>5</v>
      </c>
      <c r="O54" s="16">
        <f t="shared" si="158"/>
        <v>3</v>
      </c>
      <c r="P54" s="16">
        <f t="shared" si="159"/>
        <v>2</v>
      </c>
      <c r="Q54" s="17">
        <f t="shared" si="160"/>
        <v>0</v>
      </c>
      <c r="R54" s="15">
        <f t="shared" si="161"/>
        <v>1</v>
      </c>
      <c r="S54" s="16">
        <f t="shared" si="162"/>
        <v>0</v>
      </c>
      <c r="T54" s="16">
        <f t="shared" si="163"/>
        <v>1</v>
      </c>
      <c r="U54" s="16">
        <f t="shared" si="164"/>
        <v>0</v>
      </c>
      <c r="V54" s="15">
        <f t="shared" si="165"/>
        <v>0</v>
      </c>
      <c r="W54" s="16">
        <f t="shared" si="166"/>
        <v>0</v>
      </c>
      <c r="X54" s="16">
        <f t="shared" si="167"/>
        <v>0</v>
      </c>
      <c r="Y54" s="17">
        <f t="shared" si="168"/>
        <v>0</v>
      </c>
      <c r="Z54" s="15">
        <f t="shared" si="169"/>
        <v>1</v>
      </c>
      <c r="AA54" s="16">
        <f t="shared" si="170"/>
        <v>1</v>
      </c>
      <c r="AB54" s="16">
        <f t="shared" si="171"/>
        <v>0</v>
      </c>
      <c r="AC54" s="16">
        <f t="shared" si="172"/>
        <v>0</v>
      </c>
      <c r="AD54" s="15">
        <f t="shared" si="173"/>
        <v>1</v>
      </c>
      <c r="AE54" s="16">
        <f t="shared" si="174"/>
        <v>1</v>
      </c>
      <c r="AF54" s="16">
        <f t="shared" si="175"/>
        <v>0</v>
      </c>
      <c r="AG54" s="17">
        <f t="shared" si="176"/>
        <v>0</v>
      </c>
      <c r="AH54" s="15">
        <f t="shared" si="177"/>
        <v>0</v>
      </c>
      <c r="AI54" s="16">
        <f t="shared" si="178"/>
        <v>0</v>
      </c>
      <c r="AJ54" s="16">
        <f t="shared" si="179"/>
        <v>0</v>
      </c>
      <c r="AK54" s="17">
        <f t="shared" si="180"/>
        <v>0</v>
      </c>
      <c r="AL54" s="15">
        <f t="shared" si="181"/>
        <v>0</v>
      </c>
      <c r="AM54" s="16">
        <f t="shared" si="182"/>
        <v>0</v>
      </c>
      <c r="AN54" s="16">
        <f t="shared" si="183"/>
        <v>0</v>
      </c>
      <c r="AO54" s="17">
        <f t="shared" si="184"/>
        <v>0</v>
      </c>
      <c r="AP54" s="15">
        <f t="shared" si="185"/>
        <v>0</v>
      </c>
      <c r="AQ54" s="16">
        <f t="shared" si="186"/>
        <v>0</v>
      </c>
      <c r="AR54" s="16">
        <f t="shared" si="187"/>
        <v>0</v>
      </c>
      <c r="AS54" s="17">
        <f t="shared" si="188"/>
        <v>0</v>
      </c>
      <c r="AT54" s="15">
        <f t="shared" si="189"/>
        <v>24</v>
      </c>
      <c r="AU54" s="16">
        <f t="shared" si="190"/>
        <v>5</v>
      </c>
      <c r="AV54" s="16">
        <f t="shared" si="191"/>
        <v>4</v>
      </c>
      <c r="AW54" s="17">
        <f t="shared" si="192"/>
        <v>15</v>
      </c>
      <c r="AX54" s="15">
        <f t="shared" si="193"/>
        <v>1</v>
      </c>
      <c r="AY54" s="16">
        <f t="shared" si="194"/>
        <v>1</v>
      </c>
      <c r="AZ54" s="16">
        <f t="shared" si="195"/>
        <v>0</v>
      </c>
      <c r="BA54" s="16">
        <f t="shared" si="196"/>
        <v>0</v>
      </c>
      <c r="BB54" s="15">
        <f t="shared" si="197"/>
        <v>1</v>
      </c>
      <c r="BC54" s="16">
        <f t="shared" si="198"/>
        <v>1</v>
      </c>
      <c r="BD54" s="16">
        <f t="shared" si="199"/>
        <v>0</v>
      </c>
      <c r="BE54" s="16">
        <f t="shared" si="141"/>
        <v>0</v>
      </c>
      <c r="BF54" s="15">
        <f t="shared" si="200"/>
        <v>0</v>
      </c>
      <c r="BG54" s="16">
        <f t="shared" si="201"/>
        <v>0</v>
      </c>
      <c r="BH54" s="16">
        <f t="shared" si="202"/>
        <v>0</v>
      </c>
      <c r="BI54" s="17">
        <f t="shared" si="203"/>
        <v>0</v>
      </c>
      <c r="BK54" s="29">
        <f t="shared" si="76"/>
        <v>201214</v>
      </c>
      <c r="BL54" s="29">
        <f t="shared" si="77"/>
        <v>202214</v>
      </c>
      <c r="BM54" s="29">
        <f t="shared" si="78"/>
        <v>203214</v>
      </c>
      <c r="BN54" s="23">
        <v>1214</v>
      </c>
    </row>
    <row r="55" spans="1:66" s="28" customFormat="1" ht="24.75" customHeight="1">
      <c r="A55" s="22" t="s">
        <v>16</v>
      </c>
      <c r="B55" s="15">
        <f>SUM(C55:E55)</f>
        <v>2</v>
      </c>
      <c r="C55" s="16">
        <f t="shared" si="148"/>
        <v>1</v>
      </c>
      <c r="D55" s="16">
        <f t="shared" si="148"/>
        <v>0</v>
      </c>
      <c r="E55" s="16">
        <f t="shared" si="148"/>
        <v>1</v>
      </c>
      <c r="F55" s="15">
        <f>SUM(G55:I55)</f>
        <v>0</v>
      </c>
      <c r="G55" s="16">
        <f>IF(ISERROR(VLOOKUP($BK55,data,2,FALSE)),0,VLOOKUP($BK55,data,2,FALSE))</f>
        <v>0</v>
      </c>
      <c r="H55" s="16">
        <f>IF(ISERROR(VLOOKUP($BL55,data,2,FALSE)),0,VLOOKUP($BL55,data,2,FALSE))</f>
        <v>0</v>
      </c>
      <c r="I55" s="16">
        <f>IF(ISERROR(VLOOKUP($BM55,data,2,FALSE)),0,VLOOKUP($BM55,data,2,FALSE))</f>
        <v>0</v>
      </c>
      <c r="J55" s="15">
        <f>SUM(K55:M55)</f>
        <v>1</v>
      </c>
      <c r="K55" s="16">
        <f>IF(ISERROR(VLOOKUP($BK55,data,3,FALSE)),0,VLOOKUP($BK55,data,3,FALSE))</f>
        <v>0</v>
      </c>
      <c r="L55" s="16">
        <f>IF(ISERROR(VLOOKUP($BL55,data,3,FALSE)),0,VLOOKUP($BL55,data,3,FALSE))</f>
        <v>0</v>
      </c>
      <c r="M55" s="17">
        <f>IF(ISERROR(VLOOKUP($BM55,data,3,FALSE)),0,VLOOKUP($BM55,data,3,FALSE))</f>
        <v>1</v>
      </c>
      <c r="N55" s="15">
        <f>SUM(O55:Q55)</f>
        <v>0</v>
      </c>
      <c r="O55" s="16">
        <f>IF(ISERROR(VLOOKUP($BK55,data,4,FALSE)),0,VLOOKUP($BK55,data,4,FALSE))</f>
        <v>0</v>
      </c>
      <c r="P55" s="16">
        <f>IF(ISERROR(VLOOKUP($BL55,data,4,FALSE)),0,VLOOKUP($BL55,data,4,FALSE))</f>
        <v>0</v>
      </c>
      <c r="Q55" s="17">
        <f>IF(ISERROR(VLOOKUP($BM55,data,4,FALSE)),0,VLOOKUP($BM55,data,4,FALSE))</f>
        <v>0</v>
      </c>
      <c r="R55" s="15">
        <f>SUM(S55:U55)</f>
        <v>0</v>
      </c>
      <c r="S55" s="16">
        <f>IF(ISERROR(VLOOKUP($BK55,data,5,FALSE)),0,VLOOKUP($BK55,data,5,FALSE))</f>
        <v>0</v>
      </c>
      <c r="T55" s="16">
        <f>IF(ISERROR(VLOOKUP($BL55,data,5,FALSE)),0,VLOOKUP($BL55,data,5,FALSE))</f>
        <v>0</v>
      </c>
      <c r="U55" s="16">
        <f>IF(ISERROR(VLOOKUP($BM55,data,5,FALSE)),0,VLOOKUP($BM55,data,5,FALSE))</f>
        <v>0</v>
      </c>
      <c r="V55" s="15">
        <f>SUM(W55:Y55)</f>
        <v>0</v>
      </c>
      <c r="W55" s="16">
        <f>IF(ISERROR(VLOOKUP($BK55,data,6,FALSE)),0,VLOOKUP($BK55,data,6,FALSE))</f>
        <v>0</v>
      </c>
      <c r="X55" s="16">
        <f>IF(ISERROR(VLOOKUP($BL55,data,6,FALSE)),0,VLOOKUP($BL55,data,6,FALSE))</f>
        <v>0</v>
      </c>
      <c r="Y55" s="17">
        <f>IF(ISERROR(VLOOKUP($BM55,data,6,FALSE)),0,VLOOKUP($BM55,data,6,FALSE))</f>
        <v>0</v>
      </c>
      <c r="Z55" s="15">
        <f>SUM(AA55:AC55)</f>
        <v>0</v>
      </c>
      <c r="AA55" s="16">
        <f>IF(ISERROR(VLOOKUP($BK55,data,7,FALSE)),0,VLOOKUP($BK55,data,7,FALSE))</f>
        <v>0</v>
      </c>
      <c r="AB55" s="16">
        <f>IF(ISERROR(VLOOKUP($BL55,data,7,FALSE)),0,VLOOKUP($BL55,data,7,FALSE))</f>
        <v>0</v>
      </c>
      <c r="AC55" s="16">
        <f>IF(ISERROR(VLOOKUP($BM55,data,7,FALSE)),0,VLOOKUP($BM55,data,7,FALSE))</f>
        <v>0</v>
      </c>
      <c r="AD55" s="15">
        <f>SUM(AE55:AG55)</f>
        <v>1</v>
      </c>
      <c r="AE55" s="16">
        <f>IF(ISERROR(VLOOKUP($BK55,data,8,FALSE)),0,VLOOKUP($BK55,data,8,FALSE))</f>
        <v>1</v>
      </c>
      <c r="AF55" s="16">
        <f>IF(ISERROR(VLOOKUP($BL55,data,8,FALSE)),0,VLOOKUP($BL55,data,8,FALSE))</f>
        <v>0</v>
      </c>
      <c r="AG55" s="17">
        <f>IF(ISERROR(VLOOKUP($BM55,data,8,FALSE)),0,VLOOKUP($BM55,data,8,FALSE))</f>
        <v>0</v>
      </c>
      <c r="AH55" s="15">
        <f>SUM(AI55:AK55)</f>
        <v>0</v>
      </c>
      <c r="AI55" s="16">
        <f>IF(ISERROR(VLOOKUP($BK55,data,9,FALSE)),0,VLOOKUP($BK55,data,9,FALSE))</f>
        <v>0</v>
      </c>
      <c r="AJ55" s="16">
        <f>IF(ISERROR(VLOOKUP($BL55,data,9,FALSE)),0,VLOOKUP($BL55,data,9,FALSE))</f>
        <v>0</v>
      </c>
      <c r="AK55" s="17">
        <f>IF(ISERROR(VLOOKUP($BM55,data,9,FALSE)),0,VLOOKUP($BM55,data,9,FALSE))</f>
        <v>0</v>
      </c>
      <c r="AL55" s="15">
        <f>SUM(AM55:AO55)</f>
        <v>0</v>
      </c>
      <c r="AM55" s="16">
        <f>IF(ISERROR(VLOOKUP($BK55,data,10,FALSE)),0,VLOOKUP($BK55,data,10,FALSE))</f>
        <v>0</v>
      </c>
      <c r="AN55" s="16">
        <f>IF(ISERROR(VLOOKUP($BL55,data,10,FALSE)),0,VLOOKUP($BL55,data,10,FALSE))</f>
        <v>0</v>
      </c>
      <c r="AO55" s="17">
        <f>IF(ISERROR(VLOOKUP($BM55,data,10,FALSE)),0,VLOOKUP($BM55,data,10,FALSE))</f>
        <v>0</v>
      </c>
      <c r="AP55" s="15">
        <f>SUM(AQ55:AS55)</f>
        <v>0</v>
      </c>
      <c r="AQ55" s="16">
        <f>IF(ISERROR(VLOOKUP($BK55,data,11,FALSE)),0,VLOOKUP($BK55,data,11,FALSE))</f>
        <v>0</v>
      </c>
      <c r="AR55" s="16">
        <f>IF(ISERROR(VLOOKUP($BL55,data,11,FALSE)),0,VLOOKUP($BL55,data,11,FALSE))</f>
        <v>0</v>
      </c>
      <c r="AS55" s="17">
        <f>IF(ISERROR(VLOOKUP($BM55,data,11,FALSE)),0,VLOOKUP($BM55,data,11,FALSE))</f>
        <v>0</v>
      </c>
      <c r="AT55" s="15">
        <f>SUM(AU55:AW55)</f>
        <v>1</v>
      </c>
      <c r="AU55" s="16">
        <f>IF(ISERROR(VLOOKUP($BK55,data,12,FALSE)),0,VLOOKUP($BK55,data,12,FALSE))</f>
        <v>0</v>
      </c>
      <c r="AV55" s="16">
        <f>IF(ISERROR(VLOOKUP($BL55,data,12,FALSE)),0,VLOOKUP($BL55,data,12,FALSE))</f>
        <v>0</v>
      </c>
      <c r="AW55" s="17">
        <f>IF(ISERROR(VLOOKUP($BM55,data,12,FALSE)),0,VLOOKUP($BM55,data,12,FALSE))</f>
        <v>1</v>
      </c>
      <c r="AX55" s="15">
        <f>SUM(AY55:BA55)</f>
        <v>0</v>
      </c>
      <c r="AY55" s="16">
        <f>IF(ISERROR(VLOOKUP($BK55,data,13,FALSE)),0,VLOOKUP($BK55,data,13,FALSE))</f>
        <v>0</v>
      </c>
      <c r="AZ55" s="16">
        <f>IF(ISERROR(VLOOKUP($BL55,data,13,FALSE)),0,VLOOKUP($BL55,data,13,FALSE))</f>
        <v>0</v>
      </c>
      <c r="BA55" s="16">
        <f>IF(ISERROR(VLOOKUP($BM55,data,13,FALSE)),0,VLOOKUP($BM55,data,13,FALSE))</f>
        <v>0</v>
      </c>
      <c r="BB55" s="15">
        <f>SUM(BC55:BE55)</f>
        <v>1</v>
      </c>
      <c r="BC55" s="16">
        <f>IF(ISERROR(VLOOKUP($BK55,data,14,FALSE)),0,VLOOKUP($BK55,data,14,FALSE))</f>
        <v>1</v>
      </c>
      <c r="BD55" s="16">
        <f>IF(ISERROR(VLOOKUP($BL55,data,14,FALSE)),0,VLOOKUP($BL55,data,14,FALSE))</f>
        <v>0</v>
      </c>
      <c r="BE55" s="16">
        <f t="shared" si="141"/>
        <v>0</v>
      </c>
      <c r="BF55" s="15">
        <f>SUM(BG55:BI55)</f>
        <v>0</v>
      </c>
      <c r="BG55" s="16">
        <f>IF(ISERROR(VLOOKUP($BK55,data,15,FALSE)),0,VLOOKUP($BK55,data,15,FALSE))</f>
        <v>0</v>
      </c>
      <c r="BH55" s="16">
        <f>IF(ISERROR(VLOOKUP($BL55,data,15,FALSE)),0,VLOOKUP($BL55,data,15,FALSE))</f>
        <v>0</v>
      </c>
      <c r="BI55" s="17">
        <f>IF(ISERROR(VLOOKUP($BM55,data,15,FALSE)),0,VLOOKUP($BM55,data,15,FALSE))</f>
        <v>0</v>
      </c>
      <c r="BK55" s="29">
        <f t="shared" si="76"/>
        <v>201381</v>
      </c>
      <c r="BL55" s="29">
        <f t="shared" si="77"/>
        <v>202381</v>
      </c>
      <c r="BM55" s="29">
        <f t="shared" si="78"/>
        <v>203381</v>
      </c>
      <c r="BN55" s="23">
        <v>1381</v>
      </c>
    </row>
    <row r="56" spans="1:66" s="28" customFormat="1" ht="24.75" customHeight="1">
      <c r="A56" s="22" t="s">
        <v>17</v>
      </c>
      <c r="B56" s="15">
        <f>SUM(C56:E56)</f>
        <v>2</v>
      </c>
      <c r="C56" s="16">
        <f t="shared" si="148"/>
        <v>0</v>
      </c>
      <c r="D56" s="16">
        <f t="shared" si="148"/>
        <v>1</v>
      </c>
      <c r="E56" s="16">
        <f t="shared" si="148"/>
        <v>1</v>
      </c>
      <c r="F56" s="15">
        <f>SUM(G56:I56)</f>
        <v>0</v>
      </c>
      <c r="G56" s="16">
        <f>IF(ISERROR(VLOOKUP($BK56,data,2,FALSE)),0,VLOOKUP($BK56,data,2,FALSE))</f>
        <v>0</v>
      </c>
      <c r="H56" s="16">
        <f>IF(ISERROR(VLOOKUP($BL56,data,2,FALSE)),0,VLOOKUP($BL56,data,2,FALSE))</f>
        <v>0</v>
      </c>
      <c r="I56" s="16">
        <f>IF(ISERROR(VLOOKUP($BM56,data,2,FALSE)),0,VLOOKUP($BM56,data,2,FALSE))</f>
        <v>0</v>
      </c>
      <c r="J56" s="15">
        <f>SUM(K56:M56)</f>
        <v>1</v>
      </c>
      <c r="K56" s="16">
        <f>IF(ISERROR(VLOOKUP($BK56,data,3,FALSE)),0,VLOOKUP($BK56,data,3,FALSE))</f>
        <v>0</v>
      </c>
      <c r="L56" s="16">
        <f>IF(ISERROR(VLOOKUP($BL56,data,3,FALSE)),0,VLOOKUP($BL56,data,3,FALSE))</f>
        <v>0</v>
      </c>
      <c r="M56" s="17">
        <f>IF(ISERROR(VLOOKUP($BM56,data,3,FALSE)),0,VLOOKUP($BM56,data,3,FALSE))</f>
        <v>1</v>
      </c>
      <c r="N56" s="15">
        <f>SUM(O56:Q56)</f>
        <v>1</v>
      </c>
      <c r="O56" s="16">
        <f>IF(ISERROR(VLOOKUP($BK56,data,4,FALSE)),0,VLOOKUP($BK56,data,4,FALSE))</f>
        <v>0</v>
      </c>
      <c r="P56" s="16">
        <f>IF(ISERROR(VLOOKUP($BL56,data,4,FALSE)),0,VLOOKUP($BL56,data,4,FALSE))</f>
        <v>1</v>
      </c>
      <c r="Q56" s="17">
        <f>IF(ISERROR(VLOOKUP($BM56,data,4,FALSE)),0,VLOOKUP($BM56,data,4,FALSE))</f>
        <v>0</v>
      </c>
      <c r="R56" s="15">
        <f>SUM(S56:U56)</f>
        <v>0</v>
      </c>
      <c r="S56" s="16">
        <f>IF(ISERROR(VLOOKUP($BK56,data,5,FALSE)),0,VLOOKUP($BK56,data,5,FALSE))</f>
        <v>0</v>
      </c>
      <c r="T56" s="16">
        <f>IF(ISERROR(VLOOKUP($BL56,data,5,FALSE)),0,VLOOKUP($BL56,data,5,FALSE))</f>
        <v>0</v>
      </c>
      <c r="U56" s="16">
        <f>IF(ISERROR(VLOOKUP($BM56,data,5,FALSE)),0,VLOOKUP($BM56,data,5,FALSE))</f>
        <v>0</v>
      </c>
      <c r="V56" s="15">
        <f>SUM(W56:Y56)</f>
        <v>0</v>
      </c>
      <c r="W56" s="16">
        <f>IF(ISERROR(VLOOKUP($BK56,data,6,FALSE)),0,VLOOKUP($BK56,data,6,FALSE))</f>
        <v>0</v>
      </c>
      <c r="X56" s="16">
        <f>IF(ISERROR(VLOOKUP($BL56,data,6,FALSE)),0,VLOOKUP($BL56,data,6,FALSE))</f>
        <v>0</v>
      </c>
      <c r="Y56" s="17">
        <f>IF(ISERROR(VLOOKUP($BM56,data,6,FALSE)),0,VLOOKUP($BM56,data,6,FALSE))</f>
        <v>0</v>
      </c>
      <c r="Z56" s="15">
        <f>SUM(AA56:AC56)</f>
        <v>0</v>
      </c>
      <c r="AA56" s="16">
        <f>IF(ISERROR(VLOOKUP($BK56,data,7,FALSE)),0,VLOOKUP($BK56,data,7,FALSE))</f>
        <v>0</v>
      </c>
      <c r="AB56" s="16">
        <f>IF(ISERROR(VLOOKUP($BL56,data,7,FALSE)),0,VLOOKUP($BL56,data,7,FALSE))</f>
        <v>0</v>
      </c>
      <c r="AC56" s="16">
        <f>IF(ISERROR(VLOOKUP($BM56,data,7,FALSE)),0,VLOOKUP($BM56,data,7,FALSE))</f>
        <v>0</v>
      </c>
      <c r="AD56" s="15">
        <f>SUM(AE56:AG56)</f>
        <v>0</v>
      </c>
      <c r="AE56" s="16">
        <f>IF(ISERROR(VLOOKUP($BK56,data,8,FALSE)),0,VLOOKUP($BK56,data,8,FALSE))</f>
        <v>0</v>
      </c>
      <c r="AF56" s="16">
        <f>IF(ISERROR(VLOOKUP($BL56,data,8,FALSE)),0,VLOOKUP($BL56,data,8,FALSE))</f>
        <v>0</v>
      </c>
      <c r="AG56" s="17">
        <f>IF(ISERROR(VLOOKUP($BM56,data,8,FALSE)),0,VLOOKUP($BM56,data,8,FALSE))</f>
        <v>0</v>
      </c>
      <c r="AH56" s="15">
        <f>SUM(AI56:AK56)</f>
        <v>0</v>
      </c>
      <c r="AI56" s="16">
        <f>IF(ISERROR(VLOOKUP($BK56,data,9,FALSE)),0,VLOOKUP($BK56,data,9,FALSE))</f>
        <v>0</v>
      </c>
      <c r="AJ56" s="16">
        <f>IF(ISERROR(VLOOKUP($BL56,data,9,FALSE)),0,VLOOKUP($BL56,data,9,FALSE))</f>
        <v>0</v>
      </c>
      <c r="AK56" s="17">
        <f>IF(ISERROR(VLOOKUP($BM56,data,9,FALSE)),0,VLOOKUP($BM56,data,9,FALSE))</f>
        <v>0</v>
      </c>
      <c r="AL56" s="15">
        <f>SUM(AM56:AO56)</f>
        <v>0</v>
      </c>
      <c r="AM56" s="16">
        <f>IF(ISERROR(VLOOKUP($BK56,data,10,FALSE)),0,VLOOKUP($BK56,data,10,FALSE))</f>
        <v>0</v>
      </c>
      <c r="AN56" s="16">
        <f>IF(ISERROR(VLOOKUP($BL56,data,10,FALSE)),0,VLOOKUP($BL56,data,10,FALSE))</f>
        <v>0</v>
      </c>
      <c r="AO56" s="17">
        <f>IF(ISERROR(VLOOKUP($BM56,data,10,FALSE)),0,VLOOKUP($BM56,data,10,FALSE))</f>
        <v>0</v>
      </c>
      <c r="AP56" s="15">
        <f>SUM(AQ56:AS56)</f>
        <v>0</v>
      </c>
      <c r="AQ56" s="16">
        <f>IF(ISERROR(VLOOKUP($BK56,data,11,FALSE)),0,VLOOKUP($BK56,data,11,FALSE))</f>
        <v>0</v>
      </c>
      <c r="AR56" s="16">
        <f>IF(ISERROR(VLOOKUP($BL56,data,11,FALSE)),0,VLOOKUP($BL56,data,11,FALSE))</f>
        <v>0</v>
      </c>
      <c r="AS56" s="17">
        <f>IF(ISERROR(VLOOKUP($BM56,data,11,FALSE)),0,VLOOKUP($BM56,data,11,FALSE))</f>
        <v>0</v>
      </c>
      <c r="AT56" s="15">
        <f>SUM(AU56:AW56)</f>
        <v>2</v>
      </c>
      <c r="AU56" s="16">
        <f>IF(ISERROR(VLOOKUP($BK56,data,12,FALSE)),0,VLOOKUP($BK56,data,12,FALSE))</f>
        <v>0</v>
      </c>
      <c r="AV56" s="16">
        <f>IF(ISERROR(VLOOKUP($BL56,data,12,FALSE)),0,VLOOKUP($BL56,data,12,FALSE))</f>
        <v>1</v>
      </c>
      <c r="AW56" s="17">
        <f>IF(ISERROR(VLOOKUP($BM56,data,12,FALSE)),0,VLOOKUP($BM56,data,12,FALSE))</f>
        <v>1</v>
      </c>
      <c r="AX56" s="15">
        <f>SUM(AY56:BA56)</f>
        <v>0</v>
      </c>
      <c r="AY56" s="16">
        <f>IF(ISERROR(VLOOKUP($BK56,data,13,FALSE)),0,VLOOKUP($BK56,data,13,FALSE))</f>
        <v>0</v>
      </c>
      <c r="AZ56" s="16">
        <f>IF(ISERROR(VLOOKUP($BL56,data,13,FALSE)),0,VLOOKUP($BL56,data,13,FALSE))</f>
        <v>0</v>
      </c>
      <c r="BA56" s="16">
        <f>IF(ISERROR(VLOOKUP($BM56,data,13,FALSE)),0,VLOOKUP($BM56,data,13,FALSE))</f>
        <v>0</v>
      </c>
      <c r="BB56" s="15">
        <f>SUM(BC56:BE56)</f>
        <v>0</v>
      </c>
      <c r="BC56" s="16">
        <f>IF(ISERROR(VLOOKUP($BK56,data,14,FALSE)),0,VLOOKUP($BK56,data,14,FALSE))</f>
        <v>0</v>
      </c>
      <c r="BD56" s="16">
        <f>IF(ISERROR(VLOOKUP($BL56,data,14,FALSE)),0,VLOOKUP($BL56,data,14,FALSE))</f>
        <v>0</v>
      </c>
      <c r="BE56" s="16">
        <f t="shared" si="141"/>
        <v>0</v>
      </c>
      <c r="BF56" s="15">
        <f>SUM(BG56:BI56)</f>
        <v>0</v>
      </c>
      <c r="BG56" s="16">
        <f>IF(ISERROR(VLOOKUP($BK56,data,15,FALSE)),0,VLOOKUP($BK56,data,15,FALSE))</f>
        <v>0</v>
      </c>
      <c r="BH56" s="16">
        <f>IF(ISERROR(VLOOKUP($BL56,data,15,FALSE)),0,VLOOKUP($BL56,data,15,FALSE))</f>
        <v>0</v>
      </c>
      <c r="BI56" s="17">
        <f>IF(ISERROR(VLOOKUP($BM56,data,15,FALSE)),0,VLOOKUP($BM56,data,15,FALSE))</f>
        <v>0</v>
      </c>
      <c r="BK56" s="29">
        <f t="shared" si="76"/>
        <v>201382</v>
      </c>
      <c r="BL56" s="29">
        <f t="shared" si="77"/>
        <v>202382</v>
      </c>
      <c r="BM56" s="29">
        <f t="shared" si="78"/>
        <v>203382</v>
      </c>
      <c r="BN56" s="23">
        <v>1382</v>
      </c>
    </row>
    <row r="57" spans="1:66" s="30" customFormat="1" ht="24.75" customHeight="1">
      <c r="A57" s="22" t="s">
        <v>18</v>
      </c>
      <c r="B57" s="15">
        <f>SUM(C57:E57)</f>
        <v>4</v>
      </c>
      <c r="C57" s="16">
        <f t="shared" si="148"/>
        <v>4</v>
      </c>
      <c r="D57" s="16">
        <f t="shared" si="148"/>
        <v>0</v>
      </c>
      <c r="E57" s="16">
        <f t="shared" si="148"/>
        <v>0</v>
      </c>
      <c r="F57" s="15">
        <f>SUM(G57:I57)</f>
        <v>1</v>
      </c>
      <c r="G57" s="16">
        <f>IF(ISERROR(VLOOKUP($BK57,data,2,FALSE)),0,VLOOKUP($BK57,data,2,FALSE))</f>
        <v>1</v>
      </c>
      <c r="H57" s="16">
        <f>IF(ISERROR(VLOOKUP($BL57,data,2,FALSE)),0,VLOOKUP($BL57,data,2,FALSE))</f>
        <v>0</v>
      </c>
      <c r="I57" s="16">
        <f>IF(ISERROR(VLOOKUP($BM57,data,2,FALSE)),0,VLOOKUP($BM57,data,2,FALSE))</f>
        <v>0</v>
      </c>
      <c r="J57" s="15">
        <f>SUM(K57:M57)</f>
        <v>1</v>
      </c>
      <c r="K57" s="16">
        <f>IF(ISERROR(VLOOKUP($BK57,data,3,FALSE)),0,VLOOKUP($BK57,data,3,FALSE))</f>
        <v>1</v>
      </c>
      <c r="L57" s="16">
        <f>IF(ISERROR(VLOOKUP($BL57,data,3,FALSE)),0,VLOOKUP($BL57,data,3,FALSE))</f>
        <v>0</v>
      </c>
      <c r="M57" s="17">
        <f>IF(ISERROR(VLOOKUP($BM57,data,3,FALSE)),0,VLOOKUP($BM57,data,3,FALSE))</f>
        <v>0</v>
      </c>
      <c r="N57" s="15">
        <f>SUM(O57:Q57)</f>
        <v>0</v>
      </c>
      <c r="O57" s="16">
        <f>IF(ISERROR(VLOOKUP($BK57,data,4,FALSE)),0,VLOOKUP($BK57,data,4,FALSE))</f>
        <v>0</v>
      </c>
      <c r="P57" s="16">
        <f>IF(ISERROR(VLOOKUP($BL57,data,4,FALSE)),0,VLOOKUP($BL57,data,4,FALSE))</f>
        <v>0</v>
      </c>
      <c r="Q57" s="17">
        <f>IF(ISERROR(VLOOKUP($BM57,data,4,FALSE)),0,VLOOKUP($BM57,data,4,FALSE))</f>
        <v>0</v>
      </c>
      <c r="R57" s="15">
        <f>SUM(S57:U57)</f>
        <v>0</v>
      </c>
      <c r="S57" s="16">
        <f>IF(ISERROR(VLOOKUP($BK57,data,5,FALSE)),0,VLOOKUP($BK57,data,5,FALSE))</f>
        <v>0</v>
      </c>
      <c r="T57" s="16">
        <f>IF(ISERROR(VLOOKUP($BL57,data,5,FALSE)),0,VLOOKUP($BL57,data,5,FALSE))</f>
        <v>0</v>
      </c>
      <c r="U57" s="16">
        <f>IF(ISERROR(VLOOKUP($BM57,data,5,FALSE)),0,VLOOKUP($BM57,data,5,FALSE))</f>
        <v>0</v>
      </c>
      <c r="V57" s="15">
        <f>SUM(W57:Y57)</f>
        <v>0</v>
      </c>
      <c r="W57" s="16">
        <f>IF(ISERROR(VLOOKUP($BK57,data,6,FALSE)),0,VLOOKUP($BK57,data,6,FALSE))</f>
        <v>0</v>
      </c>
      <c r="X57" s="16">
        <f>IF(ISERROR(VLOOKUP($BL57,data,6,FALSE)),0,VLOOKUP($BL57,data,6,FALSE))</f>
        <v>0</v>
      </c>
      <c r="Y57" s="17">
        <f>IF(ISERROR(VLOOKUP($BM57,data,6,FALSE)),0,VLOOKUP($BM57,data,6,FALSE))</f>
        <v>0</v>
      </c>
      <c r="Z57" s="15">
        <f>SUM(AA57:AC57)</f>
        <v>1</v>
      </c>
      <c r="AA57" s="16">
        <f>IF(ISERROR(VLOOKUP($BK57,data,7,FALSE)),0,VLOOKUP($BK57,data,7,FALSE))</f>
        <v>1</v>
      </c>
      <c r="AB57" s="16">
        <f>IF(ISERROR(VLOOKUP($BL57,data,7,FALSE)),0,VLOOKUP($BL57,data,7,FALSE))</f>
        <v>0</v>
      </c>
      <c r="AC57" s="16">
        <f>IF(ISERROR(VLOOKUP($BM57,data,7,FALSE)),0,VLOOKUP($BM57,data,7,FALSE))</f>
        <v>0</v>
      </c>
      <c r="AD57" s="15">
        <f>SUM(AE57:AG57)</f>
        <v>1</v>
      </c>
      <c r="AE57" s="16">
        <f>IF(ISERROR(VLOOKUP($BK57,data,8,FALSE)),0,VLOOKUP($BK57,data,8,FALSE))</f>
        <v>1</v>
      </c>
      <c r="AF57" s="16">
        <f>IF(ISERROR(VLOOKUP($BL57,data,8,FALSE)),0,VLOOKUP($BL57,data,8,FALSE))</f>
        <v>0</v>
      </c>
      <c r="AG57" s="17">
        <f>IF(ISERROR(VLOOKUP($BM57,data,8,FALSE)),0,VLOOKUP($BM57,data,8,FALSE))</f>
        <v>0</v>
      </c>
      <c r="AH57" s="15">
        <f>SUM(AI57:AK57)</f>
        <v>0</v>
      </c>
      <c r="AI57" s="16">
        <f>IF(ISERROR(VLOOKUP($BK57,data,9,FALSE)),0,VLOOKUP($BK57,data,9,FALSE))</f>
        <v>0</v>
      </c>
      <c r="AJ57" s="16">
        <f>IF(ISERROR(VLOOKUP($BL57,data,9,FALSE)),0,VLOOKUP($BL57,data,9,FALSE))</f>
        <v>0</v>
      </c>
      <c r="AK57" s="17">
        <f>IF(ISERROR(VLOOKUP($BM57,data,9,FALSE)),0,VLOOKUP($BM57,data,9,FALSE))</f>
        <v>0</v>
      </c>
      <c r="AL57" s="15">
        <f>SUM(AM57:AO57)</f>
        <v>0</v>
      </c>
      <c r="AM57" s="16">
        <f>IF(ISERROR(VLOOKUP($BK57,data,10,FALSE)),0,VLOOKUP($BK57,data,10,FALSE))</f>
        <v>0</v>
      </c>
      <c r="AN57" s="16">
        <f>IF(ISERROR(VLOOKUP($BL57,data,10,FALSE)),0,VLOOKUP($BL57,data,10,FALSE))</f>
        <v>0</v>
      </c>
      <c r="AO57" s="17">
        <f>IF(ISERROR(VLOOKUP($BM57,data,10,FALSE)),0,VLOOKUP($BM57,data,10,FALSE))</f>
        <v>0</v>
      </c>
      <c r="AP57" s="15">
        <f>SUM(AQ57:AS57)</f>
        <v>0</v>
      </c>
      <c r="AQ57" s="16">
        <f>IF(ISERROR(VLOOKUP($BK57,data,11,FALSE)),0,VLOOKUP($BK57,data,11,FALSE))</f>
        <v>0</v>
      </c>
      <c r="AR57" s="16">
        <f>IF(ISERROR(VLOOKUP($BL57,data,11,FALSE)),0,VLOOKUP($BL57,data,11,FALSE))</f>
        <v>0</v>
      </c>
      <c r="AS57" s="17">
        <f>IF(ISERROR(VLOOKUP($BM57,data,11,FALSE)),0,VLOOKUP($BM57,data,11,FALSE))</f>
        <v>0</v>
      </c>
      <c r="AT57" s="15">
        <f>SUM(AU57:AW57)</f>
        <v>3</v>
      </c>
      <c r="AU57" s="16">
        <f>IF(ISERROR(VLOOKUP($BK57,data,12,FALSE)),0,VLOOKUP($BK57,data,12,FALSE))</f>
        <v>3</v>
      </c>
      <c r="AV57" s="16">
        <f>IF(ISERROR(VLOOKUP($BL57,data,12,FALSE)),0,VLOOKUP($BL57,data,12,FALSE))</f>
        <v>0</v>
      </c>
      <c r="AW57" s="17">
        <f>IF(ISERROR(VLOOKUP($BM57,data,12,FALSE)),0,VLOOKUP($BM57,data,12,FALSE))</f>
        <v>0</v>
      </c>
      <c r="AX57" s="15">
        <f>SUM(AY57:BA57)</f>
        <v>1</v>
      </c>
      <c r="AY57" s="16">
        <f>IF(ISERROR(VLOOKUP($BK57,data,13,FALSE)),0,VLOOKUP($BK57,data,13,FALSE))</f>
        <v>1</v>
      </c>
      <c r="AZ57" s="16">
        <f>IF(ISERROR(VLOOKUP($BL57,data,13,FALSE)),0,VLOOKUP($BL57,data,13,FALSE))</f>
        <v>0</v>
      </c>
      <c r="BA57" s="16">
        <f>IF(ISERROR(VLOOKUP($BM57,data,13,FALSE)),0,VLOOKUP($BM57,data,13,FALSE))</f>
        <v>0</v>
      </c>
      <c r="BB57" s="15">
        <f>SUM(BC57:BE57)</f>
        <v>1</v>
      </c>
      <c r="BC57" s="16">
        <f>IF(ISERROR(VLOOKUP($BK57,data,14,FALSE)),0,VLOOKUP($BK57,data,14,FALSE))</f>
        <v>1</v>
      </c>
      <c r="BD57" s="16">
        <f>IF(ISERROR(VLOOKUP($BL57,data,14,FALSE)),0,VLOOKUP($BL57,data,14,FALSE))</f>
        <v>0</v>
      </c>
      <c r="BE57" s="17">
        <f t="shared" si="141"/>
        <v>0</v>
      </c>
      <c r="BF57" s="15">
        <f>SUM(BG57:BI57)</f>
        <v>0</v>
      </c>
      <c r="BG57" s="16">
        <f>IF(ISERROR(VLOOKUP($BK57,data,15,FALSE)),0,VLOOKUP($BK57,data,15,FALSE))</f>
        <v>0</v>
      </c>
      <c r="BH57" s="16">
        <f>IF(ISERROR(VLOOKUP($BL57,data,15,FALSE)),0,VLOOKUP($BL57,data,15,FALSE))</f>
        <v>0</v>
      </c>
      <c r="BI57" s="17">
        <f>IF(ISERROR(VLOOKUP($BM57,data,15,FALSE)),0,VLOOKUP($BM57,data,15,FALSE))</f>
        <v>0</v>
      </c>
      <c r="BK57" s="31">
        <f t="shared" si="76"/>
        <v>201383</v>
      </c>
      <c r="BL57" s="31">
        <f t="shared" si="77"/>
        <v>202383</v>
      </c>
      <c r="BM57" s="31">
        <f t="shared" si="78"/>
        <v>203383</v>
      </c>
      <c r="BN57" s="26">
        <v>1383</v>
      </c>
    </row>
    <row r="58" spans="1:66" s="28" customFormat="1" ht="24.75" customHeight="1">
      <c r="A58" s="22" t="s">
        <v>21</v>
      </c>
      <c r="B58" s="15">
        <f t="shared" si="204"/>
        <v>4</v>
      </c>
      <c r="C58" s="16">
        <f t="shared" si="148"/>
        <v>2</v>
      </c>
      <c r="D58" s="16">
        <f t="shared" si="148"/>
        <v>0</v>
      </c>
      <c r="E58" s="16">
        <f t="shared" si="148"/>
        <v>2</v>
      </c>
      <c r="F58" s="15">
        <f t="shared" si="149"/>
        <v>4</v>
      </c>
      <c r="G58" s="16">
        <f t="shared" si="150"/>
        <v>2</v>
      </c>
      <c r="H58" s="16">
        <f t="shared" si="151"/>
        <v>0</v>
      </c>
      <c r="I58" s="16">
        <f t="shared" si="152"/>
        <v>2</v>
      </c>
      <c r="J58" s="15">
        <f t="shared" si="153"/>
        <v>0</v>
      </c>
      <c r="K58" s="16">
        <f t="shared" si="154"/>
        <v>0</v>
      </c>
      <c r="L58" s="16">
        <f t="shared" si="155"/>
        <v>0</v>
      </c>
      <c r="M58" s="17">
        <f t="shared" si="156"/>
        <v>0</v>
      </c>
      <c r="N58" s="15">
        <f t="shared" si="157"/>
        <v>0</v>
      </c>
      <c r="O58" s="16">
        <f t="shared" si="158"/>
        <v>0</v>
      </c>
      <c r="P58" s="16">
        <f t="shared" si="159"/>
        <v>0</v>
      </c>
      <c r="Q58" s="17">
        <f t="shared" si="160"/>
        <v>0</v>
      </c>
      <c r="R58" s="15">
        <f t="shared" si="161"/>
        <v>0</v>
      </c>
      <c r="S58" s="16">
        <f t="shared" si="162"/>
        <v>0</v>
      </c>
      <c r="T58" s="16">
        <f t="shared" si="163"/>
        <v>0</v>
      </c>
      <c r="U58" s="16">
        <f t="shared" si="164"/>
        <v>0</v>
      </c>
      <c r="V58" s="15">
        <f t="shared" si="165"/>
        <v>0</v>
      </c>
      <c r="W58" s="16">
        <f t="shared" si="166"/>
        <v>0</v>
      </c>
      <c r="X58" s="16">
        <f t="shared" si="167"/>
        <v>0</v>
      </c>
      <c r="Y58" s="17">
        <f t="shared" si="168"/>
        <v>0</v>
      </c>
      <c r="Z58" s="15">
        <f t="shared" si="169"/>
        <v>0</v>
      </c>
      <c r="AA58" s="16">
        <f t="shared" si="170"/>
        <v>0</v>
      </c>
      <c r="AB58" s="16">
        <f t="shared" si="171"/>
        <v>0</v>
      </c>
      <c r="AC58" s="16">
        <f t="shared" si="172"/>
        <v>0</v>
      </c>
      <c r="AD58" s="15">
        <f t="shared" si="173"/>
        <v>0</v>
      </c>
      <c r="AE58" s="16">
        <f t="shared" si="174"/>
        <v>0</v>
      </c>
      <c r="AF58" s="16">
        <f t="shared" si="175"/>
        <v>0</v>
      </c>
      <c r="AG58" s="17">
        <f t="shared" si="176"/>
        <v>0</v>
      </c>
      <c r="AH58" s="15">
        <f t="shared" si="177"/>
        <v>0</v>
      </c>
      <c r="AI58" s="16">
        <f t="shared" si="178"/>
        <v>0</v>
      </c>
      <c r="AJ58" s="16">
        <f t="shared" si="179"/>
        <v>0</v>
      </c>
      <c r="AK58" s="17">
        <f t="shared" si="180"/>
        <v>0</v>
      </c>
      <c r="AL58" s="15">
        <f t="shared" si="181"/>
        <v>0</v>
      </c>
      <c r="AM58" s="16">
        <f t="shared" si="182"/>
        <v>0</v>
      </c>
      <c r="AN58" s="16">
        <f t="shared" si="183"/>
        <v>0</v>
      </c>
      <c r="AO58" s="17">
        <f t="shared" si="184"/>
        <v>0</v>
      </c>
      <c r="AP58" s="15">
        <f t="shared" si="185"/>
        <v>0</v>
      </c>
      <c r="AQ58" s="16">
        <f t="shared" si="186"/>
        <v>0</v>
      </c>
      <c r="AR58" s="16">
        <f t="shared" si="187"/>
        <v>0</v>
      </c>
      <c r="AS58" s="17">
        <f t="shared" si="188"/>
        <v>0</v>
      </c>
      <c r="AT58" s="15">
        <f t="shared" si="189"/>
        <v>4</v>
      </c>
      <c r="AU58" s="16">
        <f t="shared" si="190"/>
        <v>2</v>
      </c>
      <c r="AV58" s="16">
        <f t="shared" si="191"/>
        <v>0</v>
      </c>
      <c r="AW58" s="17">
        <f t="shared" si="192"/>
        <v>2</v>
      </c>
      <c r="AX58" s="15">
        <f t="shared" si="193"/>
        <v>0</v>
      </c>
      <c r="AY58" s="16">
        <f t="shared" si="194"/>
        <v>0</v>
      </c>
      <c r="AZ58" s="16">
        <f t="shared" si="195"/>
        <v>0</v>
      </c>
      <c r="BA58" s="16">
        <f t="shared" si="196"/>
        <v>0</v>
      </c>
      <c r="BB58" s="15">
        <f t="shared" si="197"/>
        <v>0</v>
      </c>
      <c r="BC58" s="16">
        <f t="shared" si="198"/>
        <v>0</v>
      </c>
      <c r="BD58" s="16">
        <f t="shared" si="199"/>
        <v>0</v>
      </c>
      <c r="BE58" s="16">
        <f t="shared" si="141"/>
        <v>0</v>
      </c>
      <c r="BF58" s="15">
        <f t="shared" si="200"/>
        <v>0</v>
      </c>
      <c r="BG58" s="16">
        <f t="shared" si="201"/>
        <v>0</v>
      </c>
      <c r="BH58" s="16">
        <f t="shared" si="202"/>
        <v>0</v>
      </c>
      <c r="BI58" s="17">
        <f t="shared" si="203"/>
        <v>0</v>
      </c>
      <c r="BK58" s="29">
        <f t="shared" si="76"/>
        <v>201401</v>
      </c>
      <c r="BL58" s="29">
        <f t="shared" si="77"/>
        <v>202401</v>
      </c>
      <c r="BM58" s="29">
        <f t="shared" si="78"/>
        <v>203401</v>
      </c>
      <c r="BN58" s="23">
        <v>1401</v>
      </c>
    </row>
    <row r="59" spans="1:66" s="28" customFormat="1" ht="24.75" customHeight="1">
      <c r="A59" s="22" t="s">
        <v>22</v>
      </c>
      <c r="B59" s="15">
        <f t="shared" si="204"/>
        <v>2</v>
      </c>
      <c r="C59" s="16">
        <f t="shared" si="148"/>
        <v>1</v>
      </c>
      <c r="D59" s="16">
        <f t="shared" si="148"/>
        <v>0</v>
      </c>
      <c r="E59" s="16">
        <f t="shared" si="148"/>
        <v>1</v>
      </c>
      <c r="F59" s="15">
        <f t="shared" si="149"/>
        <v>1</v>
      </c>
      <c r="G59" s="16">
        <f t="shared" si="150"/>
        <v>0</v>
      </c>
      <c r="H59" s="16">
        <f t="shared" si="151"/>
        <v>0</v>
      </c>
      <c r="I59" s="16">
        <f t="shared" si="152"/>
        <v>1</v>
      </c>
      <c r="J59" s="15">
        <f t="shared" si="153"/>
        <v>1</v>
      </c>
      <c r="K59" s="16">
        <f t="shared" si="154"/>
        <v>1</v>
      </c>
      <c r="L59" s="16">
        <f t="shared" si="155"/>
        <v>0</v>
      </c>
      <c r="M59" s="17">
        <f t="shared" si="156"/>
        <v>0</v>
      </c>
      <c r="N59" s="15">
        <f t="shared" si="157"/>
        <v>0</v>
      </c>
      <c r="O59" s="16">
        <f t="shared" si="158"/>
        <v>0</v>
      </c>
      <c r="P59" s="16">
        <f t="shared" si="159"/>
        <v>0</v>
      </c>
      <c r="Q59" s="17">
        <f t="shared" si="160"/>
        <v>0</v>
      </c>
      <c r="R59" s="15">
        <f t="shared" si="161"/>
        <v>0</v>
      </c>
      <c r="S59" s="16">
        <f t="shared" si="162"/>
        <v>0</v>
      </c>
      <c r="T59" s="16">
        <f t="shared" si="163"/>
        <v>0</v>
      </c>
      <c r="U59" s="16">
        <f t="shared" si="164"/>
        <v>0</v>
      </c>
      <c r="V59" s="15">
        <f t="shared" si="165"/>
        <v>0</v>
      </c>
      <c r="W59" s="16">
        <f t="shared" si="166"/>
        <v>0</v>
      </c>
      <c r="X59" s="16">
        <f t="shared" si="167"/>
        <v>0</v>
      </c>
      <c r="Y59" s="17">
        <f t="shared" si="168"/>
        <v>0</v>
      </c>
      <c r="Z59" s="15">
        <f t="shared" si="169"/>
        <v>0</v>
      </c>
      <c r="AA59" s="16">
        <f t="shared" si="170"/>
        <v>0</v>
      </c>
      <c r="AB59" s="16">
        <f t="shared" si="171"/>
        <v>0</v>
      </c>
      <c r="AC59" s="16">
        <f t="shared" si="172"/>
        <v>0</v>
      </c>
      <c r="AD59" s="15">
        <f t="shared" si="173"/>
        <v>0</v>
      </c>
      <c r="AE59" s="16">
        <f t="shared" si="174"/>
        <v>0</v>
      </c>
      <c r="AF59" s="16">
        <f t="shared" si="175"/>
        <v>0</v>
      </c>
      <c r="AG59" s="17">
        <f t="shared" si="176"/>
        <v>0</v>
      </c>
      <c r="AH59" s="15">
        <f t="shared" si="177"/>
        <v>0</v>
      </c>
      <c r="AI59" s="16">
        <f t="shared" si="178"/>
        <v>0</v>
      </c>
      <c r="AJ59" s="16">
        <f t="shared" si="179"/>
        <v>0</v>
      </c>
      <c r="AK59" s="17">
        <f t="shared" si="180"/>
        <v>0</v>
      </c>
      <c r="AL59" s="15">
        <f t="shared" si="181"/>
        <v>0</v>
      </c>
      <c r="AM59" s="16">
        <f t="shared" si="182"/>
        <v>0</v>
      </c>
      <c r="AN59" s="16">
        <f t="shared" si="183"/>
        <v>0</v>
      </c>
      <c r="AO59" s="17">
        <f t="shared" si="184"/>
        <v>0</v>
      </c>
      <c r="AP59" s="15">
        <f t="shared" si="185"/>
        <v>0</v>
      </c>
      <c r="AQ59" s="16">
        <f t="shared" si="186"/>
        <v>0</v>
      </c>
      <c r="AR59" s="16">
        <f t="shared" si="187"/>
        <v>0</v>
      </c>
      <c r="AS59" s="17">
        <f t="shared" si="188"/>
        <v>0</v>
      </c>
      <c r="AT59" s="15">
        <f t="shared" si="189"/>
        <v>2</v>
      </c>
      <c r="AU59" s="16">
        <f t="shared" si="190"/>
        <v>1</v>
      </c>
      <c r="AV59" s="16">
        <f t="shared" si="191"/>
        <v>0</v>
      </c>
      <c r="AW59" s="17">
        <f t="shared" si="192"/>
        <v>1</v>
      </c>
      <c r="AX59" s="15">
        <f t="shared" si="193"/>
        <v>0</v>
      </c>
      <c r="AY59" s="16">
        <f t="shared" si="194"/>
        <v>0</v>
      </c>
      <c r="AZ59" s="16">
        <f t="shared" si="195"/>
        <v>0</v>
      </c>
      <c r="BA59" s="16">
        <f t="shared" si="196"/>
        <v>0</v>
      </c>
      <c r="BB59" s="15">
        <f t="shared" si="197"/>
        <v>0</v>
      </c>
      <c r="BC59" s="16">
        <f t="shared" si="198"/>
        <v>0</v>
      </c>
      <c r="BD59" s="16">
        <f t="shared" si="199"/>
        <v>0</v>
      </c>
      <c r="BE59" s="16">
        <f t="shared" si="141"/>
        <v>0</v>
      </c>
      <c r="BF59" s="15">
        <f t="shared" si="200"/>
        <v>0</v>
      </c>
      <c r="BG59" s="16">
        <f t="shared" si="201"/>
        <v>0</v>
      </c>
      <c r="BH59" s="16">
        <f t="shared" si="202"/>
        <v>0</v>
      </c>
      <c r="BI59" s="17">
        <f t="shared" si="203"/>
        <v>0</v>
      </c>
      <c r="BK59" s="29">
        <f t="shared" si="76"/>
        <v>201402</v>
      </c>
      <c r="BL59" s="29">
        <f t="shared" si="77"/>
        <v>202402</v>
      </c>
      <c r="BM59" s="29">
        <f t="shared" si="78"/>
        <v>203402</v>
      </c>
      <c r="BN59" s="23">
        <v>1402</v>
      </c>
    </row>
    <row r="60" spans="1:66" s="28" customFormat="1" ht="24.75" customHeight="1">
      <c r="A60" s="22" t="s">
        <v>28</v>
      </c>
      <c r="B60" s="15">
        <f t="shared" si="204"/>
        <v>1</v>
      </c>
      <c r="C60" s="16">
        <f t="shared" si="148"/>
        <v>1</v>
      </c>
      <c r="D60" s="16">
        <f t="shared" si="148"/>
        <v>0</v>
      </c>
      <c r="E60" s="16">
        <f t="shared" si="148"/>
        <v>0</v>
      </c>
      <c r="F60" s="15">
        <f t="shared" si="149"/>
        <v>1</v>
      </c>
      <c r="G60" s="16">
        <f t="shared" si="150"/>
        <v>1</v>
      </c>
      <c r="H60" s="16">
        <f t="shared" si="151"/>
        <v>0</v>
      </c>
      <c r="I60" s="16">
        <f t="shared" si="152"/>
        <v>0</v>
      </c>
      <c r="J60" s="15">
        <f t="shared" si="153"/>
        <v>0</v>
      </c>
      <c r="K60" s="16">
        <f t="shared" si="154"/>
        <v>0</v>
      </c>
      <c r="L60" s="16">
        <f t="shared" si="155"/>
        <v>0</v>
      </c>
      <c r="M60" s="17">
        <f t="shared" si="156"/>
        <v>0</v>
      </c>
      <c r="N60" s="15">
        <f t="shared" si="157"/>
        <v>0</v>
      </c>
      <c r="O60" s="16">
        <f t="shared" si="158"/>
        <v>0</v>
      </c>
      <c r="P60" s="16">
        <f t="shared" si="159"/>
        <v>0</v>
      </c>
      <c r="Q60" s="17">
        <f t="shared" si="160"/>
        <v>0</v>
      </c>
      <c r="R60" s="15">
        <f t="shared" si="161"/>
        <v>0</v>
      </c>
      <c r="S60" s="16">
        <f t="shared" si="162"/>
        <v>0</v>
      </c>
      <c r="T60" s="16">
        <f t="shared" si="163"/>
        <v>0</v>
      </c>
      <c r="U60" s="16">
        <f t="shared" si="164"/>
        <v>0</v>
      </c>
      <c r="V60" s="15">
        <f t="shared" si="165"/>
        <v>0</v>
      </c>
      <c r="W60" s="16">
        <f t="shared" si="166"/>
        <v>0</v>
      </c>
      <c r="X60" s="16">
        <f t="shared" si="167"/>
        <v>0</v>
      </c>
      <c r="Y60" s="17">
        <f t="shared" si="168"/>
        <v>0</v>
      </c>
      <c r="Z60" s="15">
        <f t="shared" si="169"/>
        <v>0</v>
      </c>
      <c r="AA60" s="16">
        <f t="shared" si="170"/>
        <v>0</v>
      </c>
      <c r="AB60" s="16">
        <f t="shared" si="171"/>
        <v>0</v>
      </c>
      <c r="AC60" s="16">
        <f t="shared" si="172"/>
        <v>0</v>
      </c>
      <c r="AD60" s="15">
        <f t="shared" si="173"/>
        <v>0</v>
      </c>
      <c r="AE60" s="16">
        <f t="shared" si="174"/>
        <v>0</v>
      </c>
      <c r="AF60" s="16">
        <f t="shared" si="175"/>
        <v>0</v>
      </c>
      <c r="AG60" s="17">
        <f t="shared" si="176"/>
        <v>0</v>
      </c>
      <c r="AH60" s="15">
        <f t="shared" si="177"/>
        <v>0</v>
      </c>
      <c r="AI60" s="16">
        <f t="shared" si="178"/>
        <v>0</v>
      </c>
      <c r="AJ60" s="16">
        <f t="shared" si="179"/>
        <v>0</v>
      </c>
      <c r="AK60" s="17">
        <f t="shared" si="180"/>
        <v>0</v>
      </c>
      <c r="AL60" s="15">
        <f t="shared" si="181"/>
        <v>0</v>
      </c>
      <c r="AM60" s="16">
        <f t="shared" si="182"/>
        <v>0</v>
      </c>
      <c r="AN60" s="16">
        <f t="shared" si="183"/>
        <v>0</v>
      </c>
      <c r="AO60" s="17">
        <f t="shared" si="184"/>
        <v>0</v>
      </c>
      <c r="AP60" s="15">
        <f t="shared" si="185"/>
        <v>0</v>
      </c>
      <c r="AQ60" s="16">
        <f t="shared" si="186"/>
        <v>0</v>
      </c>
      <c r="AR60" s="16">
        <f t="shared" si="187"/>
        <v>0</v>
      </c>
      <c r="AS60" s="17">
        <f t="shared" si="188"/>
        <v>0</v>
      </c>
      <c r="AT60" s="15">
        <f t="shared" si="189"/>
        <v>1</v>
      </c>
      <c r="AU60" s="16">
        <f t="shared" si="190"/>
        <v>1</v>
      </c>
      <c r="AV60" s="16">
        <f t="shared" si="191"/>
        <v>0</v>
      </c>
      <c r="AW60" s="17">
        <f t="shared" si="192"/>
        <v>0</v>
      </c>
      <c r="AX60" s="15">
        <f t="shared" si="193"/>
        <v>0</v>
      </c>
      <c r="AY60" s="16">
        <f t="shared" si="194"/>
        <v>0</v>
      </c>
      <c r="AZ60" s="16">
        <f t="shared" si="195"/>
        <v>0</v>
      </c>
      <c r="BA60" s="16">
        <f t="shared" si="196"/>
        <v>0</v>
      </c>
      <c r="BB60" s="15">
        <f t="shared" si="197"/>
        <v>0</v>
      </c>
      <c r="BC60" s="16">
        <f t="shared" si="198"/>
        <v>0</v>
      </c>
      <c r="BD60" s="16">
        <f t="shared" si="199"/>
        <v>0</v>
      </c>
      <c r="BE60" s="16">
        <f t="shared" si="141"/>
        <v>0</v>
      </c>
      <c r="BF60" s="15">
        <f t="shared" si="200"/>
        <v>0</v>
      </c>
      <c r="BG60" s="16">
        <f t="shared" si="201"/>
        <v>0</v>
      </c>
      <c r="BH60" s="16">
        <f t="shared" si="202"/>
        <v>0</v>
      </c>
      <c r="BI60" s="17">
        <f t="shared" si="203"/>
        <v>0</v>
      </c>
      <c r="BK60" s="29">
        <f t="shared" si="76"/>
        <v>201421</v>
      </c>
      <c r="BL60" s="29">
        <f t="shared" si="77"/>
        <v>202421</v>
      </c>
      <c r="BM60" s="29">
        <f t="shared" si="78"/>
        <v>203421</v>
      </c>
      <c r="BN60" s="23">
        <v>1421</v>
      </c>
    </row>
    <row r="61" spans="1:66" s="28" customFormat="1" ht="24.75" customHeight="1">
      <c r="A61" s="22" t="s">
        <v>29</v>
      </c>
      <c r="B61" s="15">
        <f t="shared" si="204"/>
        <v>9</v>
      </c>
      <c r="C61" s="16">
        <f t="shared" si="148"/>
        <v>5</v>
      </c>
      <c r="D61" s="16">
        <f t="shared" si="148"/>
        <v>2</v>
      </c>
      <c r="E61" s="16">
        <f t="shared" si="148"/>
        <v>2</v>
      </c>
      <c r="F61" s="15">
        <f t="shared" si="149"/>
        <v>2</v>
      </c>
      <c r="G61" s="16">
        <f t="shared" si="150"/>
        <v>1</v>
      </c>
      <c r="H61" s="16">
        <f t="shared" si="151"/>
        <v>1</v>
      </c>
      <c r="I61" s="16">
        <f t="shared" si="152"/>
        <v>0</v>
      </c>
      <c r="J61" s="15">
        <f t="shared" si="153"/>
        <v>5</v>
      </c>
      <c r="K61" s="16">
        <f t="shared" si="154"/>
        <v>3</v>
      </c>
      <c r="L61" s="16">
        <f t="shared" si="155"/>
        <v>0</v>
      </c>
      <c r="M61" s="17">
        <f t="shared" si="156"/>
        <v>2</v>
      </c>
      <c r="N61" s="15">
        <f t="shared" si="157"/>
        <v>1</v>
      </c>
      <c r="O61" s="16">
        <f t="shared" si="158"/>
        <v>0</v>
      </c>
      <c r="P61" s="16">
        <f t="shared" si="159"/>
        <v>1</v>
      </c>
      <c r="Q61" s="17">
        <f t="shared" si="160"/>
        <v>0</v>
      </c>
      <c r="R61" s="15">
        <f t="shared" si="161"/>
        <v>0</v>
      </c>
      <c r="S61" s="16">
        <f t="shared" si="162"/>
        <v>0</v>
      </c>
      <c r="T61" s="16">
        <f t="shared" si="163"/>
        <v>0</v>
      </c>
      <c r="U61" s="16">
        <f t="shared" si="164"/>
        <v>0</v>
      </c>
      <c r="V61" s="15">
        <f t="shared" si="165"/>
        <v>1</v>
      </c>
      <c r="W61" s="16">
        <f t="shared" si="166"/>
        <v>1</v>
      </c>
      <c r="X61" s="16">
        <f t="shared" si="167"/>
        <v>0</v>
      </c>
      <c r="Y61" s="17">
        <f t="shared" si="168"/>
        <v>0</v>
      </c>
      <c r="Z61" s="15">
        <f t="shared" si="169"/>
        <v>0</v>
      </c>
      <c r="AA61" s="16">
        <f t="shared" si="170"/>
        <v>0</v>
      </c>
      <c r="AB61" s="16">
        <f t="shared" si="171"/>
        <v>0</v>
      </c>
      <c r="AC61" s="16">
        <f t="shared" si="172"/>
        <v>0</v>
      </c>
      <c r="AD61" s="15">
        <f t="shared" si="173"/>
        <v>0</v>
      </c>
      <c r="AE61" s="16">
        <f t="shared" si="174"/>
        <v>0</v>
      </c>
      <c r="AF61" s="16">
        <f t="shared" si="175"/>
        <v>0</v>
      </c>
      <c r="AG61" s="17">
        <f t="shared" si="176"/>
        <v>0</v>
      </c>
      <c r="AH61" s="15">
        <f t="shared" si="177"/>
        <v>0</v>
      </c>
      <c r="AI61" s="16">
        <f t="shared" si="178"/>
        <v>0</v>
      </c>
      <c r="AJ61" s="16">
        <f t="shared" si="179"/>
        <v>0</v>
      </c>
      <c r="AK61" s="17">
        <f t="shared" si="180"/>
        <v>0</v>
      </c>
      <c r="AL61" s="15">
        <f t="shared" si="181"/>
        <v>0</v>
      </c>
      <c r="AM61" s="16">
        <f t="shared" si="182"/>
        <v>0</v>
      </c>
      <c r="AN61" s="16">
        <f t="shared" si="183"/>
        <v>0</v>
      </c>
      <c r="AO61" s="17">
        <f t="shared" si="184"/>
        <v>0</v>
      </c>
      <c r="AP61" s="15">
        <f t="shared" si="185"/>
        <v>0</v>
      </c>
      <c r="AQ61" s="16">
        <f t="shared" si="186"/>
        <v>0</v>
      </c>
      <c r="AR61" s="16">
        <f t="shared" si="187"/>
        <v>0</v>
      </c>
      <c r="AS61" s="17">
        <f t="shared" si="188"/>
        <v>0</v>
      </c>
      <c r="AT61" s="15">
        <f t="shared" si="189"/>
        <v>9</v>
      </c>
      <c r="AU61" s="16">
        <f t="shared" si="190"/>
        <v>5</v>
      </c>
      <c r="AV61" s="16">
        <f t="shared" si="191"/>
        <v>2</v>
      </c>
      <c r="AW61" s="17">
        <f t="shared" si="192"/>
        <v>2</v>
      </c>
      <c r="AX61" s="15">
        <f t="shared" si="193"/>
        <v>0</v>
      </c>
      <c r="AY61" s="16">
        <f t="shared" si="194"/>
        <v>0</v>
      </c>
      <c r="AZ61" s="16">
        <f t="shared" si="195"/>
        <v>0</v>
      </c>
      <c r="BA61" s="16">
        <f t="shared" si="196"/>
        <v>0</v>
      </c>
      <c r="BB61" s="15">
        <f t="shared" si="197"/>
        <v>0</v>
      </c>
      <c r="BC61" s="16">
        <f t="shared" si="198"/>
        <v>0</v>
      </c>
      <c r="BD61" s="16">
        <f t="shared" si="199"/>
        <v>0</v>
      </c>
      <c r="BE61" s="16">
        <f t="shared" si="141"/>
        <v>0</v>
      </c>
      <c r="BF61" s="15">
        <f t="shared" si="200"/>
        <v>0</v>
      </c>
      <c r="BG61" s="16">
        <f t="shared" si="201"/>
        <v>0</v>
      </c>
      <c r="BH61" s="16">
        <f t="shared" si="202"/>
        <v>0</v>
      </c>
      <c r="BI61" s="17">
        <f t="shared" si="203"/>
        <v>0</v>
      </c>
      <c r="BK61" s="29">
        <f t="shared" si="76"/>
        <v>201422</v>
      </c>
      <c r="BL61" s="29">
        <f t="shared" si="77"/>
        <v>202422</v>
      </c>
      <c r="BM61" s="29">
        <f t="shared" si="78"/>
        <v>203422</v>
      </c>
      <c r="BN61" s="23">
        <v>1422</v>
      </c>
    </row>
    <row r="62" spans="1:66" s="28" customFormat="1" ht="24.75" customHeight="1">
      <c r="A62" s="22" t="s">
        <v>30</v>
      </c>
      <c r="B62" s="15">
        <f t="shared" si="204"/>
        <v>11</v>
      </c>
      <c r="C62" s="16">
        <f t="shared" si="148"/>
        <v>5</v>
      </c>
      <c r="D62" s="16">
        <f t="shared" si="148"/>
        <v>0</v>
      </c>
      <c r="E62" s="16">
        <f t="shared" si="148"/>
        <v>6</v>
      </c>
      <c r="F62" s="15">
        <f t="shared" si="149"/>
        <v>3</v>
      </c>
      <c r="G62" s="16">
        <f t="shared" si="150"/>
        <v>0</v>
      </c>
      <c r="H62" s="16">
        <f t="shared" si="151"/>
        <v>0</v>
      </c>
      <c r="I62" s="16">
        <f t="shared" si="152"/>
        <v>3</v>
      </c>
      <c r="J62" s="15">
        <f t="shared" si="153"/>
        <v>4</v>
      </c>
      <c r="K62" s="16">
        <f t="shared" si="154"/>
        <v>1</v>
      </c>
      <c r="L62" s="16">
        <f t="shared" si="155"/>
        <v>0</v>
      </c>
      <c r="M62" s="17">
        <f t="shared" si="156"/>
        <v>3</v>
      </c>
      <c r="N62" s="15">
        <f t="shared" si="157"/>
        <v>2</v>
      </c>
      <c r="O62" s="16">
        <f t="shared" si="158"/>
        <v>2</v>
      </c>
      <c r="P62" s="16">
        <f t="shared" si="159"/>
        <v>0</v>
      </c>
      <c r="Q62" s="17">
        <f t="shared" si="160"/>
        <v>0</v>
      </c>
      <c r="R62" s="15">
        <f t="shared" si="161"/>
        <v>0</v>
      </c>
      <c r="S62" s="16">
        <f t="shared" si="162"/>
        <v>0</v>
      </c>
      <c r="T62" s="16">
        <f t="shared" si="163"/>
        <v>0</v>
      </c>
      <c r="U62" s="16">
        <f t="shared" si="164"/>
        <v>0</v>
      </c>
      <c r="V62" s="15">
        <f t="shared" si="165"/>
        <v>1</v>
      </c>
      <c r="W62" s="16">
        <f t="shared" si="166"/>
        <v>1</v>
      </c>
      <c r="X62" s="16">
        <f t="shared" si="167"/>
        <v>0</v>
      </c>
      <c r="Y62" s="17">
        <f t="shared" si="168"/>
        <v>0</v>
      </c>
      <c r="Z62" s="15">
        <f t="shared" si="169"/>
        <v>0</v>
      </c>
      <c r="AA62" s="16">
        <f t="shared" si="170"/>
        <v>0</v>
      </c>
      <c r="AB62" s="16">
        <f t="shared" si="171"/>
        <v>0</v>
      </c>
      <c r="AC62" s="16">
        <f t="shared" si="172"/>
        <v>0</v>
      </c>
      <c r="AD62" s="15">
        <f t="shared" si="173"/>
        <v>0</v>
      </c>
      <c r="AE62" s="16">
        <f t="shared" si="174"/>
        <v>0</v>
      </c>
      <c r="AF62" s="16">
        <f t="shared" si="175"/>
        <v>0</v>
      </c>
      <c r="AG62" s="17">
        <f t="shared" si="176"/>
        <v>0</v>
      </c>
      <c r="AH62" s="15">
        <f t="shared" si="177"/>
        <v>1</v>
      </c>
      <c r="AI62" s="16">
        <f t="shared" si="178"/>
        <v>1</v>
      </c>
      <c r="AJ62" s="16">
        <f t="shared" si="179"/>
        <v>0</v>
      </c>
      <c r="AK62" s="17">
        <f t="shared" si="180"/>
        <v>0</v>
      </c>
      <c r="AL62" s="15">
        <f t="shared" si="181"/>
        <v>0</v>
      </c>
      <c r="AM62" s="16">
        <f t="shared" si="182"/>
        <v>0</v>
      </c>
      <c r="AN62" s="16">
        <f t="shared" si="183"/>
        <v>0</v>
      </c>
      <c r="AO62" s="17">
        <f t="shared" si="184"/>
        <v>0</v>
      </c>
      <c r="AP62" s="15">
        <f t="shared" si="185"/>
        <v>0</v>
      </c>
      <c r="AQ62" s="16">
        <f t="shared" si="186"/>
        <v>0</v>
      </c>
      <c r="AR62" s="16">
        <f t="shared" si="187"/>
        <v>0</v>
      </c>
      <c r="AS62" s="17">
        <f t="shared" si="188"/>
        <v>0</v>
      </c>
      <c r="AT62" s="15">
        <f t="shared" si="189"/>
        <v>10</v>
      </c>
      <c r="AU62" s="16">
        <f t="shared" si="190"/>
        <v>4</v>
      </c>
      <c r="AV62" s="16">
        <f t="shared" si="191"/>
        <v>0</v>
      </c>
      <c r="AW62" s="17">
        <f t="shared" si="192"/>
        <v>6</v>
      </c>
      <c r="AX62" s="15">
        <f t="shared" si="193"/>
        <v>0</v>
      </c>
      <c r="AY62" s="16">
        <f t="shared" si="194"/>
        <v>0</v>
      </c>
      <c r="AZ62" s="16">
        <f t="shared" si="195"/>
        <v>0</v>
      </c>
      <c r="BA62" s="16">
        <f t="shared" si="196"/>
        <v>0</v>
      </c>
      <c r="BB62" s="15">
        <f t="shared" si="197"/>
        <v>1</v>
      </c>
      <c r="BC62" s="16">
        <f t="shared" si="198"/>
        <v>1</v>
      </c>
      <c r="BD62" s="16">
        <f t="shared" si="199"/>
        <v>0</v>
      </c>
      <c r="BE62" s="16">
        <f t="shared" si="141"/>
        <v>0</v>
      </c>
      <c r="BF62" s="15">
        <f t="shared" si="200"/>
        <v>0</v>
      </c>
      <c r="BG62" s="16">
        <f t="shared" si="201"/>
        <v>0</v>
      </c>
      <c r="BH62" s="16">
        <f t="shared" si="202"/>
        <v>0</v>
      </c>
      <c r="BI62" s="17">
        <f t="shared" si="203"/>
        <v>0</v>
      </c>
      <c r="BK62" s="29">
        <f t="shared" si="76"/>
        <v>201423</v>
      </c>
      <c r="BL62" s="29">
        <f t="shared" si="77"/>
        <v>202423</v>
      </c>
      <c r="BM62" s="29">
        <f t="shared" si="78"/>
        <v>203423</v>
      </c>
      <c r="BN62" s="23">
        <v>1423</v>
      </c>
    </row>
    <row r="63" spans="1:66" s="28" customFormat="1" ht="24.75" customHeight="1">
      <c r="A63" s="22" t="s">
        <v>31</v>
      </c>
      <c r="B63" s="15">
        <f t="shared" si="204"/>
        <v>6</v>
      </c>
      <c r="C63" s="16">
        <f t="shared" si="148"/>
        <v>2</v>
      </c>
      <c r="D63" s="16">
        <f t="shared" si="148"/>
        <v>3</v>
      </c>
      <c r="E63" s="16">
        <f t="shared" si="148"/>
        <v>1</v>
      </c>
      <c r="F63" s="15">
        <f t="shared" si="149"/>
        <v>2</v>
      </c>
      <c r="G63" s="16">
        <f t="shared" si="150"/>
        <v>1</v>
      </c>
      <c r="H63" s="16">
        <f t="shared" si="151"/>
        <v>0</v>
      </c>
      <c r="I63" s="16">
        <f t="shared" si="152"/>
        <v>1</v>
      </c>
      <c r="J63" s="15">
        <f t="shared" si="153"/>
        <v>2</v>
      </c>
      <c r="K63" s="16">
        <f t="shared" si="154"/>
        <v>0</v>
      </c>
      <c r="L63" s="16">
        <f t="shared" si="155"/>
        <v>2</v>
      </c>
      <c r="M63" s="17">
        <f t="shared" si="156"/>
        <v>0</v>
      </c>
      <c r="N63" s="15">
        <f t="shared" si="157"/>
        <v>2</v>
      </c>
      <c r="O63" s="16">
        <f t="shared" si="158"/>
        <v>1</v>
      </c>
      <c r="P63" s="16">
        <f t="shared" si="159"/>
        <v>1</v>
      </c>
      <c r="Q63" s="17">
        <f t="shared" si="160"/>
        <v>0</v>
      </c>
      <c r="R63" s="15">
        <f t="shared" si="161"/>
        <v>0</v>
      </c>
      <c r="S63" s="16">
        <f t="shared" si="162"/>
        <v>0</v>
      </c>
      <c r="T63" s="16">
        <f t="shared" si="163"/>
        <v>0</v>
      </c>
      <c r="U63" s="16">
        <f t="shared" si="164"/>
        <v>0</v>
      </c>
      <c r="V63" s="15">
        <f t="shared" si="165"/>
        <v>0</v>
      </c>
      <c r="W63" s="16">
        <f t="shared" si="166"/>
        <v>0</v>
      </c>
      <c r="X63" s="16">
        <f t="shared" si="167"/>
        <v>0</v>
      </c>
      <c r="Y63" s="17">
        <f t="shared" si="168"/>
        <v>0</v>
      </c>
      <c r="Z63" s="15">
        <f t="shared" si="169"/>
        <v>0</v>
      </c>
      <c r="AA63" s="16">
        <f t="shared" si="170"/>
        <v>0</v>
      </c>
      <c r="AB63" s="16">
        <f t="shared" si="171"/>
        <v>0</v>
      </c>
      <c r="AC63" s="16">
        <f t="shared" si="172"/>
        <v>0</v>
      </c>
      <c r="AD63" s="15">
        <f t="shared" si="173"/>
        <v>0</v>
      </c>
      <c r="AE63" s="16">
        <f t="shared" si="174"/>
        <v>0</v>
      </c>
      <c r="AF63" s="16">
        <f t="shared" si="175"/>
        <v>0</v>
      </c>
      <c r="AG63" s="17">
        <f t="shared" si="176"/>
        <v>0</v>
      </c>
      <c r="AH63" s="15">
        <f t="shared" si="177"/>
        <v>0</v>
      </c>
      <c r="AI63" s="16">
        <f t="shared" si="178"/>
        <v>0</v>
      </c>
      <c r="AJ63" s="16">
        <f t="shared" si="179"/>
        <v>0</v>
      </c>
      <c r="AK63" s="17">
        <f t="shared" si="180"/>
        <v>0</v>
      </c>
      <c r="AL63" s="15">
        <f t="shared" si="181"/>
        <v>0</v>
      </c>
      <c r="AM63" s="16">
        <f t="shared" si="182"/>
        <v>0</v>
      </c>
      <c r="AN63" s="16">
        <f t="shared" si="183"/>
        <v>0</v>
      </c>
      <c r="AO63" s="17">
        <f t="shared" si="184"/>
        <v>0</v>
      </c>
      <c r="AP63" s="15">
        <f t="shared" si="185"/>
        <v>0</v>
      </c>
      <c r="AQ63" s="16">
        <f t="shared" si="186"/>
        <v>0</v>
      </c>
      <c r="AR63" s="16">
        <f t="shared" si="187"/>
        <v>0</v>
      </c>
      <c r="AS63" s="17">
        <f t="shared" si="188"/>
        <v>0</v>
      </c>
      <c r="AT63" s="15">
        <f t="shared" si="189"/>
        <v>6</v>
      </c>
      <c r="AU63" s="16">
        <f t="shared" si="190"/>
        <v>2</v>
      </c>
      <c r="AV63" s="16">
        <f t="shared" si="191"/>
        <v>3</v>
      </c>
      <c r="AW63" s="17">
        <f t="shared" si="192"/>
        <v>1</v>
      </c>
      <c r="AX63" s="15">
        <f t="shared" si="193"/>
        <v>0</v>
      </c>
      <c r="AY63" s="16">
        <f t="shared" si="194"/>
        <v>0</v>
      </c>
      <c r="AZ63" s="16">
        <f t="shared" si="195"/>
        <v>0</v>
      </c>
      <c r="BA63" s="16">
        <f t="shared" si="196"/>
        <v>0</v>
      </c>
      <c r="BB63" s="15">
        <f t="shared" si="197"/>
        <v>0</v>
      </c>
      <c r="BC63" s="16">
        <f t="shared" si="198"/>
        <v>0</v>
      </c>
      <c r="BD63" s="16">
        <f t="shared" si="199"/>
        <v>0</v>
      </c>
      <c r="BE63" s="16">
        <f t="shared" si="141"/>
        <v>0</v>
      </c>
      <c r="BF63" s="15">
        <f t="shared" si="200"/>
        <v>0</v>
      </c>
      <c r="BG63" s="16">
        <f t="shared" si="201"/>
        <v>0</v>
      </c>
      <c r="BH63" s="16">
        <f t="shared" si="202"/>
        <v>0</v>
      </c>
      <c r="BI63" s="17">
        <f t="shared" si="203"/>
        <v>0</v>
      </c>
      <c r="BK63" s="29">
        <f t="shared" si="76"/>
        <v>201424</v>
      </c>
      <c r="BL63" s="29">
        <f t="shared" si="77"/>
        <v>202424</v>
      </c>
      <c r="BM63" s="29">
        <f t="shared" si="78"/>
        <v>203424</v>
      </c>
      <c r="BN63" s="23">
        <v>1424</v>
      </c>
    </row>
    <row r="64" spans="1:66" s="28" customFormat="1" ht="24.75" customHeight="1">
      <c r="A64" s="22" t="s">
        <v>24</v>
      </c>
      <c r="B64" s="15">
        <f t="shared" si="204"/>
        <v>5</v>
      </c>
      <c r="C64" s="16">
        <f t="shared" si="148"/>
        <v>1</v>
      </c>
      <c r="D64" s="16">
        <f t="shared" si="148"/>
        <v>0</v>
      </c>
      <c r="E64" s="16">
        <f t="shared" si="148"/>
        <v>4</v>
      </c>
      <c r="F64" s="15">
        <f t="shared" si="149"/>
        <v>1</v>
      </c>
      <c r="G64" s="16">
        <f t="shared" si="150"/>
        <v>0</v>
      </c>
      <c r="H64" s="16">
        <f t="shared" si="151"/>
        <v>0</v>
      </c>
      <c r="I64" s="16">
        <f t="shared" si="152"/>
        <v>1</v>
      </c>
      <c r="J64" s="15">
        <f t="shared" si="153"/>
        <v>3</v>
      </c>
      <c r="K64" s="16">
        <f t="shared" si="154"/>
        <v>0</v>
      </c>
      <c r="L64" s="16">
        <f t="shared" si="155"/>
        <v>0</v>
      </c>
      <c r="M64" s="17">
        <f t="shared" si="156"/>
        <v>3</v>
      </c>
      <c r="N64" s="15">
        <f t="shared" si="157"/>
        <v>1</v>
      </c>
      <c r="O64" s="16">
        <f t="shared" si="158"/>
        <v>1</v>
      </c>
      <c r="P64" s="16">
        <f t="shared" si="159"/>
        <v>0</v>
      </c>
      <c r="Q64" s="17">
        <f t="shared" si="160"/>
        <v>0</v>
      </c>
      <c r="R64" s="15">
        <f t="shared" si="161"/>
        <v>0</v>
      </c>
      <c r="S64" s="16">
        <f t="shared" si="162"/>
        <v>0</v>
      </c>
      <c r="T64" s="16">
        <f t="shared" si="163"/>
        <v>0</v>
      </c>
      <c r="U64" s="16">
        <f t="shared" si="164"/>
        <v>0</v>
      </c>
      <c r="V64" s="15">
        <f t="shared" si="165"/>
        <v>0</v>
      </c>
      <c r="W64" s="16">
        <f t="shared" si="166"/>
        <v>0</v>
      </c>
      <c r="X64" s="16">
        <f t="shared" si="167"/>
        <v>0</v>
      </c>
      <c r="Y64" s="17">
        <f t="shared" si="168"/>
        <v>0</v>
      </c>
      <c r="Z64" s="15">
        <f t="shared" si="169"/>
        <v>0</v>
      </c>
      <c r="AA64" s="16">
        <f t="shared" si="170"/>
        <v>0</v>
      </c>
      <c r="AB64" s="16">
        <f t="shared" si="171"/>
        <v>0</v>
      </c>
      <c r="AC64" s="16">
        <f t="shared" si="172"/>
        <v>0</v>
      </c>
      <c r="AD64" s="15">
        <f t="shared" si="173"/>
        <v>0</v>
      </c>
      <c r="AE64" s="16">
        <f t="shared" si="174"/>
        <v>0</v>
      </c>
      <c r="AF64" s="16">
        <f t="shared" si="175"/>
        <v>0</v>
      </c>
      <c r="AG64" s="17">
        <f t="shared" si="176"/>
        <v>0</v>
      </c>
      <c r="AH64" s="15">
        <f t="shared" si="177"/>
        <v>0</v>
      </c>
      <c r="AI64" s="16">
        <f t="shared" si="178"/>
        <v>0</v>
      </c>
      <c r="AJ64" s="16">
        <f t="shared" si="179"/>
        <v>0</v>
      </c>
      <c r="AK64" s="17">
        <f t="shared" si="180"/>
        <v>0</v>
      </c>
      <c r="AL64" s="15">
        <f t="shared" si="181"/>
        <v>0</v>
      </c>
      <c r="AM64" s="16">
        <f t="shared" si="182"/>
        <v>0</v>
      </c>
      <c r="AN64" s="16">
        <f t="shared" si="183"/>
        <v>0</v>
      </c>
      <c r="AO64" s="17">
        <f t="shared" si="184"/>
        <v>0</v>
      </c>
      <c r="AP64" s="15">
        <f t="shared" si="185"/>
        <v>0</v>
      </c>
      <c r="AQ64" s="16">
        <f t="shared" si="186"/>
        <v>0</v>
      </c>
      <c r="AR64" s="16">
        <f t="shared" si="187"/>
        <v>0</v>
      </c>
      <c r="AS64" s="17">
        <f t="shared" si="188"/>
        <v>0</v>
      </c>
      <c r="AT64" s="15">
        <f t="shared" si="189"/>
        <v>5</v>
      </c>
      <c r="AU64" s="16">
        <f t="shared" si="190"/>
        <v>1</v>
      </c>
      <c r="AV64" s="16">
        <f t="shared" si="191"/>
        <v>0</v>
      </c>
      <c r="AW64" s="17">
        <f t="shared" si="192"/>
        <v>4</v>
      </c>
      <c r="AX64" s="15">
        <f t="shared" si="193"/>
        <v>0</v>
      </c>
      <c r="AY64" s="16">
        <f t="shared" si="194"/>
        <v>0</v>
      </c>
      <c r="AZ64" s="16">
        <f t="shared" si="195"/>
        <v>0</v>
      </c>
      <c r="BA64" s="16">
        <f t="shared" si="196"/>
        <v>0</v>
      </c>
      <c r="BB64" s="15">
        <f t="shared" si="197"/>
        <v>0</v>
      </c>
      <c r="BC64" s="16">
        <f t="shared" si="198"/>
        <v>0</v>
      </c>
      <c r="BD64" s="16">
        <f t="shared" si="199"/>
        <v>0</v>
      </c>
      <c r="BE64" s="16">
        <f t="shared" si="141"/>
        <v>0</v>
      </c>
      <c r="BF64" s="15">
        <f t="shared" si="200"/>
        <v>0</v>
      </c>
      <c r="BG64" s="16">
        <f t="shared" si="201"/>
        <v>0</v>
      </c>
      <c r="BH64" s="16">
        <f t="shared" si="202"/>
        <v>0</v>
      </c>
      <c r="BI64" s="17">
        <f t="shared" si="203"/>
        <v>0</v>
      </c>
      <c r="BK64" s="29">
        <f t="shared" si="76"/>
        <v>201425</v>
      </c>
      <c r="BL64" s="29">
        <f t="shared" si="77"/>
        <v>202425</v>
      </c>
      <c r="BM64" s="29">
        <f t="shared" si="78"/>
        <v>203425</v>
      </c>
      <c r="BN64" s="23">
        <v>1425</v>
      </c>
    </row>
    <row r="65" spans="1:66" s="28" customFormat="1" ht="24.75" customHeight="1">
      <c r="A65" s="22" t="s">
        <v>25</v>
      </c>
      <c r="B65" s="15">
        <f t="shared" si="204"/>
        <v>1</v>
      </c>
      <c r="C65" s="16">
        <f t="shared" si="148"/>
        <v>1</v>
      </c>
      <c r="D65" s="16">
        <f t="shared" si="148"/>
        <v>0</v>
      </c>
      <c r="E65" s="16">
        <f t="shared" si="148"/>
        <v>0</v>
      </c>
      <c r="F65" s="15">
        <f t="shared" si="149"/>
        <v>0</v>
      </c>
      <c r="G65" s="16">
        <f t="shared" si="150"/>
        <v>0</v>
      </c>
      <c r="H65" s="16">
        <f t="shared" si="151"/>
        <v>0</v>
      </c>
      <c r="I65" s="16">
        <f t="shared" si="152"/>
        <v>0</v>
      </c>
      <c r="J65" s="15">
        <f t="shared" si="153"/>
        <v>1</v>
      </c>
      <c r="K65" s="16">
        <f t="shared" si="154"/>
        <v>1</v>
      </c>
      <c r="L65" s="16">
        <f t="shared" si="155"/>
        <v>0</v>
      </c>
      <c r="M65" s="17">
        <f t="shared" si="156"/>
        <v>0</v>
      </c>
      <c r="N65" s="15">
        <f t="shared" si="157"/>
        <v>0</v>
      </c>
      <c r="O65" s="16">
        <f t="shared" si="158"/>
        <v>0</v>
      </c>
      <c r="P65" s="16">
        <f t="shared" si="159"/>
        <v>0</v>
      </c>
      <c r="Q65" s="17">
        <f t="shared" si="160"/>
        <v>0</v>
      </c>
      <c r="R65" s="15">
        <f t="shared" si="161"/>
        <v>0</v>
      </c>
      <c r="S65" s="16">
        <f t="shared" si="162"/>
        <v>0</v>
      </c>
      <c r="T65" s="16">
        <f t="shared" si="163"/>
        <v>0</v>
      </c>
      <c r="U65" s="16">
        <f t="shared" si="164"/>
        <v>0</v>
      </c>
      <c r="V65" s="15">
        <f t="shared" si="165"/>
        <v>0</v>
      </c>
      <c r="W65" s="16">
        <f t="shared" si="166"/>
        <v>0</v>
      </c>
      <c r="X65" s="16">
        <f t="shared" si="167"/>
        <v>0</v>
      </c>
      <c r="Y65" s="17">
        <f t="shared" si="168"/>
        <v>0</v>
      </c>
      <c r="Z65" s="15">
        <f t="shared" si="169"/>
        <v>0</v>
      </c>
      <c r="AA65" s="16">
        <f t="shared" si="170"/>
        <v>0</v>
      </c>
      <c r="AB65" s="16">
        <f t="shared" si="171"/>
        <v>0</v>
      </c>
      <c r="AC65" s="16">
        <f t="shared" si="172"/>
        <v>0</v>
      </c>
      <c r="AD65" s="15">
        <f t="shared" si="173"/>
        <v>0</v>
      </c>
      <c r="AE65" s="16">
        <f t="shared" si="174"/>
        <v>0</v>
      </c>
      <c r="AF65" s="16">
        <f t="shared" si="175"/>
        <v>0</v>
      </c>
      <c r="AG65" s="17">
        <f t="shared" si="176"/>
        <v>0</v>
      </c>
      <c r="AH65" s="15">
        <f t="shared" si="177"/>
        <v>0</v>
      </c>
      <c r="AI65" s="16">
        <f t="shared" si="178"/>
        <v>0</v>
      </c>
      <c r="AJ65" s="16">
        <f t="shared" si="179"/>
        <v>0</v>
      </c>
      <c r="AK65" s="17">
        <f t="shared" si="180"/>
        <v>0</v>
      </c>
      <c r="AL65" s="15">
        <f t="shared" si="181"/>
        <v>0</v>
      </c>
      <c r="AM65" s="16">
        <f t="shared" si="182"/>
        <v>0</v>
      </c>
      <c r="AN65" s="16">
        <f t="shared" si="183"/>
        <v>0</v>
      </c>
      <c r="AO65" s="17">
        <f t="shared" si="184"/>
        <v>0</v>
      </c>
      <c r="AP65" s="15">
        <f t="shared" si="185"/>
        <v>0</v>
      </c>
      <c r="AQ65" s="16">
        <f t="shared" si="186"/>
        <v>0</v>
      </c>
      <c r="AR65" s="16">
        <f t="shared" si="187"/>
        <v>0</v>
      </c>
      <c r="AS65" s="17">
        <f t="shared" si="188"/>
        <v>0</v>
      </c>
      <c r="AT65" s="15">
        <f t="shared" si="189"/>
        <v>1</v>
      </c>
      <c r="AU65" s="16">
        <f t="shared" si="190"/>
        <v>1</v>
      </c>
      <c r="AV65" s="16">
        <f t="shared" si="191"/>
        <v>0</v>
      </c>
      <c r="AW65" s="17">
        <f t="shared" si="192"/>
        <v>0</v>
      </c>
      <c r="AX65" s="15">
        <f t="shared" si="193"/>
        <v>0</v>
      </c>
      <c r="AY65" s="16">
        <f t="shared" si="194"/>
        <v>0</v>
      </c>
      <c r="AZ65" s="16">
        <f t="shared" si="195"/>
        <v>0</v>
      </c>
      <c r="BA65" s="16">
        <f t="shared" si="196"/>
        <v>0</v>
      </c>
      <c r="BB65" s="15">
        <f t="shared" si="197"/>
        <v>0</v>
      </c>
      <c r="BC65" s="16">
        <f t="shared" si="198"/>
        <v>0</v>
      </c>
      <c r="BD65" s="16">
        <f t="shared" si="199"/>
        <v>0</v>
      </c>
      <c r="BE65" s="16">
        <f t="shared" si="141"/>
        <v>0</v>
      </c>
      <c r="BF65" s="15">
        <f t="shared" si="200"/>
        <v>0</v>
      </c>
      <c r="BG65" s="16">
        <f t="shared" si="201"/>
        <v>0</v>
      </c>
      <c r="BH65" s="16">
        <f t="shared" si="202"/>
        <v>0</v>
      </c>
      <c r="BI65" s="17">
        <f t="shared" si="203"/>
        <v>0</v>
      </c>
      <c r="BK65" s="29">
        <f t="shared" si="76"/>
        <v>201426</v>
      </c>
      <c r="BL65" s="29">
        <f t="shared" si="77"/>
        <v>202426</v>
      </c>
      <c r="BM65" s="29">
        <f t="shared" si="78"/>
        <v>203426</v>
      </c>
      <c r="BN65" s="23">
        <v>1426</v>
      </c>
    </row>
    <row r="66" spans="1:66" s="28" customFormat="1" ht="24.75" customHeight="1">
      <c r="A66" s="22" t="s">
        <v>26</v>
      </c>
      <c r="B66" s="15">
        <f t="shared" si="204"/>
        <v>0</v>
      </c>
      <c r="C66" s="16">
        <f t="shared" si="148"/>
        <v>0</v>
      </c>
      <c r="D66" s="16">
        <f t="shared" si="148"/>
        <v>0</v>
      </c>
      <c r="E66" s="16">
        <f t="shared" si="148"/>
        <v>0</v>
      </c>
      <c r="F66" s="15">
        <f t="shared" si="149"/>
        <v>0</v>
      </c>
      <c r="G66" s="16">
        <f t="shared" si="150"/>
        <v>0</v>
      </c>
      <c r="H66" s="16">
        <f t="shared" si="151"/>
        <v>0</v>
      </c>
      <c r="I66" s="16">
        <f t="shared" si="152"/>
        <v>0</v>
      </c>
      <c r="J66" s="15">
        <f t="shared" si="153"/>
        <v>0</v>
      </c>
      <c r="K66" s="16">
        <f t="shared" si="154"/>
        <v>0</v>
      </c>
      <c r="L66" s="16">
        <f t="shared" si="155"/>
        <v>0</v>
      </c>
      <c r="M66" s="17">
        <f t="shared" si="156"/>
        <v>0</v>
      </c>
      <c r="N66" s="15">
        <f t="shared" si="157"/>
        <v>0</v>
      </c>
      <c r="O66" s="16">
        <f t="shared" si="158"/>
        <v>0</v>
      </c>
      <c r="P66" s="16">
        <f t="shared" si="159"/>
        <v>0</v>
      </c>
      <c r="Q66" s="17">
        <f t="shared" si="160"/>
        <v>0</v>
      </c>
      <c r="R66" s="15">
        <f t="shared" si="161"/>
        <v>0</v>
      </c>
      <c r="S66" s="16">
        <f t="shared" si="162"/>
        <v>0</v>
      </c>
      <c r="T66" s="16">
        <f t="shared" si="163"/>
        <v>0</v>
      </c>
      <c r="U66" s="16">
        <f t="shared" si="164"/>
        <v>0</v>
      </c>
      <c r="V66" s="15">
        <f t="shared" si="165"/>
        <v>0</v>
      </c>
      <c r="W66" s="16">
        <f t="shared" si="166"/>
        <v>0</v>
      </c>
      <c r="X66" s="16">
        <f t="shared" si="167"/>
        <v>0</v>
      </c>
      <c r="Y66" s="17">
        <f t="shared" si="168"/>
        <v>0</v>
      </c>
      <c r="Z66" s="15">
        <f t="shared" si="169"/>
        <v>0</v>
      </c>
      <c r="AA66" s="16">
        <f t="shared" si="170"/>
        <v>0</v>
      </c>
      <c r="AB66" s="16">
        <f t="shared" si="171"/>
        <v>0</v>
      </c>
      <c r="AC66" s="16">
        <f t="shared" si="172"/>
        <v>0</v>
      </c>
      <c r="AD66" s="15">
        <f t="shared" si="173"/>
        <v>0</v>
      </c>
      <c r="AE66" s="16">
        <f t="shared" si="174"/>
        <v>0</v>
      </c>
      <c r="AF66" s="16">
        <f t="shared" si="175"/>
        <v>0</v>
      </c>
      <c r="AG66" s="17">
        <f t="shared" si="176"/>
        <v>0</v>
      </c>
      <c r="AH66" s="15">
        <f t="shared" si="177"/>
        <v>0</v>
      </c>
      <c r="AI66" s="16">
        <f t="shared" si="178"/>
        <v>0</v>
      </c>
      <c r="AJ66" s="16">
        <f t="shared" si="179"/>
        <v>0</v>
      </c>
      <c r="AK66" s="17">
        <f t="shared" si="180"/>
        <v>0</v>
      </c>
      <c r="AL66" s="15">
        <f t="shared" si="181"/>
        <v>0</v>
      </c>
      <c r="AM66" s="16">
        <f t="shared" si="182"/>
        <v>0</v>
      </c>
      <c r="AN66" s="16">
        <f t="shared" si="183"/>
        <v>0</v>
      </c>
      <c r="AO66" s="17">
        <f t="shared" si="184"/>
        <v>0</v>
      </c>
      <c r="AP66" s="15">
        <f t="shared" si="185"/>
        <v>0</v>
      </c>
      <c r="AQ66" s="16">
        <f t="shared" si="186"/>
        <v>0</v>
      </c>
      <c r="AR66" s="16">
        <f t="shared" si="187"/>
        <v>0</v>
      </c>
      <c r="AS66" s="17">
        <f t="shared" si="188"/>
        <v>0</v>
      </c>
      <c r="AT66" s="15">
        <f t="shared" si="189"/>
        <v>0</v>
      </c>
      <c r="AU66" s="16">
        <f t="shared" si="190"/>
        <v>0</v>
      </c>
      <c r="AV66" s="16">
        <f t="shared" si="191"/>
        <v>0</v>
      </c>
      <c r="AW66" s="17">
        <f t="shared" si="192"/>
        <v>0</v>
      </c>
      <c r="AX66" s="15">
        <f t="shared" si="193"/>
        <v>0</v>
      </c>
      <c r="AY66" s="16">
        <f t="shared" si="194"/>
        <v>0</v>
      </c>
      <c r="AZ66" s="16">
        <f t="shared" si="195"/>
        <v>0</v>
      </c>
      <c r="BA66" s="16">
        <f t="shared" si="196"/>
        <v>0</v>
      </c>
      <c r="BB66" s="15">
        <f t="shared" si="197"/>
        <v>0</v>
      </c>
      <c r="BC66" s="16">
        <f t="shared" si="198"/>
        <v>0</v>
      </c>
      <c r="BD66" s="16">
        <f t="shared" si="199"/>
        <v>0</v>
      </c>
      <c r="BE66" s="16">
        <f t="shared" si="141"/>
        <v>0</v>
      </c>
      <c r="BF66" s="15">
        <f t="shared" si="200"/>
        <v>0</v>
      </c>
      <c r="BG66" s="16">
        <f t="shared" si="201"/>
        <v>0</v>
      </c>
      <c r="BH66" s="16">
        <f t="shared" si="202"/>
        <v>0</v>
      </c>
      <c r="BI66" s="17">
        <f t="shared" si="203"/>
        <v>0</v>
      </c>
      <c r="BK66" s="29">
        <f t="shared" si="76"/>
        <v>201427</v>
      </c>
      <c r="BL66" s="29">
        <f t="shared" si="77"/>
        <v>202427</v>
      </c>
      <c r="BM66" s="29">
        <f t="shared" si="78"/>
        <v>203427</v>
      </c>
      <c r="BN66" s="23">
        <v>1427</v>
      </c>
    </row>
    <row r="67" spans="1:66" s="28" customFormat="1" ht="24.75" customHeight="1">
      <c r="A67" s="22" t="s">
        <v>27</v>
      </c>
      <c r="B67" s="15">
        <f t="shared" si="204"/>
        <v>0</v>
      </c>
      <c r="C67" s="19">
        <f t="shared" si="148"/>
        <v>0</v>
      </c>
      <c r="D67" s="19">
        <f t="shared" si="148"/>
        <v>0</v>
      </c>
      <c r="E67" s="19">
        <f t="shared" si="148"/>
        <v>0</v>
      </c>
      <c r="F67" s="18">
        <f t="shared" si="149"/>
        <v>0</v>
      </c>
      <c r="G67" s="19">
        <f t="shared" si="150"/>
        <v>0</v>
      </c>
      <c r="H67" s="19">
        <f t="shared" si="151"/>
        <v>0</v>
      </c>
      <c r="I67" s="19">
        <f t="shared" si="152"/>
        <v>0</v>
      </c>
      <c r="J67" s="18">
        <f t="shared" si="153"/>
        <v>0</v>
      </c>
      <c r="K67" s="19">
        <f t="shared" si="154"/>
        <v>0</v>
      </c>
      <c r="L67" s="19">
        <f t="shared" si="155"/>
        <v>0</v>
      </c>
      <c r="M67" s="20">
        <f t="shared" si="156"/>
        <v>0</v>
      </c>
      <c r="N67" s="18">
        <f t="shared" si="157"/>
        <v>0</v>
      </c>
      <c r="O67" s="19">
        <f t="shared" si="158"/>
        <v>0</v>
      </c>
      <c r="P67" s="19">
        <f t="shared" si="159"/>
        <v>0</v>
      </c>
      <c r="Q67" s="20">
        <f t="shared" si="160"/>
        <v>0</v>
      </c>
      <c r="R67" s="18">
        <f t="shared" si="161"/>
        <v>0</v>
      </c>
      <c r="S67" s="19">
        <f t="shared" si="162"/>
        <v>0</v>
      </c>
      <c r="T67" s="19">
        <f t="shared" si="163"/>
        <v>0</v>
      </c>
      <c r="U67" s="19">
        <f t="shared" si="164"/>
        <v>0</v>
      </c>
      <c r="V67" s="18">
        <f t="shared" si="165"/>
        <v>0</v>
      </c>
      <c r="W67" s="19">
        <f t="shared" si="166"/>
        <v>0</v>
      </c>
      <c r="X67" s="19">
        <f t="shared" si="167"/>
        <v>0</v>
      </c>
      <c r="Y67" s="20">
        <f t="shared" si="168"/>
        <v>0</v>
      </c>
      <c r="Z67" s="18">
        <f t="shared" si="169"/>
        <v>0</v>
      </c>
      <c r="AA67" s="19">
        <f t="shared" si="170"/>
        <v>0</v>
      </c>
      <c r="AB67" s="19">
        <f t="shared" si="171"/>
        <v>0</v>
      </c>
      <c r="AC67" s="19">
        <f t="shared" si="172"/>
        <v>0</v>
      </c>
      <c r="AD67" s="18">
        <f t="shared" si="173"/>
        <v>0</v>
      </c>
      <c r="AE67" s="19">
        <f t="shared" si="174"/>
        <v>0</v>
      </c>
      <c r="AF67" s="19">
        <f t="shared" si="175"/>
        <v>0</v>
      </c>
      <c r="AG67" s="20">
        <f t="shared" si="176"/>
        <v>0</v>
      </c>
      <c r="AH67" s="18">
        <f t="shared" si="177"/>
        <v>0</v>
      </c>
      <c r="AI67" s="19">
        <f t="shared" si="178"/>
        <v>0</v>
      </c>
      <c r="AJ67" s="19">
        <f t="shared" si="179"/>
        <v>0</v>
      </c>
      <c r="AK67" s="20">
        <f t="shared" si="180"/>
        <v>0</v>
      </c>
      <c r="AL67" s="18">
        <f t="shared" si="181"/>
        <v>0</v>
      </c>
      <c r="AM67" s="19">
        <f t="shared" si="182"/>
        <v>0</v>
      </c>
      <c r="AN67" s="19">
        <f t="shared" si="183"/>
        <v>0</v>
      </c>
      <c r="AO67" s="20">
        <f t="shared" si="184"/>
        <v>0</v>
      </c>
      <c r="AP67" s="18">
        <f t="shared" si="185"/>
        <v>0</v>
      </c>
      <c r="AQ67" s="19">
        <f t="shared" si="186"/>
        <v>0</v>
      </c>
      <c r="AR67" s="19">
        <f t="shared" si="187"/>
        <v>0</v>
      </c>
      <c r="AS67" s="20">
        <f t="shared" si="188"/>
        <v>0</v>
      </c>
      <c r="AT67" s="18">
        <f t="shared" si="189"/>
        <v>0</v>
      </c>
      <c r="AU67" s="19">
        <f t="shared" si="190"/>
        <v>0</v>
      </c>
      <c r="AV67" s="19">
        <f t="shared" si="191"/>
        <v>0</v>
      </c>
      <c r="AW67" s="20">
        <f t="shared" si="192"/>
        <v>0</v>
      </c>
      <c r="AX67" s="18">
        <f t="shared" si="193"/>
        <v>0</v>
      </c>
      <c r="AY67" s="19">
        <f t="shared" si="194"/>
        <v>0</v>
      </c>
      <c r="AZ67" s="19">
        <f t="shared" si="195"/>
        <v>0</v>
      </c>
      <c r="BA67" s="19">
        <f t="shared" si="196"/>
        <v>0</v>
      </c>
      <c r="BB67" s="18">
        <f t="shared" si="197"/>
        <v>0</v>
      </c>
      <c r="BC67" s="19">
        <f t="shared" si="198"/>
        <v>0</v>
      </c>
      <c r="BD67" s="19">
        <f t="shared" si="199"/>
        <v>0</v>
      </c>
      <c r="BE67" s="20">
        <f>IF(ISERROR(VLOOKUP($BM67,data,14,FALSE)),0,VLOOKUP($BM67,data,14,FALSE))</f>
        <v>0</v>
      </c>
      <c r="BF67" s="18">
        <f t="shared" si="200"/>
        <v>0</v>
      </c>
      <c r="BG67" s="19">
        <f t="shared" si="201"/>
        <v>0</v>
      </c>
      <c r="BH67" s="19">
        <f t="shared" si="202"/>
        <v>0</v>
      </c>
      <c r="BI67" s="20">
        <f t="shared" si="203"/>
        <v>0</v>
      </c>
      <c r="BK67" s="29">
        <f t="shared" si="76"/>
        <v>201428</v>
      </c>
      <c r="BL67" s="29">
        <f t="shared" si="77"/>
        <v>202428</v>
      </c>
      <c r="BM67" s="29">
        <f t="shared" si="78"/>
        <v>203428</v>
      </c>
      <c r="BN67" s="23">
        <v>1428</v>
      </c>
    </row>
    <row r="68" spans="1:66" s="28" customFormat="1" ht="24.75" customHeight="1">
      <c r="A68" s="21" t="s">
        <v>84</v>
      </c>
      <c r="B68" s="11">
        <f aca="true" t="shared" si="205" ref="B68:BI68">SUM(B69:B81)</f>
        <v>96</v>
      </c>
      <c r="C68" s="12">
        <f t="shared" si="205"/>
        <v>48</v>
      </c>
      <c r="D68" s="12">
        <f t="shared" si="205"/>
        <v>19</v>
      </c>
      <c r="E68" s="13">
        <f t="shared" si="205"/>
        <v>29</v>
      </c>
      <c r="F68" s="11">
        <f t="shared" si="205"/>
        <v>32</v>
      </c>
      <c r="G68" s="12">
        <f t="shared" si="205"/>
        <v>15</v>
      </c>
      <c r="H68" s="12">
        <f t="shared" si="205"/>
        <v>0</v>
      </c>
      <c r="I68" s="13">
        <f t="shared" si="205"/>
        <v>17</v>
      </c>
      <c r="J68" s="11">
        <f t="shared" si="205"/>
        <v>30</v>
      </c>
      <c r="K68" s="12">
        <f t="shared" si="205"/>
        <v>17</v>
      </c>
      <c r="L68" s="12">
        <f t="shared" si="205"/>
        <v>4</v>
      </c>
      <c r="M68" s="13">
        <f t="shared" si="205"/>
        <v>9</v>
      </c>
      <c r="N68" s="11">
        <f t="shared" si="205"/>
        <v>14</v>
      </c>
      <c r="O68" s="12">
        <f t="shared" si="205"/>
        <v>9</v>
      </c>
      <c r="P68" s="12">
        <f t="shared" si="205"/>
        <v>4</v>
      </c>
      <c r="Q68" s="13">
        <f t="shared" si="205"/>
        <v>1</v>
      </c>
      <c r="R68" s="11">
        <f t="shared" si="205"/>
        <v>9</v>
      </c>
      <c r="S68" s="12">
        <f t="shared" si="205"/>
        <v>2</v>
      </c>
      <c r="T68" s="12">
        <f t="shared" si="205"/>
        <v>6</v>
      </c>
      <c r="U68" s="13">
        <f t="shared" si="205"/>
        <v>1</v>
      </c>
      <c r="V68" s="11">
        <f t="shared" si="205"/>
        <v>1</v>
      </c>
      <c r="W68" s="12">
        <f t="shared" si="205"/>
        <v>1</v>
      </c>
      <c r="X68" s="12">
        <f t="shared" si="205"/>
        <v>0</v>
      </c>
      <c r="Y68" s="13">
        <f t="shared" si="205"/>
        <v>0</v>
      </c>
      <c r="Z68" s="11">
        <f t="shared" si="205"/>
        <v>3</v>
      </c>
      <c r="AA68" s="12">
        <f t="shared" si="205"/>
        <v>1</v>
      </c>
      <c r="AB68" s="12">
        <f t="shared" si="205"/>
        <v>2</v>
      </c>
      <c r="AC68" s="13">
        <f t="shared" si="205"/>
        <v>0</v>
      </c>
      <c r="AD68" s="11">
        <f t="shared" si="205"/>
        <v>7</v>
      </c>
      <c r="AE68" s="12">
        <f t="shared" si="205"/>
        <v>3</v>
      </c>
      <c r="AF68" s="12">
        <f t="shared" si="205"/>
        <v>3</v>
      </c>
      <c r="AG68" s="13">
        <f t="shared" si="205"/>
        <v>1</v>
      </c>
      <c r="AH68" s="11">
        <f t="shared" si="205"/>
        <v>0</v>
      </c>
      <c r="AI68" s="12">
        <f t="shared" si="205"/>
        <v>0</v>
      </c>
      <c r="AJ68" s="12">
        <f t="shared" si="205"/>
        <v>0</v>
      </c>
      <c r="AK68" s="13">
        <f t="shared" si="205"/>
        <v>0</v>
      </c>
      <c r="AL68" s="11">
        <f t="shared" si="205"/>
        <v>0</v>
      </c>
      <c r="AM68" s="12">
        <f t="shared" si="205"/>
        <v>0</v>
      </c>
      <c r="AN68" s="12">
        <f t="shared" si="205"/>
        <v>0</v>
      </c>
      <c r="AO68" s="13">
        <f t="shared" si="205"/>
        <v>0</v>
      </c>
      <c r="AP68" s="11">
        <f t="shared" si="205"/>
        <v>0</v>
      </c>
      <c r="AQ68" s="12">
        <f t="shared" si="205"/>
        <v>0</v>
      </c>
      <c r="AR68" s="12">
        <f t="shared" si="205"/>
        <v>0</v>
      </c>
      <c r="AS68" s="13">
        <f t="shared" si="205"/>
        <v>0</v>
      </c>
      <c r="AT68" s="11">
        <f t="shared" si="205"/>
        <v>91</v>
      </c>
      <c r="AU68" s="12">
        <f t="shared" si="205"/>
        <v>46</v>
      </c>
      <c r="AV68" s="12">
        <f t="shared" si="205"/>
        <v>17</v>
      </c>
      <c r="AW68" s="13">
        <f t="shared" si="205"/>
        <v>28</v>
      </c>
      <c r="AX68" s="11">
        <f t="shared" si="205"/>
        <v>5</v>
      </c>
      <c r="AY68" s="12">
        <f t="shared" si="205"/>
        <v>2</v>
      </c>
      <c r="AZ68" s="12">
        <f t="shared" si="205"/>
        <v>3</v>
      </c>
      <c r="BA68" s="13">
        <f t="shared" si="205"/>
        <v>0</v>
      </c>
      <c r="BB68" s="11">
        <f t="shared" si="205"/>
        <v>5</v>
      </c>
      <c r="BC68" s="12">
        <f t="shared" si="205"/>
        <v>2</v>
      </c>
      <c r="BD68" s="12">
        <f t="shared" si="205"/>
        <v>2</v>
      </c>
      <c r="BE68" s="13">
        <f t="shared" si="205"/>
        <v>1</v>
      </c>
      <c r="BF68" s="11">
        <f t="shared" si="205"/>
        <v>0</v>
      </c>
      <c r="BG68" s="12">
        <f t="shared" si="205"/>
        <v>0</v>
      </c>
      <c r="BH68" s="12">
        <f t="shared" si="205"/>
        <v>0</v>
      </c>
      <c r="BI68" s="13">
        <f t="shared" si="205"/>
        <v>0</v>
      </c>
      <c r="BN68" s="23"/>
    </row>
    <row r="69" spans="1:66" s="28" customFormat="1" ht="24.75" customHeight="1">
      <c r="A69" s="22" t="s">
        <v>32</v>
      </c>
      <c r="B69" s="15">
        <f>SUM(C69:E69)</f>
        <v>16</v>
      </c>
      <c r="C69" s="16">
        <f aca="true" t="shared" si="206" ref="C69:E81">G69+K69+O69+S69+W69+AA69+AE69+AI69+AM69+AQ69</f>
        <v>10</v>
      </c>
      <c r="D69" s="16">
        <f t="shared" si="206"/>
        <v>2</v>
      </c>
      <c r="E69" s="16">
        <f t="shared" si="206"/>
        <v>4</v>
      </c>
      <c r="F69" s="15">
        <f aca="true" t="shared" si="207" ref="F69:F81">SUM(G69:I69)</f>
        <v>5</v>
      </c>
      <c r="G69" s="16">
        <f aca="true" t="shared" si="208" ref="G69:G81">IF(ISERROR(VLOOKUP($BK69,data,2,FALSE)),0,VLOOKUP($BK69,data,2,FALSE))</f>
        <v>1</v>
      </c>
      <c r="H69" s="16">
        <f aca="true" t="shared" si="209" ref="H69:H81">IF(ISERROR(VLOOKUP($BL69,data,2,FALSE)),0,VLOOKUP($BL69,data,2,FALSE))</f>
        <v>0</v>
      </c>
      <c r="I69" s="16">
        <f aca="true" t="shared" si="210" ref="I69:I81">IF(ISERROR(VLOOKUP($BM69,data,2,FALSE)),0,VLOOKUP($BM69,data,2,FALSE))</f>
        <v>4</v>
      </c>
      <c r="J69" s="15">
        <f aca="true" t="shared" si="211" ref="J69:J81">SUM(K69:M69)</f>
        <v>3</v>
      </c>
      <c r="K69" s="16">
        <f aca="true" t="shared" si="212" ref="K69:K81">IF(ISERROR(VLOOKUP($BK69,data,3,FALSE)),0,VLOOKUP($BK69,data,3,FALSE))</f>
        <v>2</v>
      </c>
      <c r="L69" s="16">
        <f aca="true" t="shared" si="213" ref="L69:L81">IF(ISERROR(VLOOKUP($BL69,data,3,FALSE)),0,VLOOKUP($BL69,data,3,FALSE))</f>
        <v>1</v>
      </c>
      <c r="M69" s="17">
        <f aca="true" t="shared" si="214" ref="M69:M81">IF(ISERROR(VLOOKUP($BM69,data,3,FALSE)),0,VLOOKUP($BM69,data,3,FALSE))</f>
        <v>0</v>
      </c>
      <c r="N69" s="15">
        <f aca="true" t="shared" si="215" ref="N69:N81">SUM(O69:Q69)</f>
        <v>4</v>
      </c>
      <c r="O69" s="16">
        <f aca="true" t="shared" si="216" ref="O69:O81">IF(ISERROR(VLOOKUP($BK69,data,4,FALSE)),0,VLOOKUP($BK69,data,4,FALSE))</f>
        <v>4</v>
      </c>
      <c r="P69" s="16">
        <f aca="true" t="shared" si="217" ref="P69:P81">IF(ISERROR(VLOOKUP($BL69,data,4,FALSE)),0,VLOOKUP($BL69,data,4,FALSE))</f>
        <v>0</v>
      </c>
      <c r="Q69" s="17">
        <f aca="true" t="shared" si="218" ref="Q69:Q81">IF(ISERROR(VLOOKUP($BM69,data,4,FALSE)),0,VLOOKUP($BM69,data,4,FALSE))</f>
        <v>0</v>
      </c>
      <c r="R69" s="15">
        <f aca="true" t="shared" si="219" ref="R69:R81">SUM(S69:U69)</f>
        <v>1</v>
      </c>
      <c r="S69" s="16">
        <f aca="true" t="shared" si="220" ref="S69:S81">IF(ISERROR(VLOOKUP($BK69,data,5,FALSE)),0,VLOOKUP($BK69,data,5,FALSE))</f>
        <v>0</v>
      </c>
      <c r="T69" s="16">
        <f aca="true" t="shared" si="221" ref="T69:T81">IF(ISERROR(VLOOKUP($BL69,data,5,FALSE)),0,VLOOKUP($BL69,data,5,FALSE))</f>
        <v>1</v>
      </c>
      <c r="U69" s="16">
        <f aca="true" t="shared" si="222" ref="U69:U81">IF(ISERROR(VLOOKUP($BM69,data,5,FALSE)),0,VLOOKUP($BM69,data,5,FALSE))</f>
        <v>0</v>
      </c>
      <c r="V69" s="15">
        <f aca="true" t="shared" si="223" ref="V69:V81">SUM(W69:Y69)</f>
        <v>0</v>
      </c>
      <c r="W69" s="16">
        <f aca="true" t="shared" si="224" ref="W69:W81">IF(ISERROR(VLOOKUP($BK69,data,6,FALSE)),0,VLOOKUP($BK69,data,6,FALSE))</f>
        <v>0</v>
      </c>
      <c r="X69" s="16">
        <f aca="true" t="shared" si="225" ref="X69:X81">IF(ISERROR(VLOOKUP($BL69,data,6,FALSE)),0,VLOOKUP($BL69,data,6,FALSE))</f>
        <v>0</v>
      </c>
      <c r="Y69" s="17">
        <f aca="true" t="shared" si="226" ref="Y69:Y81">IF(ISERROR(VLOOKUP($BM69,data,6,FALSE)),0,VLOOKUP($BM69,data,6,FALSE))</f>
        <v>0</v>
      </c>
      <c r="Z69" s="15">
        <f aca="true" t="shared" si="227" ref="Z69:Z81">SUM(AA69:AC69)</f>
        <v>1</v>
      </c>
      <c r="AA69" s="16">
        <f aca="true" t="shared" si="228" ref="AA69:AA81">IF(ISERROR(VLOOKUP($BK69,data,7,FALSE)),0,VLOOKUP($BK69,data,7,FALSE))</f>
        <v>1</v>
      </c>
      <c r="AB69" s="16">
        <f aca="true" t="shared" si="229" ref="AB69:AB81">IF(ISERROR(VLOOKUP($BL69,data,7,FALSE)),0,VLOOKUP($BL69,data,7,FALSE))</f>
        <v>0</v>
      </c>
      <c r="AC69" s="16">
        <f aca="true" t="shared" si="230" ref="AC69:AC81">IF(ISERROR(VLOOKUP($BM69,data,7,FALSE)),0,VLOOKUP($BM69,data,7,FALSE))</f>
        <v>0</v>
      </c>
      <c r="AD69" s="15">
        <f aca="true" t="shared" si="231" ref="AD69:AD81">SUM(AE69:AG69)</f>
        <v>2</v>
      </c>
      <c r="AE69" s="16">
        <f aca="true" t="shared" si="232" ref="AE69:AE81">IF(ISERROR(VLOOKUP($BK69,data,8,FALSE)),0,VLOOKUP($BK69,data,8,FALSE))</f>
        <v>2</v>
      </c>
      <c r="AF69" s="16">
        <f aca="true" t="shared" si="233" ref="AF69:AF81">IF(ISERROR(VLOOKUP($BL69,data,8,FALSE)),0,VLOOKUP($BL69,data,8,FALSE))</f>
        <v>0</v>
      </c>
      <c r="AG69" s="17">
        <f aca="true" t="shared" si="234" ref="AG69:AG81">IF(ISERROR(VLOOKUP($BM69,data,8,FALSE)),0,VLOOKUP($BM69,data,8,FALSE))</f>
        <v>0</v>
      </c>
      <c r="AH69" s="15">
        <f aca="true" t="shared" si="235" ref="AH69:AH81">SUM(AI69:AK69)</f>
        <v>0</v>
      </c>
      <c r="AI69" s="16">
        <f aca="true" t="shared" si="236" ref="AI69:AI81">IF(ISERROR(VLOOKUP($BK69,data,9,FALSE)),0,VLOOKUP($BK69,data,9,FALSE))</f>
        <v>0</v>
      </c>
      <c r="AJ69" s="16">
        <f aca="true" t="shared" si="237" ref="AJ69:AJ81">IF(ISERROR(VLOOKUP($BL69,data,9,FALSE)),0,VLOOKUP($BL69,data,9,FALSE))</f>
        <v>0</v>
      </c>
      <c r="AK69" s="17">
        <f aca="true" t="shared" si="238" ref="AK69:AK81">IF(ISERROR(VLOOKUP($BM69,data,9,FALSE)),0,VLOOKUP($BM69,data,9,FALSE))</f>
        <v>0</v>
      </c>
      <c r="AL69" s="15">
        <f aca="true" t="shared" si="239" ref="AL69:AL81">SUM(AM69:AO69)</f>
        <v>0</v>
      </c>
      <c r="AM69" s="16">
        <f aca="true" t="shared" si="240" ref="AM69:AM81">IF(ISERROR(VLOOKUP($BK69,data,10,FALSE)),0,VLOOKUP($BK69,data,10,FALSE))</f>
        <v>0</v>
      </c>
      <c r="AN69" s="16">
        <f aca="true" t="shared" si="241" ref="AN69:AN81">IF(ISERROR(VLOOKUP($BL69,data,10,FALSE)),0,VLOOKUP($BL69,data,10,FALSE))</f>
        <v>0</v>
      </c>
      <c r="AO69" s="17">
        <f aca="true" t="shared" si="242" ref="AO69:AO81">IF(ISERROR(VLOOKUP($BM69,data,10,FALSE)),0,VLOOKUP($BM69,data,10,FALSE))</f>
        <v>0</v>
      </c>
      <c r="AP69" s="15">
        <f aca="true" t="shared" si="243" ref="AP69:AP81">SUM(AQ69:AS69)</f>
        <v>0</v>
      </c>
      <c r="AQ69" s="16">
        <f aca="true" t="shared" si="244" ref="AQ69:AQ81">IF(ISERROR(VLOOKUP($BK69,data,11,FALSE)),0,VLOOKUP($BK69,data,11,FALSE))</f>
        <v>0</v>
      </c>
      <c r="AR69" s="16">
        <f aca="true" t="shared" si="245" ref="AR69:AR81">IF(ISERROR(VLOOKUP($BL69,data,11,FALSE)),0,VLOOKUP($BL69,data,11,FALSE))</f>
        <v>0</v>
      </c>
      <c r="AS69" s="17">
        <f aca="true" t="shared" si="246" ref="AS69:AS81">IF(ISERROR(VLOOKUP($BM69,data,11,FALSE)),0,VLOOKUP($BM69,data,11,FALSE))</f>
        <v>0</v>
      </c>
      <c r="AT69" s="15">
        <f aca="true" t="shared" si="247" ref="AT69:AT81">SUM(AU69:AW69)</f>
        <v>14</v>
      </c>
      <c r="AU69" s="16">
        <f aca="true" t="shared" si="248" ref="AU69:AU81">IF(ISERROR(VLOOKUP($BK69,data,12,FALSE)),0,VLOOKUP($BK69,data,12,FALSE))</f>
        <v>8</v>
      </c>
      <c r="AV69" s="16">
        <f aca="true" t="shared" si="249" ref="AV69:AV81">IF(ISERROR(VLOOKUP($BL69,data,12,FALSE)),0,VLOOKUP($BL69,data,12,FALSE))</f>
        <v>2</v>
      </c>
      <c r="AW69" s="17">
        <f aca="true" t="shared" si="250" ref="AW69:AW81">IF(ISERROR(VLOOKUP($BM69,data,12,FALSE)),0,VLOOKUP($BM69,data,12,FALSE))</f>
        <v>4</v>
      </c>
      <c r="AX69" s="15">
        <f aca="true" t="shared" si="251" ref="AX69:AX81">SUM(AY69:BA69)</f>
        <v>1</v>
      </c>
      <c r="AY69" s="16">
        <f aca="true" t="shared" si="252" ref="AY69:AY81">IF(ISERROR(VLOOKUP($BK69,data,13,FALSE)),0,VLOOKUP($BK69,data,13,FALSE))</f>
        <v>1</v>
      </c>
      <c r="AZ69" s="16">
        <f aca="true" t="shared" si="253" ref="AZ69:AZ81">IF(ISERROR(VLOOKUP($BL69,data,13,FALSE)),0,VLOOKUP($BL69,data,13,FALSE))</f>
        <v>0</v>
      </c>
      <c r="BA69" s="16">
        <f aca="true" t="shared" si="254" ref="BA69:BA81">IF(ISERROR(VLOOKUP($BM69,data,13,FALSE)),0,VLOOKUP($BM69,data,13,FALSE))</f>
        <v>0</v>
      </c>
      <c r="BB69" s="15">
        <f aca="true" t="shared" si="255" ref="BB69:BB81">SUM(BC69:BE69)</f>
        <v>2</v>
      </c>
      <c r="BC69" s="16">
        <f aca="true" t="shared" si="256" ref="BC69:BC81">IF(ISERROR(VLOOKUP($BK69,data,14,FALSE)),0,VLOOKUP($BK69,data,14,FALSE))</f>
        <v>2</v>
      </c>
      <c r="BD69" s="16">
        <f aca="true" t="shared" si="257" ref="BD69:BD81">IF(ISERROR(VLOOKUP($BL69,data,14,FALSE)),0,VLOOKUP($BL69,data,14,FALSE))</f>
        <v>0</v>
      </c>
      <c r="BE69" s="16">
        <f aca="true" t="shared" si="258" ref="BE69:BE81">IF(ISERROR(VLOOKUP($BM69,data,14,FALSE)),0,VLOOKUP($BM69,data,14,FALSE))</f>
        <v>0</v>
      </c>
      <c r="BF69" s="15">
        <f aca="true" t="shared" si="259" ref="BF69:BF81">SUM(BG69:BI69)</f>
        <v>0</v>
      </c>
      <c r="BG69" s="16">
        <f aca="true" t="shared" si="260" ref="BG69:BG81">IF(ISERROR(VLOOKUP($BK69,data,15,FALSE)),0,VLOOKUP($BK69,data,15,FALSE))</f>
        <v>0</v>
      </c>
      <c r="BH69" s="16">
        <f aca="true" t="shared" si="261" ref="BH69:BH81">IF(ISERROR(VLOOKUP($BL69,data,15,FALSE)),0,VLOOKUP($BL69,data,15,FALSE))</f>
        <v>0</v>
      </c>
      <c r="BI69" s="17">
        <f aca="true" t="shared" si="262" ref="BI69:BI81">IF(ISERROR(VLOOKUP($BM69,data,15,FALSE)),0,VLOOKUP($BM69,data,15,FALSE))</f>
        <v>0</v>
      </c>
      <c r="BK69" s="29">
        <f t="shared" si="76"/>
        <v>201211</v>
      </c>
      <c r="BL69" s="29">
        <f t="shared" si="77"/>
        <v>202211</v>
      </c>
      <c r="BM69" s="29">
        <f t="shared" si="78"/>
        <v>203211</v>
      </c>
      <c r="BN69" s="23">
        <v>1211</v>
      </c>
    </row>
    <row r="70" spans="1:66" s="28" customFormat="1" ht="24.75" customHeight="1">
      <c r="A70" s="22" t="s">
        <v>39</v>
      </c>
      <c r="B70" s="15">
        <f aca="true" t="shared" si="263" ref="B70:B81">SUM(C70:E70)</f>
        <v>18</v>
      </c>
      <c r="C70" s="16">
        <f t="shared" si="206"/>
        <v>7</v>
      </c>
      <c r="D70" s="16">
        <f t="shared" si="206"/>
        <v>3</v>
      </c>
      <c r="E70" s="16">
        <f t="shared" si="206"/>
        <v>8</v>
      </c>
      <c r="F70" s="15">
        <f t="shared" si="207"/>
        <v>7</v>
      </c>
      <c r="G70" s="16">
        <f t="shared" si="208"/>
        <v>4</v>
      </c>
      <c r="H70" s="16">
        <f t="shared" si="209"/>
        <v>0</v>
      </c>
      <c r="I70" s="16">
        <f t="shared" si="210"/>
        <v>3</v>
      </c>
      <c r="J70" s="15">
        <f t="shared" si="211"/>
        <v>7</v>
      </c>
      <c r="K70" s="16">
        <f t="shared" si="212"/>
        <v>2</v>
      </c>
      <c r="L70" s="16">
        <f t="shared" si="213"/>
        <v>1</v>
      </c>
      <c r="M70" s="17">
        <f t="shared" si="214"/>
        <v>4</v>
      </c>
      <c r="N70" s="15">
        <f t="shared" si="215"/>
        <v>1</v>
      </c>
      <c r="O70" s="16">
        <f t="shared" si="216"/>
        <v>1</v>
      </c>
      <c r="P70" s="16">
        <f t="shared" si="217"/>
        <v>0</v>
      </c>
      <c r="Q70" s="17">
        <f t="shared" si="218"/>
        <v>0</v>
      </c>
      <c r="R70" s="15">
        <f t="shared" si="219"/>
        <v>3</v>
      </c>
      <c r="S70" s="16">
        <f t="shared" si="220"/>
        <v>0</v>
      </c>
      <c r="T70" s="16">
        <f t="shared" si="221"/>
        <v>2</v>
      </c>
      <c r="U70" s="16">
        <f t="shared" si="222"/>
        <v>1</v>
      </c>
      <c r="V70" s="15">
        <f t="shared" si="223"/>
        <v>0</v>
      </c>
      <c r="W70" s="16">
        <f t="shared" si="224"/>
        <v>0</v>
      </c>
      <c r="X70" s="16">
        <f t="shared" si="225"/>
        <v>0</v>
      </c>
      <c r="Y70" s="17">
        <f t="shared" si="226"/>
        <v>0</v>
      </c>
      <c r="Z70" s="15">
        <f t="shared" si="227"/>
        <v>0</v>
      </c>
      <c r="AA70" s="16">
        <f t="shared" si="228"/>
        <v>0</v>
      </c>
      <c r="AB70" s="16">
        <f t="shared" si="229"/>
        <v>0</v>
      </c>
      <c r="AC70" s="16">
        <f t="shared" si="230"/>
        <v>0</v>
      </c>
      <c r="AD70" s="15">
        <f t="shared" si="231"/>
        <v>0</v>
      </c>
      <c r="AE70" s="16">
        <f t="shared" si="232"/>
        <v>0</v>
      </c>
      <c r="AF70" s="16">
        <f t="shared" si="233"/>
        <v>0</v>
      </c>
      <c r="AG70" s="17">
        <f t="shared" si="234"/>
        <v>0</v>
      </c>
      <c r="AH70" s="15">
        <f t="shared" si="235"/>
        <v>0</v>
      </c>
      <c r="AI70" s="16">
        <f t="shared" si="236"/>
        <v>0</v>
      </c>
      <c r="AJ70" s="16">
        <f t="shared" si="237"/>
        <v>0</v>
      </c>
      <c r="AK70" s="17">
        <f t="shared" si="238"/>
        <v>0</v>
      </c>
      <c r="AL70" s="15">
        <f t="shared" si="239"/>
        <v>0</v>
      </c>
      <c r="AM70" s="16">
        <f t="shared" si="240"/>
        <v>0</v>
      </c>
      <c r="AN70" s="16">
        <f t="shared" si="241"/>
        <v>0</v>
      </c>
      <c r="AO70" s="17">
        <f t="shared" si="242"/>
        <v>0</v>
      </c>
      <c r="AP70" s="15">
        <f t="shared" si="243"/>
        <v>0</v>
      </c>
      <c r="AQ70" s="16">
        <f t="shared" si="244"/>
        <v>0</v>
      </c>
      <c r="AR70" s="16">
        <f t="shared" si="245"/>
        <v>0</v>
      </c>
      <c r="AS70" s="17">
        <f t="shared" si="246"/>
        <v>0</v>
      </c>
      <c r="AT70" s="15">
        <f t="shared" si="247"/>
        <v>18</v>
      </c>
      <c r="AU70" s="16">
        <f t="shared" si="248"/>
        <v>7</v>
      </c>
      <c r="AV70" s="16">
        <f t="shared" si="249"/>
        <v>3</v>
      </c>
      <c r="AW70" s="17">
        <f t="shared" si="250"/>
        <v>8</v>
      </c>
      <c r="AX70" s="15">
        <f t="shared" si="251"/>
        <v>0</v>
      </c>
      <c r="AY70" s="16">
        <f t="shared" si="252"/>
        <v>0</v>
      </c>
      <c r="AZ70" s="16">
        <f t="shared" si="253"/>
        <v>0</v>
      </c>
      <c r="BA70" s="16">
        <f t="shared" si="254"/>
        <v>0</v>
      </c>
      <c r="BB70" s="15">
        <f t="shared" si="255"/>
        <v>0</v>
      </c>
      <c r="BC70" s="16">
        <f t="shared" si="256"/>
        <v>0</v>
      </c>
      <c r="BD70" s="16">
        <f t="shared" si="257"/>
        <v>0</v>
      </c>
      <c r="BE70" s="16">
        <f t="shared" si="258"/>
        <v>0</v>
      </c>
      <c r="BF70" s="15">
        <f t="shared" si="259"/>
        <v>0</v>
      </c>
      <c r="BG70" s="16">
        <f t="shared" si="260"/>
        <v>0</v>
      </c>
      <c r="BH70" s="16">
        <f t="shared" si="261"/>
        <v>0</v>
      </c>
      <c r="BI70" s="17">
        <f t="shared" si="262"/>
        <v>0</v>
      </c>
      <c r="BK70" s="29">
        <f t="shared" si="76"/>
        <v>201213</v>
      </c>
      <c r="BL70" s="29">
        <f t="shared" si="77"/>
        <v>202213</v>
      </c>
      <c r="BM70" s="29">
        <f t="shared" si="78"/>
        <v>203213</v>
      </c>
      <c r="BN70" s="23">
        <v>1213</v>
      </c>
    </row>
    <row r="71" spans="1:66" s="28" customFormat="1" ht="24.75" customHeight="1">
      <c r="A71" s="22" t="s">
        <v>33</v>
      </c>
      <c r="B71" s="15">
        <f t="shared" si="263"/>
        <v>16</v>
      </c>
      <c r="C71" s="16">
        <f t="shared" si="206"/>
        <v>5</v>
      </c>
      <c r="D71" s="16">
        <f t="shared" si="206"/>
        <v>5</v>
      </c>
      <c r="E71" s="16">
        <f t="shared" si="206"/>
        <v>6</v>
      </c>
      <c r="F71" s="15">
        <f t="shared" si="207"/>
        <v>4</v>
      </c>
      <c r="G71" s="16">
        <f t="shared" si="208"/>
        <v>1</v>
      </c>
      <c r="H71" s="16">
        <f t="shared" si="209"/>
        <v>0</v>
      </c>
      <c r="I71" s="16">
        <f t="shared" si="210"/>
        <v>3</v>
      </c>
      <c r="J71" s="15">
        <f t="shared" si="211"/>
        <v>5</v>
      </c>
      <c r="K71" s="16">
        <f t="shared" si="212"/>
        <v>2</v>
      </c>
      <c r="L71" s="16">
        <f t="shared" si="213"/>
        <v>0</v>
      </c>
      <c r="M71" s="17">
        <f t="shared" si="214"/>
        <v>3</v>
      </c>
      <c r="N71" s="15">
        <f t="shared" si="215"/>
        <v>2</v>
      </c>
      <c r="O71" s="16">
        <f t="shared" si="216"/>
        <v>0</v>
      </c>
      <c r="P71" s="16">
        <f t="shared" si="217"/>
        <v>2</v>
      </c>
      <c r="Q71" s="17">
        <f t="shared" si="218"/>
        <v>0</v>
      </c>
      <c r="R71" s="15">
        <f t="shared" si="219"/>
        <v>1</v>
      </c>
      <c r="S71" s="16">
        <f t="shared" si="220"/>
        <v>1</v>
      </c>
      <c r="T71" s="16">
        <f t="shared" si="221"/>
        <v>0</v>
      </c>
      <c r="U71" s="16">
        <f t="shared" si="222"/>
        <v>0</v>
      </c>
      <c r="V71" s="15">
        <f t="shared" si="223"/>
        <v>1</v>
      </c>
      <c r="W71" s="16">
        <f t="shared" si="224"/>
        <v>1</v>
      </c>
      <c r="X71" s="16">
        <f t="shared" si="225"/>
        <v>0</v>
      </c>
      <c r="Y71" s="17">
        <f t="shared" si="226"/>
        <v>0</v>
      </c>
      <c r="Z71" s="15">
        <f t="shared" si="227"/>
        <v>1</v>
      </c>
      <c r="AA71" s="16">
        <f t="shared" si="228"/>
        <v>0</v>
      </c>
      <c r="AB71" s="16">
        <f t="shared" si="229"/>
        <v>1</v>
      </c>
      <c r="AC71" s="16">
        <f t="shared" si="230"/>
        <v>0</v>
      </c>
      <c r="AD71" s="15">
        <f t="shared" si="231"/>
        <v>2</v>
      </c>
      <c r="AE71" s="16">
        <f t="shared" si="232"/>
        <v>0</v>
      </c>
      <c r="AF71" s="16">
        <f t="shared" si="233"/>
        <v>2</v>
      </c>
      <c r="AG71" s="17">
        <f t="shared" si="234"/>
        <v>0</v>
      </c>
      <c r="AH71" s="15">
        <f t="shared" si="235"/>
        <v>0</v>
      </c>
      <c r="AI71" s="16">
        <f t="shared" si="236"/>
        <v>0</v>
      </c>
      <c r="AJ71" s="16">
        <f t="shared" si="237"/>
        <v>0</v>
      </c>
      <c r="AK71" s="17">
        <f t="shared" si="238"/>
        <v>0</v>
      </c>
      <c r="AL71" s="15">
        <f t="shared" si="239"/>
        <v>0</v>
      </c>
      <c r="AM71" s="16">
        <f t="shared" si="240"/>
        <v>0</v>
      </c>
      <c r="AN71" s="16">
        <f t="shared" si="241"/>
        <v>0</v>
      </c>
      <c r="AO71" s="17">
        <f t="shared" si="242"/>
        <v>0</v>
      </c>
      <c r="AP71" s="15">
        <f t="shared" si="243"/>
        <v>0</v>
      </c>
      <c r="AQ71" s="16">
        <f t="shared" si="244"/>
        <v>0</v>
      </c>
      <c r="AR71" s="16">
        <f t="shared" si="245"/>
        <v>0</v>
      </c>
      <c r="AS71" s="17">
        <f t="shared" si="246"/>
        <v>0</v>
      </c>
      <c r="AT71" s="15">
        <f t="shared" si="247"/>
        <v>14</v>
      </c>
      <c r="AU71" s="16">
        <f t="shared" si="248"/>
        <v>5</v>
      </c>
      <c r="AV71" s="16">
        <f t="shared" si="249"/>
        <v>3</v>
      </c>
      <c r="AW71" s="17">
        <f t="shared" si="250"/>
        <v>6</v>
      </c>
      <c r="AX71" s="15">
        <f t="shared" si="251"/>
        <v>1</v>
      </c>
      <c r="AY71" s="16">
        <f t="shared" si="252"/>
        <v>0</v>
      </c>
      <c r="AZ71" s="16">
        <f t="shared" si="253"/>
        <v>1</v>
      </c>
      <c r="BA71" s="16">
        <f t="shared" si="254"/>
        <v>0</v>
      </c>
      <c r="BB71" s="15">
        <f t="shared" si="255"/>
        <v>2</v>
      </c>
      <c r="BC71" s="16">
        <f t="shared" si="256"/>
        <v>0</v>
      </c>
      <c r="BD71" s="16">
        <f t="shared" si="257"/>
        <v>2</v>
      </c>
      <c r="BE71" s="16">
        <f t="shared" si="258"/>
        <v>0</v>
      </c>
      <c r="BF71" s="15">
        <f t="shared" si="259"/>
        <v>0</v>
      </c>
      <c r="BG71" s="16">
        <f t="shared" si="260"/>
        <v>0</v>
      </c>
      <c r="BH71" s="16">
        <f t="shared" si="261"/>
        <v>0</v>
      </c>
      <c r="BI71" s="17">
        <f t="shared" si="262"/>
        <v>0</v>
      </c>
      <c r="BK71" s="29">
        <f t="shared" si="76"/>
        <v>201216</v>
      </c>
      <c r="BL71" s="29">
        <f t="shared" si="77"/>
        <v>202216</v>
      </c>
      <c r="BM71" s="29">
        <f t="shared" si="78"/>
        <v>203216</v>
      </c>
      <c r="BN71" s="23">
        <v>1216</v>
      </c>
    </row>
    <row r="72" spans="1:66" s="28" customFormat="1" ht="24.75" customHeight="1">
      <c r="A72" s="22" t="s">
        <v>40</v>
      </c>
      <c r="B72" s="15">
        <f t="shared" si="263"/>
        <v>1</v>
      </c>
      <c r="C72" s="16">
        <f t="shared" si="206"/>
        <v>0</v>
      </c>
      <c r="D72" s="16">
        <f t="shared" si="206"/>
        <v>0</v>
      </c>
      <c r="E72" s="16">
        <f t="shared" si="206"/>
        <v>1</v>
      </c>
      <c r="F72" s="15">
        <f t="shared" si="207"/>
        <v>0</v>
      </c>
      <c r="G72" s="16">
        <f t="shared" si="208"/>
        <v>0</v>
      </c>
      <c r="H72" s="16">
        <f t="shared" si="209"/>
        <v>0</v>
      </c>
      <c r="I72" s="16">
        <f t="shared" si="210"/>
        <v>0</v>
      </c>
      <c r="J72" s="15">
        <f t="shared" si="211"/>
        <v>0</v>
      </c>
      <c r="K72" s="16">
        <f t="shared" si="212"/>
        <v>0</v>
      </c>
      <c r="L72" s="16">
        <f t="shared" si="213"/>
        <v>0</v>
      </c>
      <c r="M72" s="17">
        <f t="shared" si="214"/>
        <v>0</v>
      </c>
      <c r="N72" s="15">
        <f t="shared" si="215"/>
        <v>1</v>
      </c>
      <c r="O72" s="16">
        <f t="shared" si="216"/>
        <v>0</v>
      </c>
      <c r="P72" s="16">
        <f t="shared" si="217"/>
        <v>0</v>
      </c>
      <c r="Q72" s="17">
        <f t="shared" si="218"/>
        <v>1</v>
      </c>
      <c r="R72" s="15">
        <f t="shared" si="219"/>
        <v>0</v>
      </c>
      <c r="S72" s="16">
        <f t="shared" si="220"/>
        <v>0</v>
      </c>
      <c r="T72" s="16">
        <f t="shared" si="221"/>
        <v>0</v>
      </c>
      <c r="U72" s="16">
        <f t="shared" si="222"/>
        <v>0</v>
      </c>
      <c r="V72" s="15">
        <f t="shared" si="223"/>
        <v>0</v>
      </c>
      <c r="W72" s="16">
        <f t="shared" si="224"/>
        <v>0</v>
      </c>
      <c r="X72" s="16">
        <f t="shared" si="225"/>
        <v>0</v>
      </c>
      <c r="Y72" s="17">
        <f t="shared" si="226"/>
        <v>0</v>
      </c>
      <c r="Z72" s="15">
        <f t="shared" si="227"/>
        <v>0</v>
      </c>
      <c r="AA72" s="16">
        <f t="shared" si="228"/>
        <v>0</v>
      </c>
      <c r="AB72" s="16">
        <f t="shared" si="229"/>
        <v>0</v>
      </c>
      <c r="AC72" s="16">
        <f t="shared" si="230"/>
        <v>0</v>
      </c>
      <c r="AD72" s="15">
        <f t="shared" si="231"/>
        <v>0</v>
      </c>
      <c r="AE72" s="16">
        <f t="shared" si="232"/>
        <v>0</v>
      </c>
      <c r="AF72" s="16">
        <f t="shared" si="233"/>
        <v>0</v>
      </c>
      <c r="AG72" s="17">
        <f t="shared" si="234"/>
        <v>0</v>
      </c>
      <c r="AH72" s="15">
        <f t="shared" si="235"/>
        <v>0</v>
      </c>
      <c r="AI72" s="16">
        <f t="shared" si="236"/>
        <v>0</v>
      </c>
      <c r="AJ72" s="16">
        <f t="shared" si="237"/>
        <v>0</v>
      </c>
      <c r="AK72" s="17">
        <f t="shared" si="238"/>
        <v>0</v>
      </c>
      <c r="AL72" s="15">
        <f t="shared" si="239"/>
        <v>0</v>
      </c>
      <c r="AM72" s="16">
        <f t="shared" si="240"/>
        <v>0</v>
      </c>
      <c r="AN72" s="16">
        <f t="shared" si="241"/>
        <v>0</v>
      </c>
      <c r="AO72" s="17">
        <f t="shared" si="242"/>
        <v>0</v>
      </c>
      <c r="AP72" s="15">
        <f t="shared" si="243"/>
        <v>0</v>
      </c>
      <c r="AQ72" s="16">
        <f t="shared" si="244"/>
        <v>0</v>
      </c>
      <c r="AR72" s="16">
        <f t="shared" si="245"/>
        <v>0</v>
      </c>
      <c r="AS72" s="17">
        <f t="shared" si="246"/>
        <v>0</v>
      </c>
      <c r="AT72" s="15">
        <f t="shared" si="247"/>
        <v>1</v>
      </c>
      <c r="AU72" s="16">
        <f t="shared" si="248"/>
        <v>0</v>
      </c>
      <c r="AV72" s="16">
        <f t="shared" si="249"/>
        <v>0</v>
      </c>
      <c r="AW72" s="17">
        <f t="shared" si="250"/>
        <v>1</v>
      </c>
      <c r="AX72" s="15">
        <f t="shared" si="251"/>
        <v>0</v>
      </c>
      <c r="AY72" s="16">
        <f t="shared" si="252"/>
        <v>0</v>
      </c>
      <c r="AZ72" s="16">
        <f t="shared" si="253"/>
        <v>0</v>
      </c>
      <c r="BA72" s="16">
        <f t="shared" si="254"/>
        <v>0</v>
      </c>
      <c r="BB72" s="15">
        <f t="shared" si="255"/>
        <v>0</v>
      </c>
      <c r="BC72" s="16">
        <f t="shared" si="256"/>
        <v>0</v>
      </c>
      <c r="BD72" s="16">
        <f t="shared" si="257"/>
        <v>0</v>
      </c>
      <c r="BE72" s="16">
        <f t="shared" si="258"/>
        <v>0</v>
      </c>
      <c r="BF72" s="15">
        <f t="shared" si="259"/>
        <v>0</v>
      </c>
      <c r="BG72" s="16">
        <f t="shared" si="260"/>
        <v>0</v>
      </c>
      <c r="BH72" s="16">
        <f t="shared" si="261"/>
        <v>0</v>
      </c>
      <c r="BI72" s="17">
        <f t="shared" si="262"/>
        <v>0</v>
      </c>
      <c r="BK72" s="29">
        <f t="shared" si="76"/>
        <v>201442</v>
      </c>
      <c r="BL72" s="29">
        <f t="shared" si="77"/>
        <v>202442</v>
      </c>
      <c r="BM72" s="29">
        <f t="shared" si="78"/>
        <v>203442</v>
      </c>
      <c r="BN72" s="23">
        <v>1442</v>
      </c>
    </row>
    <row r="73" spans="1:66" s="28" customFormat="1" ht="24.75" customHeight="1">
      <c r="A73" s="22" t="s">
        <v>41</v>
      </c>
      <c r="B73" s="15">
        <f t="shared" si="263"/>
        <v>7</v>
      </c>
      <c r="C73" s="16">
        <f t="shared" si="206"/>
        <v>5</v>
      </c>
      <c r="D73" s="16">
        <f t="shared" si="206"/>
        <v>1</v>
      </c>
      <c r="E73" s="16">
        <f t="shared" si="206"/>
        <v>1</v>
      </c>
      <c r="F73" s="15">
        <f t="shared" si="207"/>
        <v>1</v>
      </c>
      <c r="G73" s="16">
        <f t="shared" si="208"/>
        <v>0</v>
      </c>
      <c r="H73" s="16">
        <f t="shared" si="209"/>
        <v>0</v>
      </c>
      <c r="I73" s="16">
        <f t="shared" si="210"/>
        <v>1</v>
      </c>
      <c r="J73" s="15">
        <f t="shared" si="211"/>
        <v>3</v>
      </c>
      <c r="K73" s="16">
        <f t="shared" si="212"/>
        <v>3</v>
      </c>
      <c r="L73" s="16">
        <f t="shared" si="213"/>
        <v>0</v>
      </c>
      <c r="M73" s="17">
        <f t="shared" si="214"/>
        <v>0</v>
      </c>
      <c r="N73" s="15">
        <f t="shared" si="215"/>
        <v>1</v>
      </c>
      <c r="O73" s="16">
        <f t="shared" si="216"/>
        <v>1</v>
      </c>
      <c r="P73" s="16">
        <f t="shared" si="217"/>
        <v>0</v>
      </c>
      <c r="Q73" s="17">
        <f t="shared" si="218"/>
        <v>0</v>
      </c>
      <c r="R73" s="15">
        <f t="shared" si="219"/>
        <v>0</v>
      </c>
      <c r="S73" s="16">
        <f t="shared" si="220"/>
        <v>0</v>
      </c>
      <c r="T73" s="16">
        <f t="shared" si="221"/>
        <v>0</v>
      </c>
      <c r="U73" s="16">
        <f t="shared" si="222"/>
        <v>0</v>
      </c>
      <c r="V73" s="15">
        <f t="shared" si="223"/>
        <v>0</v>
      </c>
      <c r="W73" s="16">
        <f t="shared" si="224"/>
        <v>0</v>
      </c>
      <c r="X73" s="16">
        <f t="shared" si="225"/>
        <v>0</v>
      </c>
      <c r="Y73" s="17">
        <f t="shared" si="226"/>
        <v>0</v>
      </c>
      <c r="Z73" s="15">
        <f t="shared" si="227"/>
        <v>1</v>
      </c>
      <c r="AA73" s="16">
        <f t="shared" si="228"/>
        <v>0</v>
      </c>
      <c r="AB73" s="16">
        <f t="shared" si="229"/>
        <v>1</v>
      </c>
      <c r="AC73" s="16">
        <f t="shared" si="230"/>
        <v>0</v>
      </c>
      <c r="AD73" s="15">
        <f t="shared" si="231"/>
        <v>1</v>
      </c>
      <c r="AE73" s="16">
        <f t="shared" si="232"/>
        <v>1</v>
      </c>
      <c r="AF73" s="16">
        <f t="shared" si="233"/>
        <v>0</v>
      </c>
      <c r="AG73" s="17">
        <f t="shared" si="234"/>
        <v>0</v>
      </c>
      <c r="AH73" s="15">
        <f t="shared" si="235"/>
        <v>0</v>
      </c>
      <c r="AI73" s="16">
        <f t="shared" si="236"/>
        <v>0</v>
      </c>
      <c r="AJ73" s="16">
        <f t="shared" si="237"/>
        <v>0</v>
      </c>
      <c r="AK73" s="17">
        <f t="shared" si="238"/>
        <v>0</v>
      </c>
      <c r="AL73" s="15">
        <f t="shared" si="239"/>
        <v>0</v>
      </c>
      <c r="AM73" s="16">
        <f t="shared" si="240"/>
        <v>0</v>
      </c>
      <c r="AN73" s="16">
        <f t="shared" si="241"/>
        <v>0</v>
      </c>
      <c r="AO73" s="17">
        <f t="shared" si="242"/>
        <v>0</v>
      </c>
      <c r="AP73" s="15">
        <f t="shared" si="243"/>
        <v>0</v>
      </c>
      <c r="AQ73" s="16">
        <f t="shared" si="244"/>
        <v>0</v>
      </c>
      <c r="AR73" s="16">
        <f t="shared" si="245"/>
        <v>0</v>
      </c>
      <c r="AS73" s="17">
        <f t="shared" si="246"/>
        <v>0</v>
      </c>
      <c r="AT73" s="15">
        <f t="shared" si="247"/>
        <v>7</v>
      </c>
      <c r="AU73" s="16">
        <f t="shared" si="248"/>
        <v>5</v>
      </c>
      <c r="AV73" s="16">
        <f t="shared" si="249"/>
        <v>1</v>
      </c>
      <c r="AW73" s="17">
        <f t="shared" si="250"/>
        <v>1</v>
      </c>
      <c r="AX73" s="15">
        <f t="shared" si="251"/>
        <v>2</v>
      </c>
      <c r="AY73" s="16">
        <f t="shared" si="252"/>
        <v>1</v>
      </c>
      <c r="AZ73" s="16">
        <f t="shared" si="253"/>
        <v>1</v>
      </c>
      <c r="BA73" s="16">
        <f t="shared" si="254"/>
        <v>0</v>
      </c>
      <c r="BB73" s="15">
        <f t="shared" si="255"/>
        <v>0</v>
      </c>
      <c r="BC73" s="16">
        <f t="shared" si="256"/>
        <v>0</v>
      </c>
      <c r="BD73" s="16">
        <f t="shared" si="257"/>
        <v>0</v>
      </c>
      <c r="BE73" s="16">
        <f t="shared" si="258"/>
        <v>0</v>
      </c>
      <c r="BF73" s="15">
        <f t="shared" si="259"/>
        <v>0</v>
      </c>
      <c r="BG73" s="16">
        <f t="shared" si="260"/>
        <v>0</v>
      </c>
      <c r="BH73" s="16">
        <f t="shared" si="261"/>
        <v>0</v>
      </c>
      <c r="BI73" s="17">
        <f t="shared" si="262"/>
        <v>0</v>
      </c>
      <c r="BK73" s="29">
        <f t="shared" si="76"/>
        <v>201444</v>
      </c>
      <c r="BL73" s="29">
        <f t="shared" si="77"/>
        <v>202444</v>
      </c>
      <c r="BM73" s="29">
        <f t="shared" si="78"/>
        <v>203444</v>
      </c>
      <c r="BN73" s="23">
        <v>1444</v>
      </c>
    </row>
    <row r="74" spans="1:66" s="28" customFormat="1" ht="24.75" customHeight="1">
      <c r="A74" s="22" t="s">
        <v>42</v>
      </c>
      <c r="B74" s="15">
        <f t="shared" si="263"/>
        <v>3</v>
      </c>
      <c r="C74" s="16">
        <f t="shared" si="206"/>
        <v>2</v>
      </c>
      <c r="D74" s="16">
        <f t="shared" si="206"/>
        <v>1</v>
      </c>
      <c r="E74" s="16">
        <f t="shared" si="206"/>
        <v>0</v>
      </c>
      <c r="F74" s="15">
        <f t="shared" si="207"/>
        <v>0</v>
      </c>
      <c r="G74" s="16">
        <f t="shared" si="208"/>
        <v>0</v>
      </c>
      <c r="H74" s="16">
        <f t="shared" si="209"/>
        <v>0</v>
      </c>
      <c r="I74" s="16">
        <f t="shared" si="210"/>
        <v>0</v>
      </c>
      <c r="J74" s="15">
        <f t="shared" si="211"/>
        <v>2</v>
      </c>
      <c r="K74" s="16">
        <f t="shared" si="212"/>
        <v>2</v>
      </c>
      <c r="L74" s="16">
        <f t="shared" si="213"/>
        <v>0</v>
      </c>
      <c r="M74" s="17">
        <f t="shared" si="214"/>
        <v>0</v>
      </c>
      <c r="N74" s="15">
        <f t="shared" si="215"/>
        <v>0</v>
      </c>
      <c r="O74" s="16">
        <f t="shared" si="216"/>
        <v>0</v>
      </c>
      <c r="P74" s="16">
        <f t="shared" si="217"/>
        <v>0</v>
      </c>
      <c r="Q74" s="17">
        <f t="shared" si="218"/>
        <v>0</v>
      </c>
      <c r="R74" s="15">
        <f t="shared" si="219"/>
        <v>1</v>
      </c>
      <c r="S74" s="16">
        <f t="shared" si="220"/>
        <v>0</v>
      </c>
      <c r="T74" s="16">
        <f t="shared" si="221"/>
        <v>1</v>
      </c>
      <c r="U74" s="16">
        <f t="shared" si="222"/>
        <v>0</v>
      </c>
      <c r="V74" s="15">
        <f t="shared" si="223"/>
        <v>0</v>
      </c>
      <c r="W74" s="16">
        <f t="shared" si="224"/>
        <v>0</v>
      </c>
      <c r="X74" s="16">
        <f t="shared" si="225"/>
        <v>0</v>
      </c>
      <c r="Y74" s="17">
        <f t="shared" si="226"/>
        <v>0</v>
      </c>
      <c r="Z74" s="15">
        <f t="shared" si="227"/>
        <v>0</v>
      </c>
      <c r="AA74" s="16">
        <f t="shared" si="228"/>
        <v>0</v>
      </c>
      <c r="AB74" s="16">
        <f t="shared" si="229"/>
        <v>0</v>
      </c>
      <c r="AC74" s="16">
        <f t="shared" si="230"/>
        <v>0</v>
      </c>
      <c r="AD74" s="15">
        <f t="shared" si="231"/>
        <v>0</v>
      </c>
      <c r="AE74" s="16">
        <f t="shared" si="232"/>
        <v>0</v>
      </c>
      <c r="AF74" s="16">
        <f t="shared" si="233"/>
        <v>0</v>
      </c>
      <c r="AG74" s="17">
        <f t="shared" si="234"/>
        <v>0</v>
      </c>
      <c r="AH74" s="15">
        <f t="shared" si="235"/>
        <v>0</v>
      </c>
      <c r="AI74" s="16">
        <f t="shared" si="236"/>
        <v>0</v>
      </c>
      <c r="AJ74" s="16">
        <f t="shared" si="237"/>
        <v>0</v>
      </c>
      <c r="AK74" s="17">
        <f t="shared" si="238"/>
        <v>0</v>
      </c>
      <c r="AL74" s="15">
        <f t="shared" si="239"/>
        <v>0</v>
      </c>
      <c r="AM74" s="16">
        <f t="shared" si="240"/>
        <v>0</v>
      </c>
      <c r="AN74" s="16">
        <f t="shared" si="241"/>
        <v>0</v>
      </c>
      <c r="AO74" s="17">
        <f t="shared" si="242"/>
        <v>0</v>
      </c>
      <c r="AP74" s="15">
        <f t="shared" si="243"/>
        <v>0</v>
      </c>
      <c r="AQ74" s="16">
        <f t="shared" si="244"/>
        <v>0</v>
      </c>
      <c r="AR74" s="16">
        <f t="shared" si="245"/>
        <v>0</v>
      </c>
      <c r="AS74" s="17">
        <f t="shared" si="246"/>
        <v>0</v>
      </c>
      <c r="AT74" s="15">
        <f t="shared" si="247"/>
        <v>3</v>
      </c>
      <c r="AU74" s="16">
        <f t="shared" si="248"/>
        <v>2</v>
      </c>
      <c r="AV74" s="16">
        <f t="shared" si="249"/>
        <v>1</v>
      </c>
      <c r="AW74" s="17">
        <f t="shared" si="250"/>
        <v>0</v>
      </c>
      <c r="AX74" s="15">
        <f t="shared" si="251"/>
        <v>0</v>
      </c>
      <c r="AY74" s="16">
        <f t="shared" si="252"/>
        <v>0</v>
      </c>
      <c r="AZ74" s="16">
        <f t="shared" si="253"/>
        <v>0</v>
      </c>
      <c r="BA74" s="16">
        <f t="shared" si="254"/>
        <v>0</v>
      </c>
      <c r="BB74" s="15">
        <f t="shared" si="255"/>
        <v>0</v>
      </c>
      <c r="BC74" s="16">
        <f t="shared" si="256"/>
        <v>0</v>
      </c>
      <c r="BD74" s="16">
        <f t="shared" si="257"/>
        <v>0</v>
      </c>
      <c r="BE74" s="16">
        <f t="shared" si="258"/>
        <v>0</v>
      </c>
      <c r="BF74" s="15">
        <f t="shared" si="259"/>
        <v>0</v>
      </c>
      <c r="BG74" s="16">
        <f t="shared" si="260"/>
        <v>0</v>
      </c>
      <c r="BH74" s="16">
        <f t="shared" si="261"/>
        <v>0</v>
      </c>
      <c r="BI74" s="17">
        <f t="shared" si="262"/>
        <v>0</v>
      </c>
      <c r="BK74" s="29">
        <f t="shared" si="76"/>
        <v>201445</v>
      </c>
      <c r="BL74" s="29">
        <f t="shared" si="77"/>
        <v>202445</v>
      </c>
      <c r="BM74" s="29">
        <f t="shared" si="78"/>
        <v>203445</v>
      </c>
      <c r="BN74" s="23">
        <v>1445</v>
      </c>
    </row>
    <row r="75" spans="1:66" s="28" customFormat="1" ht="24.75" customHeight="1">
      <c r="A75" s="22" t="s">
        <v>43</v>
      </c>
      <c r="B75" s="15">
        <f t="shared" si="263"/>
        <v>9</v>
      </c>
      <c r="C75" s="16">
        <f t="shared" si="206"/>
        <v>7</v>
      </c>
      <c r="D75" s="16">
        <f t="shared" si="206"/>
        <v>2</v>
      </c>
      <c r="E75" s="16">
        <f t="shared" si="206"/>
        <v>0</v>
      </c>
      <c r="F75" s="15">
        <f t="shared" si="207"/>
        <v>5</v>
      </c>
      <c r="G75" s="16">
        <f t="shared" si="208"/>
        <v>5</v>
      </c>
      <c r="H75" s="16">
        <f t="shared" si="209"/>
        <v>0</v>
      </c>
      <c r="I75" s="16">
        <f t="shared" si="210"/>
        <v>0</v>
      </c>
      <c r="J75" s="15">
        <f t="shared" si="211"/>
        <v>2</v>
      </c>
      <c r="K75" s="16">
        <f t="shared" si="212"/>
        <v>1</v>
      </c>
      <c r="L75" s="16">
        <f t="shared" si="213"/>
        <v>1</v>
      </c>
      <c r="M75" s="17">
        <f t="shared" si="214"/>
        <v>0</v>
      </c>
      <c r="N75" s="15">
        <f t="shared" si="215"/>
        <v>2</v>
      </c>
      <c r="O75" s="16">
        <f t="shared" si="216"/>
        <v>1</v>
      </c>
      <c r="P75" s="16">
        <f t="shared" si="217"/>
        <v>1</v>
      </c>
      <c r="Q75" s="17">
        <f t="shared" si="218"/>
        <v>0</v>
      </c>
      <c r="R75" s="15">
        <f t="shared" si="219"/>
        <v>0</v>
      </c>
      <c r="S75" s="16">
        <f t="shared" si="220"/>
        <v>0</v>
      </c>
      <c r="T75" s="16">
        <f t="shared" si="221"/>
        <v>0</v>
      </c>
      <c r="U75" s="16">
        <f t="shared" si="222"/>
        <v>0</v>
      </c>
      <c r="V75" s="15">
        <f t="shared" si="223"/>
        <v>0</v>
      </c>
      <c r="W75" s="16">
        <f t="shared" si="224"/>
        <v>0</v>
      </c>
      <c r="X75" s="16">
        <f t="shared" si="225"/>
        <v>0</v>
      </c>
      <c r="Y75" s="17">
        <f t="shared" si="226"/>
        <v>0</v>
      </c>
      <c r="Z75" s="15">
        <f t="shared" si="227"/>
        <v>0</v>
      </c>
      <c r="AA75" s="16">
        <f t="shared" si="228"/>
        <v>0</v>
      </c>
      <c r="AB75" s="16">
        <f t="shared" si="229"/>
        <v>0</v>
      </c>
      <c r="AC75" s="16">
        <f t="shared" si="230"/>
        <v>0</v>
      </c>
      <c r="AD75" s="15">
        <f t="shared" si="231"/>
        <v>0</v>
      </c>
      <c r="AE75" s="16">
        <f t="shared" si="232"/>
        <v>0</v>
      </c>
      <c r="AF75" s="16">
        <f t="shared" si="233"/>
        <v>0</v>
      </c>
      <c r="AG75" s="17">
        <f t="shared" si="234"/>
        <v>0</v>
      </c>
      <c r="AH75" s="15">
        <f t="shared" si="235"/>
        <v>0</v>
      </c>
      <c r="AI75" s="16">
        <f t="shared" si="236"/>
        <v>0</v>
      </c>
      <c r="AJ75" s="16">
        <f t="shared" si="237"/>
        <v>0</v>
      </c>
      <c r="AK75" s="17">
        <f t="shared" si="238"/>
        <v>0</v>
      </c>
      <c r="AL75" s="15">
        <f t="shared" si="239"/>
        <v>0</v>
      </c>
      <c r="AM75" s="16">
        <f t="shared" si="240"/>
        <v>0</v>
      </c>
      <c r="AN75" s="16">
        <f t="shared" si="241"/>
        <v>0</v>
      </c>
      <c r="AO75" s="17">
        <f t="shared" si="242"/>
        <v>0</v>
      </c>
      <c r="AP75" s="15">
        <f t="shared" si="243"/>
        <v>0</v>
      </c>
      <c r="AQ75" s="16">
        <f t="shared" si="244"/>
        <v>0</v>
      </c>
      <c r="AR75" s="16">
        <f t="shared" si="245"/>
        <v>0</v>
      </c>
      <c r="AS75" s="17">
        <f t="shared" si="246"/>
        <v>0</v>
      </c>
      <c r="AT75" s="15">
        <f t="shared" si="247"/>
        <v>9</v>
      </c>
      <c r="AU75" s="16">
        <f t="shared" si="248"/>
        <v>7</v>
      </c>
      <c r="AV75" s="16">
        <f t="shared" si="249"/>
        <v>2</v>
      </c>
      <c r="AW75" s="17">
        <f t="shared" si="250"/>
        <v>0</v>
      </c>
      <c r="AX75" s="15">
        <f t="shared" si="251"/>
        <v>0</v>
      </c>
      <c r="AY75" s="16">
        <f t="shared" si="252"/>
        <v>0</v>
      </c>
      <c r="AZ75" s="16">
        <f t="shared" si="253"/>
        <v>0</v>
      </c>
      <c r="BA75" s="16">
        <f t="shared" si="254"/>
        <v>0</v>
      </c>
      <c r="BB75" s="15">
        <f t="shared" si="255"/>
        <v>0</v>
      </c>
      <c r="BC75" s="16">
        <f t="shared" si="256"/>
        <v>0</v>
      </c>
      <c r="BD75" s="16">
        <f t="shared" si="257"/>
        <v>0</v>
      </c>
      <c r="BE75" s="16">
        <f t="shared" si="258"/>
        <v>0</v>
      </c>
      <c r="BF75" s="15">
        <f t="shared" si="259"/>
        <v>0</v>
      </c>
      <c r="BG75" s="16">
        <f t="shared" si="260"/>
        <v>0</v>
      </c>
      <c r="BH75" s="16">
        <f t="shared" si="261"/>
        <v>0</v>
      </c>
      <c r="BI75" s="17">
        <f t="shared" si="262"/>
        <v>0</v>
      </c>
      <c r="BK75" s="29">
        <f t="shared" si="76"/>
        <v>201446</v>
      </c>
      <c r="BL75" s="29">
        <f t="shared" si="77"/>
        <v>202446</v>
      </c>
      <c r="BM75" s="29">
        <f t="shared" si="78"/>
        <v>203446</v>
      </c>
      <c r="BN75" s="23">
        <v>1446</v>
      </c>
    </row>
    <row r="76" spans="1:66" s="28" customFormat="1" ht="24.75" customHeight="1">
      <c r="A76" s="22" t="s">
        <v>44</v>
      </c>
      <c r="B76" s="15">
        <f t="shared" si="263"/>
        <v>5</v>
      </c>
      <c r="C76" s="16">
        <f t="shared" si="206"/>
        <v>1</v>
      </c>
      <c r="D76" s="16">
        <f t="shared" si="206"/>
        <v>3</v>
      </c>
      <c r="E76" s="16">
        <f t="shared" si="206"/>
        <v>1</v>
      </c>
      <c r="F76" s="15">
        <f t="shared" si="207"/>
        <v>1</v>
      </c>
      <c r="G76" s="16">
        <f t="shared" si="208"/>
        <v>0</v>
      </c>
      <c r="H76" s="16">
        <f t="shared" si="209"/>
        <v>0</v>
      </c>
      <c r="I76" s="16">
        <f t="shared" si="210"/>
        <v>1</v>
      </c>
      <c r="J76" s="15">
        <f t="shared" si="211"/>
        <v>1</v>
      </c>
      <c r="K76" s="16">
        <f t="shared" si="212"/>
        <v>0</v>
      </c>
      <c r="L76" s="16">
        <f t="shared" si="213"/>
        <v>1</v>
      </c>
      <c r="M76" s="17">
        <f t="shared" si="214"/>
        <v>0</v>
      </c>
      <c r="N76" s="15">
        <f t="shared" si="215"/>
        <v>1</v>
      </c>
      <c r="O76" s="16">
        <f t="shared" si="216"/>
        <v>1</v>
      </c>
      <c r="P76" s="16">
        <f t="shared" si="217"/>
        <v>0</v>
      </c>
      <c r="Q76" s="17">
        <f t="shared" si="218"/>
        <v>0</v>
      </c>
      <c r="R76" s="15">
        <f t="shared" si="219"/>
        <v>1</v>
      </c>
      <c r="S76" s="16">
        <f t="shared" si="220"/>
        <v>0</v>
      </c>
      <c r="T76" s="16">
        <f t="shared" si="221"/>
        <v>1</v>
      </c>
      <c r="U76" s="16">
        <f t="shared" si="222"/>
        <v>0</v>
      </c>
      <c r="V76" s="15">
        <f t="shared" si="223"/>
        <v>0</v>
      </c>
      <c r="W76" s="16">
        <f t="shared" si="224"/>
        <v>0</v>
      </c>
      <c r="X76" s="16">
        <f t="shared" si="225"/>
        <v>0</v>
      </c>
      <c r="Y76" s="17">
        <f t="shared" si="226"/>
        <v>0</v>
      </c>
      <c r="Z76" s="15">
        <f t="shared" si="227"/>
        <v>0</v>
      </c>
      <c r="AA76" s="16">
        <f t="shared" si="228"/>
        <v>0</v>
      </c>
      <c r="AB76" s="16">
        <f t="shared" si="229"/>
        <v>0</v>
      </c>
      <c r="AC76" s="16">
        <f t="shared" si="230"/>
        <v>0</v>
      </c>
      <c r="AD76" s="15">
        <f t="shared" si="231"/>
        <v>1</v>
      </c>
      <c r="AE76" s="16">
        <f t="shared" si="232"/>
        <v>0</v>
      </c>
      <c r="AF76" s="16">
        <f t="shared" si="233"/>
        <v>1</v>
      </c>
      <c r="AG76" s="17">
        <f t="shared" si="234"/>
        <v>0</v>
      </c>
      <c r="AH76" s="15">
        <f t="shared" si="235"/>
        <v>0</v>
      </c>
      <c r="AI76" s="16">
        <f t="shared" si="236"/>
        <v>0</v>
      </c>
      <c r="AJ76" s="16">
        <f t="shared" si="237"/>
        <v>0</v>
      </c>
      <c r="AK76" s="17">
        <f t="shared" si="238"/>
        <v>0</v>
      </c>
      <c r="AL76" s="15">
        <f t="shared" si="239"/>
        <v>0</v>
      </c>
      <c r="AM76" s="16">
        <f t="shared" si="240"/>
        <v>0</v>
      </c>
      <c r="AN76" s="16">
        <f t="shared" si="241"/>
        <v>0</v>
      </c>
      <c r="AO76" s="17">
        <f t="shared" si="242"/>
        <v>0</v>
      </c>
      <c r="AP76" s="15">
        <f t="shared" si="243"/>
        <v>0</v>
      </c>
      <c r="AQ76" s="16">
        <f t="shared" si="244"/>
        <v>0</v>
      </c>
      <c r="AR76" s="16">
        <f t="shared" si="245"/>
        <v>0</v>
      </c>
      <c r="AS76" s="17">
        <f t="shared" si="246"/>
        <v>0</v>
      </c>
      <c r="AT76" s="15">
        <f t="shared" si="247"/>
        <v>5</v>
      </c>
      <c r="AU76" s="16">
        <f t="shared" si="248"/>
        <v>1</v>
      </c>
      <c r="AV76" s="16">
        <f t="shared" si="249"/>
        <v>3</v>
      </c>
      <c r="AW76" s="17">
        <f t="shared" si="250"/>
        <v>1</v>
      </c>
      <c r="AX76" s="15">
        <f t="shared" si="251"/>
        <v>1</v>
      </c>
      <c r="AY76" s="16">
        <f t="shared" si="252"/>
        <v>0</v>
      </c>
      <c r="AZ76" s="16">
        <f t="shared" si="253"/>
        <v>1</v>
      </c>
      <c r="BA76" s="16">
        <f t="shared" si="254"/>
        <v>0</v>
      </c>
      <c r="BB76" s="15">
        <f t="shared" si="255"/>
        <v>0</v>
      </c>
      <c r="BC76" s="16">
        <f t="shared" si="256"/>
        <v>0</v>
      </c>
      <c r="BD76" s="16">
        <f t="shared" si="257"/>
        <v>0</v>
      </c>
      <c r="BE76" s="16">
        <f t="shared" si="258"/>
        <v>0</v>
      </c>
      <c r="BF76" s="15">
        <f t="shared" si="259"/>
        <v>0</v>
      </c>
      <c r="BG76" s="16">
        <f t="shared" si="260"/>
        <v>0</v>
      </c>
      <c r="BH76" s="16">
        <f t="shared" si="261"/>
        <v>0</v>
      </c>
      <c r="BI76" s="17">
        <f t="shared" si="262"/>
        <v>0</v>
      </c>
      <c r="BK76" s="29">
        <f t="shared" si="76"/>
        <v>201447</v>
      </c>
      <c r="BL76" s="29">
        <f t="shared" si="77"/>
        <v>202447</v>
      </c>
      <c r="BM76" s="29">
        <f t="shared" si="78"/>
        <v>203447</v>
      </c>
      <c r="BN76" s="23">
        <v>1447</v>
      </c>
    </row>
    <row r="77" spans="1:66" s="28" customFormat="1" ht="24.75" customHeight="1">
      <c r="A77" s="22" t="s">
        <v>34</v>
      </c>
      <c r="B77" s="15">
        <f t="shared" si="263"/>
        <v>4</v>
      </c>
      <c r="C77" s="16">
        <f t="shared" si="206"/>
        <v>2</v>
      </c>
      <c r="D77" s="16">
        <f t="shared" si="206"/>
        <v>0</v>
      </c>
      <c r="E77" s="16">
        <f t="shared" si="206"/>
        <v>2</v>
      </c>
      <c r="F77" s="15">
        <f t="shared" si="207"/>
        <v>2</v>
      </c>
      <c r="G77" s="16">
        <f t="shared" si="208"/>
        <v>1</v>
      </c>
      <c r="H77" s="16">
        <f t="shared" si="209"/>
        <v>0</v>
      </c>
      <c r="I77" s="16">
        <f t="shared" si="210"/>
        <v>1</v>
      </c>
      <c r="J77" s="15">
        <f t="shared" si="211"/>
        <v>1</v>
      </c>
      <c r="K77" s="16">
        <f t="shared" si="212"/>
        <v>1</v>
      </c>
      <c r="L77" s="16">
        <f t="shared" si="213"/>
        <v>0</v>
      </c>
      <c r="M77" s="17">
        <f t="shared" si="214"/>
        <v>0</v>
      </c>
      <c r="N77" s="15">
        <f t="shared" si="215"/>
        <v>0</v>
      </c>
      <c r="O77" s="16">
        <f t="shared" si="216"/>
        <v>0</v>
      </c>
      <c r="P77" s="16">
        <f t="shared" si="217"/>
        <v>0</v>
      </c>
      <c r="Q77" s="17">
        <f t="shared" si="218"/>
        <v>0</v>
      </c>
      <c r="R77" s="15">
        <f t="shared" si="219"/>
        <v>0</v>
      </c>
      <c r="S77" s="16">
        <f t="shared" si="220"/>
        <v>0</v>
      </c>
      <c r="T77" s="16">
        <f t="shared" si="221"/>
        <v>0</v>
      </c>
      <c r="U77" s="16">
        <f t="shared" si="222"/>
        <v>0</v>
      </c>
      <c r="V77" s="15">
        <f t="shared" si="223"/>
        <v>0</v>
      </c>
      <c r="W77" s="16">
        <f t="shared" si="224"/>
        <v>0</v>
      </c>
      <c r="X77" s="16">
        <f t="shared" si="225"/>
        <v>0</v>
      </c>
      <c r="Y77" s="17">
        <f t="shared" si="226"/>
        <v>0</v>
      </c>
      <c r="Z77" s="15">
        <f t="shared" si="227"/>
        <v>0</v>
      </c>
      <c r="AA77" s="16">
        <f t="shared" si="228"/>
        <v>0</v>
      </c>
      <c r="AB77" s="16">
        <f t="shared" si="229"/>
        <v>0</v>
      </c>
      <c r="AC77" s="16">
        <f t="shared" si="230"/>
        <v>0</v>
      </c>
      <c r="AD77" s="15">
        <f t="shared" si="231"/>
        <v>1</v>
      </c>
      <c r="AE77" s="16">
        <f t="shared" si="232"/>
        <v>0</v>
      </c>
      <c r="AF77" s="16">
        <f t="shared" si="233"/>
        <v>0</v>
      </c>
      <c r="AG77" s="17">
        <f t="shared" si="234"/>
        <v>1</v>
      </c>
      <c r="AH77" s="15">
        <f t="shared" si="235"/>
        <v>0</v>
      </c>
      <c r="AI77" s="16">
        <f t="shared" si="236"/>
        <v>0</v>
      </c>
      <c r="AJ77" s="16">
        <f t="shared" si="237"/>
        <v>0</v>
      </c>
      <c r="AK77" s="17">
        <f t="shared" si="238"/>
        <v>0</v>
      </c>
      <c r="AL77" s="15">
        <f t="shared" si="239"/>
        <v>0</v>
      </c>
      <c r="AM77" s="16">
        <f t="shared" si="240"/>
        <v>0</v>
      </c>
      <c r="AN77" s="16">
        <f t="shared" si="241"/>
        <v>0</v>
      </c>
      <c r="AO77" s="17">
        <f t="shared" si="242"/>
        <v>0</v>
      </c>
      <c r="AP77" s="15">
        <f t="shared" si="243"/>
        <v>0</v>
      </c>
      <c r="AQ77" s="16">
        <f t="shared" si="244"/>
        <v>0</v>
      </c>
      <c r="AR77" s="16">
        <f t="shared" si="245"/>
        <v>0</v>
      </c>
      <c r="AS77" s="17">
        <f t="shared" si="246"/>
        <v>0</v>
      </c>
      <c r="AT77" s="15">
        <f t="shared" si="247"/>
        <v>3</v>
      </c>
      <c r="AU77" s="16">
        <f t="shared" si="248"/>
        <v>2</v>
      </c>
      <c r="AV77" s="16">
        <f t="shared" si="249"/>
        <v>0</v>
      </c>
      <c r="AW77" s="17">
        <f t="shared" si="250"/>
        <v>1</v>
      </c>
      <c r="AX77" s="15">
        <f t="shared" si="251"/>
        <v>0</v>
      </c>
      <c r="AY77" s="16">
        <f t="shared" si="252"/>
        <v>0</v>
      </c>
      <c r="AZ77" s="16">
        <f t="shared" si="253"/>
        <v>0</v>
      </c>
      <c r="BA77" s="16">
        <f t="shared" si="254"/>
        <v>0</v>
      </c>
      <c r="BB77" s="15">
        <f t="shared" si="255"/>
        <v>1</v>
      </c>
      <c r="BC77" s="16">
        <f t="shared" si="256"/>
        <v>0</v>
      </c>
      <c r="BD77" s="16">
        <f t="shared" si="257"/>
        <v>0</v>
      </c>
      <c r="BE77" s="16">
        <f t="shared" si="258"/>
        <v>1</v>
      </c>
      <c r="BF77" s="15">
        <f t="shared" si="259"/>
        <v>0</v>
      </c>
      <c r="BG77" s="16">
        <f t="shared" si="260"/>
        <v>0</v>
      </c>
      <c r="BH77" s="16">
        <f t="shared" si="261"/>
        <v>0</v>
      </c>
      <c r="BI77" s="17">
        <f t="shared" si="262"/>
        <v>0</v>
      </c>
      <c r="BK77" s="29">
        <f t="shared" si="76"/>
        <v>201461</v>
      </c>
      <c r="BL77" s="29">
        <f t="shared" si="77"/>
        <v>202461</v>
      </c>
      <c r="BM77" s="29">
        <f t="shared" si="78"/>
        <v>203461</v>
      </c>
      <c r="BN77" s="23">
        <v>1461</v>
      </c>
    </row>
    <row r="78" spans="1:66" s="28" customFormat="1" ht="24.75" customHeight="1">
      <c r="A78" s="22" t="s">
        <v>35</v>
      </c>
      <c r="B78" s="15">
        <f t="shared" si="263"/>
        <v>5</v>
      </c>
      <c r="C78" s="16">
        <f t="shared" si="206"/>
        <v>3</v>
      </c>
      <c r="D78" s="16">
        <f t="shared" si="206"/>
        <v>0</v>
      </c>
      <c r="E78" s="16">
        <f t="shared" si="206"/>
        <v>2</v>
      </c>
      <c r="F78" s="15">
        <f t="shared" si="207"/>
        <v>2</v>
      </c>
      <c r="G78" s="16">
        <f t="shared" si="208"/>
        <v>1</v>
      </c>
      <c r="H78" s="16">
        <f t="shared" si="209"/>
        <v>0</v>
      </c>
      <c r="I78" s="16">
        <f t="shared" si="210"/>
        <v>1</v>
      </c>
      <c r="J78" s="15">
        <f t="shared" si="211"/>
        <v>3</v>
      </c>
      <c r="K78" s="16">
        <f t="shared" si="212"/>
        <v>2</v>
      </c>
      <c r="L78" s="16">
        <f t="shared" si="213"/>
        <v>0</v>
      </c>
      <c r="M78" s="17">
        <f t="shared" si="214"/>
        <v>1</v>
      </c>
      <c r="N78" s="15">
        <f t="shared" si="215"/>
        <v>0</v>
      </c>
      <c r="O78" s="16">
        <f t="shared" si="216"/>
        <v>0</v>
      </c>
      <c r="P78" s="16">
        <f t="shared" si="217"/>
        <v>0</v>
      </c>
      <c r="Q78" s="17">
        <f t="shared" si="218"/>
        <v>0</v>
      </c>
      <c r="R78" s="15">
        <f t="shared" si="219"/>
        <v>0</v>
      </c>
      <c r="S78" s="16">
        <f t="shared" si="220"/>
        <v>0</v>
      </c>
      <c r="T78" s="16">
        <f t="shared" si="221"/>
        <v>0</v>
      </c>
      <c r="U78" s="16">
        <f t="shared" si="222"/>
        <v>0</v>
      </c>
      <c r="V78" s="15">
        <f t="shared" si="223"/>
        <v>0</v>
      </c>
      <c r="W78" s="16">
        <f t="shared" si="224"/>
        <v>0</v>
      </c>
      <c r="X78" s="16">
        <f t="shared" si="225"/>
        <v>0</v>
      </c>
      <c r="Y78" s="17">
        <f t="shared" si="226"/>
        <v>0</v>
      </c>
      <c r="Z78" s="15">
        <f t="shared" si="227"/>
        <v>0</v>
      </c>
      <c r="AA78" s="16">
        <f t="shared" si="228"/>
        <v>0</v>
      </c>
      <c r="AB78" s="16">
        <f t="shared" si="229"/>
        <v>0</v>
      </c>
      <c r="AC78" s="16">
        <f t="shared" si="230"/>
        <v>0</v>
      </c>
      <c r="AD78" s="15">
        <f t="shared" si="231"/>
        <v>0</v>
      </c>
      <c r="AE78" s="16">
        <f t="shared" si="232"/>
        <v>0</v>
      </c>
      <c r="AF78" s="16">
        <f t="shared" si="233"/>
        <v>0</v>
      </c>
      <c r="AG78" s="17">
        <f t="shared" si="234"/>
        <v>0</v>
      </c>
      <c r="AH78" s="15">
        <f t="shared" si="235"/>
        <v>0</v>
      </c>
      <c r="AI78" s="16">
        <f t="shared" si="236"/>
        <v>0</v>
      </c>
      <c r="AJ78" s="16">
        <f t="shared" si="237"/>
        <v>0</v>
      </c>
      <c r="AK78" s="17">
        <f t="shared" si="238"/>
        <v>0</v>
      </c>
      <c r="AL78" s="15">
        <f t="shared" si="239"/>
        <v>0</v>
      </c>
      <c r="AM78" s="16">
        <f t="shared" si="240"/>
        <v>0</v>
      </c>
      <c r="AN78" s="16">
        <f t="shared" si="241"/>
        <v>0</v>
      </c>
      <c r="AO78" s="17">
        <f t="shared" si="242"/>
        <v>0</v>
      </c>
      <c r="AP78" s="15">
        <f t="shared" si="243"/>
        <v>0</v>
      </c>
      <c r="AQ78" s="16">
        <f t="shared" si="244"/>
        <v>0</v>
      </c>
      <c r="AR78" s="16">
        <f t="shared" si="245"/>
        <v>0</v>
      </c>
      <c r="AS78" s="17">
        <f t="shared" si="246"/>
        <v>0</v>
      </c>
      <c r="AT78" s="15">
        <f t="shared" si="247"/>
        <v>5</v>
      </c>
      <c r="AU78" s="16">
        <f t="shared" si="248"/>
        <v>3</v>
      </c>
      <c r="AV78" s="16">
        <f t="shared" si="249"/>
        <v>0</v>
      </c>
      <c r="AW78" s="17">
        <f t="shared" si="250"/>
        <v>2</v>
      </c>
      <c r="AX78" s="15">
        <f t="shared" si="251"/>
        <v>0</v>
      </c>
      <c r="AY78" s="16">
        <f t="shared" si="252"/>
        <v>0</v>
      </c>
      <c r="AZ78" s="16">
        <f t="shared" si="253"/>
        <v>0</v>
      </c>
      <c r="BA78" s="16">
        <f t="shared" si="254"/>
        <v>0</v>
      </c>
      <c r="BB78" s="15">
        <f t="shared" si="255"/>
        <v>0</v>
      </c>
      <c r="BC78" s="16">
        <f t="shared" si="256"/>
        <v>0</v>
      </c>
      <c r="BD78" s="16">
        <f t="shared" si="257"/>
        <v>0</v>
      </c>
      <c r="BE78" s="16">
        <f t="shared" si="258"/>
        <v>0</v>
      </c>
      <c r="BF78" s="15">
        <f t="shared" si="259"/>
        <v>0</v>
      </c>
      <c r="BG78" s="16">
        <f t="shared" si="260"/>
        <v>0</v>
      </c>
      <c r="BH78" s="16">
        <f t="shared" si="261"/>
        <v>0</v>
      </c>
      <c r="BI78" s="17">
        <f t="shared" si="262"/>
        <v>0</v>
      </c>
      <c r="BK78" s="29">
        <f t="shared" si="76"/>
        <v>201481</v>
      </c>
      <c r="BL78" s="29">
        <f t="shared" si="77"/>
        <v>202481</v>
      </c>
      <c r="BM78" s="29">
        <f t="shared" si="78"/>
        <v>203481</v>
      </c>
      <c r="BN78" s="23">
        <v>1481</v>
      </c>
    </row>
    <row r="79" spans="1:66" s="28" customFormat="1" ht="24.75" customHeight="1">
      <c r="A79" s="22" t="s">
        <v>36</v>
      </c>
      <c r="B79" s="15">
        <f t="shared" si="263"/>
        <v>5</v>
      </c>
      <c r="C79" s="16">
        <f t="shared" si="206"/>
        <v>2</v>
      </c>
      <c r="D79" s="16">
        <f t="shared" si="206"/>
        <v>1</v>
      </c>
      <c r="E79" s="16">
        <f t="shared" si="206"/>
        <v>2</v>
      </c>
      <c r="F79" s="15">
        <f t="shared" si="207"/>
        <v>1</v>
      </c>
      <c r="G79" s="16">
        <f t="shared" si="208"/>
        <v>0</v>
      </c>
      <c r="H79" s="16">
        <f t="shared" si="209"/>
        <v>0</v>
      </c>
      <c r="I79" s="16">
        <f t="shared" si="210"/>
        <v>1</v>
      </c>
      <c r="J79" s="15">
        <f t="shared" si="211"/>
        <v>2</v>
      </c>
      <c r="K79" s="16">
        <f t="shared" si="212"/>
        <v>1</v>
      </c>
      <c r="L79" s="16">
        <f t="shared" si="213"/>
        <v>0</v>
      </c>
      <c r="M79" s="17">
        <f t="shared" si="214"/>
        <v>1</v>
      </c>
      <c r="N79" s="15">
        <f t="shared" si="215"/>
        <v>2</v>
      </c>
      <c r="O79" s="16">
        <f t="shared" si="216"/>
        <v>1</v>
      </c>
      <c r="P79" s="16">
        <f t="shared" si="217"/>
        <v>1</v>
      </c>
      <c r="Q79" s="17">
        <f t="shared" si="218"/>
        <v>0</v>
      </c>
      <c r="R79" s="15">
        <f t="shared" si="219"/>
        <v>0</v>
      </c>
      <c r="S79" s="16">
        <f t="shared" si="220"/>
        <v>0</v>
      </c>
      <c r="T79" s="16">
        <f t="shared" si="221"/>
        <v>0</v>
      </c>
      <c r="U79" s="16">
        <f t="shared" si="222"/>
        <v>0</v>
      </c>
      <c r="V79" s="15">
        <f t="shared" si="223"/>
        <v>0</v>
      </c>
      <c r="W79" s="16">
        <f t="shared" si="224"/>
        <v>0</v>
      </c>
      <c r="X79" s="16">
        <f t="shared" si="225"/>
        <v>0</v>
      </c>
      <c r="Y79" s="17">
        <f t="shared" si="226"/>
        <v>0</v>
      </c>
      <c r="Z79" s="15">
        <f t="shared" si="227"/>
        <v>0</v>
      </c>
      <c r="AA79" s="16">
        <f t="shared" si="228"/>
        <v>0</v>
      </c>
      <c r="AB79" s="16">
        <f t="shared" si="229"/>
        <v>0</v>
      </c>
      <c r="AC79" s="16">
        <f t="shared" si="230"/>
        <v>0</v>
      </c>
      <c r="AD79" s="15">
        <f t="shared" si="231"/>
        <v>0</v>
      </c>
      <c r="AE79" s="16">
        <f t="shared" si="232"/>
        <v>0</v>
      </c>
      <c r="AF79" s="16">
        <f t="shared" si="233"/>
        <v>0</v>
      </c>
      <c r="AG79" s="17">
        <f t="shared" si="234"/>
        <v>0</v>
      </c>
      <c r="AH79" s="15">
        <f t="shared" si="235"/>
        <v>0</v>
      </c>
      <c r="AI79" s="16">
        <f t="shared" si="236"/>
        <v>0</v>
      </c>
      <c r="AJ79" s="16">
        <f t="shared" si="237"/>
        <v>0</v>
      </c>
      <c r="AK79" s="17">
        <f t="shared" si="238"/>
        <v>0</v>
      </c>
      <c r="AL79" s="15">
        <f t="shared" si="239"/>
        <v>0</v>
      </c>
      <c r="AM79" s="16">
        <f t="shared" si="240"/>
        <v>0</v>
      </c>
      <c r="AN79" s="16">
        <f t="shared" si="241"/>
        <v>0</v>
      </c>
      <c r="AO79" s="17">
        <f t="shared" si="242"/>
        <v>0</v>
      </c>
      <c r="AP79" s="15">
        <f t="shared" si="243"/>
        <v>0</v>
      </c>
      <c r="AQ79" s="16">
        <f t="shared" si="244"/>
        <v>0</v>
      </c>
      <c r="AR79" s="16">
        <f t="shared" si="245"/>
        <v>0</v>
      </c>
      <c r="AS79" s="17">
        <f t="shared" si="246"/>
        <v>0</v>
      </c>
      <c r="AT79" s="15">
        <f t="shared" si="247"/>
        <v>5</v>
      </c>
      <c r="AU79" s="16">
        <f t="shared" si="248"/>
        <v>2</v>
      </c>
      <c r="AV79" s="16">
        <f t="shared" si="249"/>
        <v>1</v>
      </c>
      <c r="AW79" s="17">
        <f t="shared" si="250"/>
        <v>2</v>
      </c>
      <c r="AX79" s="15">
        <f t="shared" si="251"/>
        <v>0</v>
      </c>
      <c r="AY79" s="16">
        <f t="shared" si="252"/>
        <v>0</v>
      </c>
      <c r="AZ79" s="16">
        <f t="shared" si="253"/>
        <v>0</v>
      </c>
      <c r="BA79" s="16">
        <f t="shared" si="254"/>
        <v>0</v>
      </c>
      <c r="BB79" s="15">
        <f t="shared" si="255"/>
        <v>0</v>
      </c>
      <c r="BC79" s="16">
        <f t="shared" si="256"/>
        <v>0</v>
      </c>
      <c r="BD79" s="16">
        <f t="shared" si="257"/>
        <v>0</v>
      </c>
      <c r="BE79" s="16">
        <f t="shared" si="258"/>
        <v>0</v>
      </c>
      <c r="BF79" s="15">
        <f t="shared" si="259"/>
        <v>0</v>
      </c>
      <c r="BG79" s="16">
        <f t="shared" si="260"/>
        <v>0</v>
      </c>
      <c r="BH79" s="16">
        <f t="shared" si="261"/>
        <v>0</v>
      </c>
      <c r="BI79" s="17">
        <f t="shared" si="262"/>
        <v>0</v>
      </c>
      <c r="BK79" s="29">
        <f t="shared" si="76"/>
        <v>201482</v>
      </c>
      <c r="BL79" s="29">
        <f t="shared" si="77"/>
        <v>202482</v>
      </c>
      <c r="BM79" s="29">
        <f t="shared" si="78"/>
        <v>203482</v>
      </c>
      <c r="BN79" s="23">
        <v>1482</v>
      </c>
    </row>
    <row r="80" spans="1:66" s="28" customFormat="1" ht="24.75" customHeight="1">
      <c r="A80" s="22" t="s">
        <v>37</v>
      </c>
      <c r="B80" s="15">
        <f t="shared" si="263"/>
        <v>4</v>
      </c>
      <c r="C80" s="16">
        <f t="shared" si="206"/>
        <v>3</v>
      </c>
      <c r="D80" s="16">
        <f t="shared" si="206"/>
        <v>0</v>
      </c>
      <c r="E80" s="16">
        <f t="shared" si="206"/>
        <v>1</v>
      </c>
      <c r="F80" s="15">
        <f t="shared" si="207"/>
        <v>2</v>
      </c>
      <c r="G80" s="16">
        <f t="shared" si="208"/>
        <v>1</v>
      </c>
      <c r="H80" s="16">
        <f t="shared" si="209"/>
        <v>0</v>
      </c>
      <c r="I80" s="16">
        <f t="shared" si="210"/>
        <v>1</v>
      </c>
      <c r="J80" s="15">
        <f t="shared" si="211"/>
        <v>1</v>
      </c>
      <c r="K80" s="16">
        <f t="shared" si="212"/>
        <v>1</v>
      </c>
      <c r="L80" s="16">
        <f t="shared" si="213"/>
        <v>0</v>
      </c>
      <c r="M80" s="17">
        <f t="shared" si="214"/>
        <v>0</v>
      </c>
      <c r="N80" s="15">
        <f t="shared" si="215"/>
        <v>0</v>
      </c>
      <c r="O80" s="16">
        <f t="shared" si="216"/>
        <v>0</v>
      </c>
      <c r="P80" s="16">
        <f t="shared" si="217"/>
        <v>0</v>
      </c>
      <c r="Q80" s="17">
        <f t="shared" si="218"/>
        <v>0</v>
      </c>
      <c r="R80" s="15">
        <f t="shared" si="219"/>
        <v>1</v>
      </c>
      <c r="S80" s="16">
        <f t="shared" si="220"/>
        <v>1</v>
      </c>
      <c r="T80" s="16">
        <f t="shared" si="221"/>
        <v>0</v>
      </c>
      <c r="U80" s="16">
        <f t="shared" si="222"/>
        <v>0</v>
      </c>
      <c r="V80" s="15">
        <f t="shared" si="223"/>
        <v>0</v>
      </c>
      <c r="W80" s="16">
        <f t="shared" si="224"/>
        <v>0</v>
      </c>
      <c r="X80" s="16">
        <f t="shared" si="225"/>
        <v>0</v>
      </c>
      <c r="Y80" s="17">
        <f t="shared" si="226"/>
        <v>0</v>
      </c>
      <c r="Z80" s="15">
        <f t="shared" si="227"/>
        <v>0</v>
      </c>
      <c r="AA80" s="16">
        <f t="shared" si="228"/>
        <v>0</v>
      </c>
      <c r="AB80" s="16">
        <f t="shared" si="229"/>
        <v>0</v>
      </c>
      <c r="AC80" s="16">
        <f t="shared" si="230"/>
        <v>0</v>
      </c>
      <c r="AD80" s="15">
        <f t="shared" si="231"/>
        <v>0</v>
      </c>
      <c r="AE80" s="16">
        <f t="shared" si="232"/>
        <v>0</v>
      </c>
      <c r="AF80" s="16">
        <f t="shared" si="233"/>
        <v>0</v>
      </c>
      <c r="AG80" s="17">
        <f t="shared" si="234"/>
        <v>0</v>
      </c>
      <c r="AH80" s="15">
        <f t="shared" si="235"/>
        <v>0</v>
      </c>
      <c r="AI80" s="16">
        <f t="shared" si="236"/>
        <v>0</v>
      </c>
      <c r="AJ80" s="16">
        <f t="shared" si="237"/>
        <v>0</v>
      </c>
      <c r="AK80" s="17">
        <f t="shared" si="238"/>
        <v>0</v>
      </c>
      <c r="AL80" s="15">
        <f t="shared" si="239"/>
        <v>0</v>
      </c>
      <c r="AM80" s="16">
        <f t="shared" si="240"/>
        <v>0</v>
      </c>
      <c r="AN80" s="16">
        <f t="shared" si="241"/>
        <v>0</v>
      </c>
      <c r="AO80" s="17">
        <f t="shared" si="242"/>
        <v>0</v>
      </c>
      <c r="AP80" s="15">
        <f t="shared" si="243"/>
        <v>0</v>
      </c>
      <c r="AQ80" s="16">
        <f t="shared" si="244"/>
        <v>0</v>
      </c>
      <c r="AR80" s="16">
        <f t="shared" si="245"/>
        <v>0</v>
      </c>
      <c r="AS80" s="17">
        <f t="shared" si="246"/>
        <v>0</v>
      </c>
      <c r="AT80" s="15">
        <f t="shared" si="247"/>
        <v>4</v>
      </c>
      <c r="AU80" s="16">
        <f t="shared" si="248"/>
        <v>3</v>
      </c>
      <c r="AV80" s="16">
        <f t="shared" si="249"/>
        <v>0</v>
      </c>
      <c r="AW80" s="17">
        <f t="shared" si="250"/>
        <v>1</v>
      </c>
      <c r="AX80" s="15">
        <f t="shared" si="251"/>
        <v>0</v>
      </c>
      <c r="AY80" s="16">
        <f t="shared" si="252"/>
        <v>0</v>
      </c>
      <c r="AZ80" s="16">
        <f t="shared" si="253"/>
        <v>0</v>
      </c>
      <c r="BA80" s="16">
        <f t="shared" si="254"/>
        <v>0</v>
      </c>
      <c r="BB80" s="15">
        <f t="shared" si="255"/>
        <v>0</v>
      </c>
      <c r="BC80" s="16">
        <f t="shared" si="256"/>
        <v>0</v>
      </c>
      <c r="BD80" s="16">
        <f t="shared" si="257"/>
        <v>0</v>
      </c>
      <c r="BE80" s="16">
        <f t="shared" si="258"/>
        <v>0</v>
      </c>
      <c r="BF80" s="15">
        <f t="shared" si="259"/>
        <v>0</v>
      </c>
      <c r="BG80" s="16">
        <f t="shared" si="260"/>
        <v>0</v>
      </c>
      <c r="BH80" s="16">
        <f t="shared" si="261"/>
        <v>0</v>
      </c>
      <c r="BI80" s="17">
        <f t="shared" si="262"/>
        <v>0</v>
      </c>
      <c r="BK80" s="29">
        <f t="shared" si="76"/>
        <v>201483</v>
      </c>
      <c r="BL80" s="29">
        <f t="shared" si="77"/>
        <v>202483</v>
      </c>
      <c r="BM80" s="29">
        <f t="shared" si="78"/>
        <v>203483</v>
      </c>
      <c r="BN80" s="23">
        <v>1483</v>
      </c>
    </row>
    <row r="81" spans="1:66" s="28" customFormat="1" ht="24.75" customHeight="1">
      <c r="A81" s="22" t="s">
        <v>38</v>
      </c>
      <c r="B81" s="15">
        <f t="shared" si="263"/>
        <v>3</v>
      </c>
      <c r="C81" s="19">
        <f t="shared" si="206"/>
        <v>1</v>
      </c>
      <c r="D81" s="19">
        <f t="shared" si="206"/>
        <v>1</v>
      </c>
      <c r="E81" s="19">
        <f t="shared" si="206"/>
        <v>1</v>
      </c>
      <c r="F81" s="18">
        <f t="shared" si="207"/>
        <v>2</v>
      </c>
      <c r="G81" s="19">
        <f t="shared" si="208"/>
        <v>1</v>
      </c>
      <c r="H81" s="19">
        <f t="shared" si="209"/>
        <v>0</v>
      </c>
      <c r="I81" s="19">
        <f t="shared" si="210"/>
        <v>1</v>
      </c>
      <c r="J81" s="18">
        <f t="shared" si="211"/>
        <v>0</v>
      </c>
      <c r="K81" s="19">
        <f t="shared" si="212"/>
        <v>0</v>
      </c>
      <c r="L81" s="19">
        <f t="shared" si="213"/>
        <v>0</v>
      </c>
      <c r="M81" s="20">
        <f t="shared" si="214"/>
        <v>0</v>
      </c>
      <c r="N81" s="18">
        <f t="shared" si="215"/>
        <v>0</v>
      </c>
      <c r="O81" s="19">
        <f t="shared" si="216"/>
        <v>0</v>
      </c>
      <c r="P81" s="19">
        <f t="shared" si="217"/>
        <v>0</v>
      </c>
      <c r="Q81" s="20">
        <f t="shared" si="218"/>
        <v>0</v>
      </c>
      <c r="R81" s="18">
        <f t="shared" si="219"/>
        <v>1</v>
      </c>
      <c r="S81" s="19">
        <f t="shared" si="220"/>
        <v>0</v>
      </c>
      <c r="T81" s="19">
        <f t="shared" si="221"/>
        <v>1</v>
      </c>
      <c r="U81" s="19">
        <f t="shared" si="222"/>
        <v>0</v>
      </c>
      <c r="V81" s="18">
        <f t="shared" si="223"/>
        <v>0</v>
      </c>
      <c r="W81" s="19">
        <f t="shared" si="224"/>
        <v>0</v>
      </c>
      <c r="X81" s="19">
        <f t="shared" si="225"/>
        <v>0</v>
      </c>
      <c r="Y81" s="20">
        <f t="shared" si="226"/>
        <v>0</v>
      </c>
      <c r="Z81" s="18">
        <f t="shared" si="227"/>
        <v>0</v>
      </c>
      <c r="AA81" s="19">
        <f t="shared" si="228"/>
        <v>0</v>
      </c>
      <c r="AB81" s="19">
        <f t="shared" si="229"/>
        <v>0</v>
      </c>
      <c r="AC81" s="19">
        <f t="shared" si="230"/>
        <v>0</v>
      </c>
      <c r="AD81" s="18">
        <f t="shared" si="231"/>
        <v>0</v>
      </c>
      <c r="AE81" s="19">
        <f t="shared" si="232"/>
        <v>0</v>
      </c>
      <c r="AF81" s="19">
        <f t="shared" si="233"/>
        <v>0</v>
      </c>
      <c r="AG81" s="20">
        <f t="shared" si="234"/>
        <v>0</v>
      </c>
      <c r="AH81" s="18">
        <f t="shared" si="235"/>
        <v>0</v>
      </c>
      <c r="AI81" s="19">
        <f t="shared" si="236"/>
        <v>0</v>
      </c>
      <c r="AJ81" s="19">
        <f t="shared" si="237"/>
        <v>0</v>
      </c>
      <c r="AK81" s="20">
        <f t="shared" si="238"/>
        <v>0</v>
      </c>
      <c r="AL81" s="18">
        <f t="shared" si="239"/>
        <v>0</v>
      </c>
      <c r="AM81" s="19">
        <f t="shared" si="240"/>
        <v>0</v>
      </c>
      <c r="AN81" s="19">
        <f t="shared" si="241"/>
        <v>0</v>
      </c>
      <c r="AO81" s="20">
        <f t="shared" si="242"/>
        <v>0</v>
      </c>
      <c r="AP81" s="18">
        <f t="shared" si="243"/>
        <v>0</v>
      </c>
      <c r="AQ81" s="19">
        <f t="shared" si="244"/>
        <v>0</v>
      </c>
      <c r="AR81" s="19">
        <f t="shared" si="245"/>
        <v>0</v>
      </c>
      <c r="AS81" s="20">
        <f t="shared" si="246"/>
        <v>0</v>
      </c>
      <c r="AT81" s="18">
        <f t="shared" si="247"/>
        <v>3</v>
      </c>
      <c r="AU81" s="19">
        <f t="shared" si="248"/>
        <v>1</v>
      </c>
      <c r="AV81" s="19">
        <f t="shared" si="249"/>
        <v>1</v>
      </c>
      <c r="AW81" s="20">
        <f t="shared" si="250"/>
        <v>1</v>
      </c>
      <c r="AX81" s="18">
        <f t="shared" si="251"/>
        <v>0</v>
      </c>
      <c r="AY81" s="19">
        <f t="shared" si="252"/>
        <v>0</v>
      </c>
      <c r="AZ81" s="19">
        <f t="shared" si="253"/>
        <v>0</v>
      </c>
      <c r="BA81" s="19">
        <f t="shared" si="254"/>
        <v>0</v>
      </c>
      <c r="BB81" s="18">
        <f t="shared" si="255"/>
        <v>0</v>
      </c>
      <c r="BC81" s="19">
        <f t="shared" si="256"/>
        <v>0</v>
      </c>
      <c r="BD81" s="19">
        <f t="shared" si="257"/>
        <v>0</v>
      </c>
      <c r="BE81" s="20">
        <f t="shared" si="258"/>
        <v>0</v>
      </c>
      <c r="BF81" s="18">
        <f t="shared" si="259"/>
        <v>0</v>
      </c>
      <c r="BG81" s="19">
        <f t="shared" si="260"/>
        <v>0</v>
      </c>
      <c r="BH81" s="19">
        <f t="shared" si="261"/>
        <v>0</v>
      </c>
      <c r="BI81" s="20">
        <f t="shared" si="262"/>
        <v>0</v>
      </c>
      <c r="BK81" s="29">
        <f t="shared" si="76"/>
        <v>201484</v>
      </c>
      <c r="BL81" s="29">
        <f t="shared" si="77"/>
        <v>202484</v>
      </c>
      <c r="BM81" s="29">
        <f t="shared" si="78"/>
        <v>203484</v>
      </c>
      <c r="BN81" s="23">
        <v>1484</v>
      </c>
    </row>
    <row r="82" spans="1:66" s="28" customFormat="1" ht="24.75" customHeight="1">
      <c r="A82" s="21" t="s">
        <v>85</v>
      </c>
      <c r="B82" s="11">
        <f aca="true" t="shared" si="264" ref="B82:BI82">SUM(B83:B88)</f>
        <v>12</v>
      </c>
      <c r="C82" s="12">
        <f t="shared" si="264"/>
        <v>6</v>
      </c>
      <c r="D82" s="12">
        <f t="shared" si="264"/>
        <v>2</v>
      </c>
      <c r="E82" s="13">
        <f t="shared" si="264"/>
        <v>4</v>
      </c>
      <c r="F82" s="11">
        <f t="shared" si="264"/>
        <v>4</v>
      </c>
      <c r="G82" s="12">
        <f t="shared" si="264"/>
        <v>2</v>
      </c>
      <c r="H82" s="12">
        <f t="shared" si="264"/>
        <v>0</v>
      </c>
      <c r="I82" s="13">
        <f t="shared" si="264"/>
        <v>2</v>
      </c>
      <c r="J82" s="11">
        <f t="shared" si="264"/>
        <v>5</v>
      </c>
      <c r="K82" s="12">
        <f t="shared" si="264"/>
        <v>2</v>
      </c>
      <c r="L82" s="12">
        <f t="shared" si="264"/>
        <v>1</v>
      </c>
      <c r="M82" s="13">
        <f t="shared" si="264"/>
        <v>2</v>
      </c>
      <c r="N82" s="11">
        <f t="shared" si="264"/>
        <v>3</v>
      </c>
      <c r="O82" s="12">
        <f t="shared" si="264"/>
        <v>2</v>
      </c>
      <c r="P82" s="12">
        <f t="shared" si="264"/>
        <v>1</v>
      </c>
      <c r="Q82" s="13">
        <f t="shared" si="264"/>
        <v>0</v>
      </c>
      <c r="R82" s="11">
        <f t="shared" si="264"/>
        <v>0</v>
      </c>
      <c r="S82" s="12">
        <f t="shared" si="264"/>
        <v>0</v>
      </c>
      <c r="T82" s="12">
        <f t="shared" si="264"/>
        <v>0</v>
      </c>
      <c r="U82" s="13">
        <f t="shared" si="264"/>
        <v>0</v>
      </c>
      <c r="V82" s="11">
        <f t="shared" si="264"/>
        <v>0</v>
      </c>
      <c r="W82" s="12">
        <f t="shared" si="264"/>
        <v>0</v>
      </c>
      <c r="X82" s="12">
        <f t="shared" si="264"/>
        <v>0</v>
      </c>
      <c r="Y82" s="13">
        <f t="shared" si="264"/>
        <v>0</v>
      </c>
      <c r="Z82" s="11">
        <f t="shared" si="264"/>
        <v>0</v>
      </c>
      <c r="AA82" s="12">
        <f t="shared" si="264"/>
        <v>0</v>
      </c>
      <c r="AB82" s="12">
        <f t="shared" si="264"/>
        <v>0</v>
      </c>
      <c r="AC82" s="13">
        <f t="shared" si="264"/>
        <v>0</v>
      </c>
      <c r="AD82" s="11">
        <f t="shared" si="264"/>
        <v>0</v>
      </c>
      <c r="AE82" s="12">
        <f t="shared" si="264"/>
        <v>0</v>
      </c>
      <c r="AF82" s="12">
        <f t="shared" si="264"/>
        <v>0</v>
      </c>
      <c r="AG82" s="13">
        <f t="shared" si="264"/>
        <v>0</v>
      </c>
      <c r="AH82" s="11">
        <f t="shared" si="264"/>
        <v>0</v>
      </c>
      <c r="AI82" s="12">
        <f t="shared" si="264"/>
        <v>0</v>
      </c>
      <c r="AJ82" s="12">
        <f t="shared" si="264"/>
        <v>0</v>
      </c>
      <c r="AK82" s="13">
        <f t="shared" si="264"/>
        <v>0</v>
      </c>
      <c r="AL82" s="11">
        <f t="shared" si="264"/>
        <v>0</v>
      </c>
      <c r="AM82" s="12">
        <f t="shared" si="264"/>
        <v>0</v>
      </c>
      <c r="AN82" s="12">
        <f t="shared" si="264"/>
        <v>0</v>
      </c>
      <c r="AO82" s="13">
        <f t="shared" si="264"/>
        <v>0</v>
      </c>
      <c r="AP82" s="11">
        <f t="shared" si="264"/>
        <v>0</v>
      </c>
      <c r="AQ82" s="12">
        <f t="shared" si="264"/>
        <v>0</v>
      </c>
      <c r="AR82" s="12">
        <f t="shared" si="264"/>
        <v>0</v>
      </c>
      <c r="AS82" s="13">
        <f t="shared" si="264"/>
        <v>0</v>
      </c>
      <c r="AT82" s="11">
        <f t="shared" si="264"/>
        <v>12</v>
      </c>
      <c r="AU82" s="12">
        <f t="shared" si="264"/>
        <v>6</v>
      </c>
      <c r="AV82" s="12">
        <f t="shared" si="264"/>
        <v>2</v>
      </c>
      <c r="AW82" s="13">
        <f t="shared" si="264"/>
        <v>4</v>
      </c>
      <c r="AX82" s="11">
        <f t="shared" si="264"/>
        <v>0</v>
      </c>
      <c r="AY82" s="12">
        <f t="shared" si="264"/>
        <v>0</v>
      </c>
      <c r="AZ82" s="12">
        <f t="shared" si="264"/>
        <v>0</v>
      </c>
      <c r="BA82" s="13">
        <f t="shared" si="264"/>
        <v>0</v>
      </c>
      <c r="BB82" s="11">
        <f t="shared" si="264"/>
        <v>0</v>
      </c>
      <c r="BC82" s="12">
        <f t="shared" si="264"/>
        <v>0</v>
      </c>
      <c r="BD82" s="12">
        <f t="shared" si="264"/>
        <v>0</v>
      </c>
      <c r="BE82" s="13">
        <f t="shared" si="264"/>
        <v>0</v>
      </c>
      <c r="BF82" s="11">
        <f t="shared" si="264"/>
        <v>0</v>
      </c>
      <c r="BG82" s="12">
        <f t="shared" si="264"/>
        <v>0</v>
      </c>
      <c r="BH82" s="12">
        <f t="shared" si="264"/>
        <v>0</v>
      </c>
      <c r="BI82" s="13">
        <f t="shared" si="264"/>
        <v>0</v>
      </c>
      <c r="BN82" s="23"/>
    </row>
    <row r="83" spans="1:66" s="28" customFormat="1" ht="24.75" customHeight="1">
      <c r="A83" s="22" t="s">
        <v>45</v>
      </c>
      <c r="B83" s="15">
        <f aca="true" t="shared" si="265" ref="B83:B88">SUM(C83:E83)</f>
        <v>4</v>
      </c>
      <c r="C83" s="16">
        <f aca="true" t="shared" si="266" ref="C83:E88">G83+K83+O83+S83+W83+AA83+AE83+AI83+AM83+AQ83</f>
        <v>1</v>
      </c>
      <c r="D83" s="16">
        <f t="shared" si="266"/>
        <v>1</v>
      </c>
      <c r="E83" s="16">
        <f t="shared" si="266"/>
        <v>2</v>
      </c>
      <c r="F83" s="15">
        <f aca="true" t="shared" si="267" ref="F83:F88">SUM(G83:I83)</f>
        <v>1</v>
      </c>
      <c r="G83" s="16">
        <f aca="true" t="shared" si="268" ref="G83:G88">IF(ISERROR(VLOOKUP($BK83,data,2,FALSE)),0,VLOOKUP($BK83,data,2,FALSE))</f>
        <v>0</v>
      </c>
      <c r="H83" s="16">
        <f aca="true" t="shared" si="269" ref="H83:H88">IF(ISERROR(VLOOKUP($BL83,data,2,FALSE)),0,VLOOKUP($BL83,data,2,FALSE))</f>
        <v>0</v>
      </c>
      <c r="I83" s="16">
        <f aca="true" t="shared" si="270" ref="I83:I88">IF(ISERROR(VLOOKUP($BM83,data,2,FALSE)),0,VLOOKUP($BM83,data,2,FALSE))</f>
        <v>1</v>
      </c>
      <c r="J83" s="15">
        <f aca="true" t="shared" si="271" ref="J83:J88">SUM(K83:M83)</f>
        <v>1</v>
      </c>
      <c r="K83" s="16">
        <f aca="true" t="shared" si="272" ref="K83:K88">IF(ISERROR(VLOOKUP($BK83,data,3,FALSE)),0,VLOOKUP($BK83,data,3,FALSE))</f>
        <v>0</v>
      </c>
      <c r="L83" s="16">
        <f aca="true" t="shared" si="273" ref="L83:L88">IF(ISERROR(VLOOKUP($BL83,data,3,FALSE)),0,VLOOKUP($BL83,data,3,FALSE))</f>
        <v>0</v>
      </c>
      <c r="M83" s="17">
        <f aca="true" t="shared" si="274" ref="M83:M88">IF(ISERROR(VLOOKUP($BM83,data,3,FALSE)),0,VLOOKUP($BM83,data,3,FALSE))</f>
        <v>1</v>
      </c>
      <c r="N83" s="15">
        <f aca="true" t="shared" si="275" ref="N83:N88">SUM(O83:Q83)</f>
        <v>2</v>
      </c>
      <c r="O83" s="16">
        <f aca="true" t="shared" si="276" ref="O83:O88">IF(ISERROR(VLOOKUP($BK83,data,4,FALSE)),0,VLOOKUP($BK83,data,4,FALSE))</f>
        <v>1</v>
      </c>
      <c r="P83" s="16">
        <f aca="true" t="shared" si="277" ref="P83:P88">IF(ISERROR(VLOOKUP($BL83,data,4,FALSE)),0,VLOOKUP($BL83,data,4,FALSE))</f>
        <v>1</v>
      </c>
      <c r="Q83" s="17">
        <f aca="true" t="shared" si="278" ref="Q83:Q88">IF(ISERROR(VLOOKUP($BM83,data,4,FALSE)),0,VLOOKUP($BM83,data,4,FALSE))</f>
        <v>0</v>
      </c>
      <c r="R83" s="15">
        <f aca="true" t="shared" si="279" ref="R83:R88">SUM(S83:U83)</f>
        <v>0</v>
      </c>
      <c r="S83" s="16">
        <f aca="true" t="shared" si="280" ref="S83:S88">IF(ISERROR(VLOOKUP($BK83,data,5,FALSE)),0,VLOOKUP($BK83,data,5,FALSE))</f>
        <v>0</v>
      </c>
      <c r="T83" s="16">
        <f aca="true" t="shared" si="281" ref="T83:T88">IF(ISERROR(VLOOKUP($BL83,data,5,FALSE)),0,VLOOKUP($BL83,data,5,FALSE))</f>
        <v>0</v>
      </c>
      <c r="U83" s="16">
        <f aca="true" t="shared" si="282" ref="U83:U88">IF(ISERROR(VLOOKUP($BM83,data,5,FALSE)),0,VLOOKUP($BM83,data,5,FALSE))</f>
        <v>0</v>
      </c>
      <c r="V83" s="15">
        <f aca="true" t="shared" si="283" ref="V83:V88">SUM(W83:Y83)</f>
        <v>0</v>
      </c>
      <c r="W83" s="16">
        <f aca="true" t="shared" si="284" ref="W83:W88">IF(ISERROR(VLOOKUP($BK83,data,6,FALSE)),0,VLOOKUP($BK83,data,6,FALSE))</f>
        <v>0</v>
      </c>
      <c r="X83" s="16">
        <f aca="true" t="shared" si="285" ref="X83:X88">IF(ISERROR(VLOOKUP($BL83,data,6,FALSE)),0,VLOOKUP($BL83,data,6,FALSE))</f>
        <v>0</v>
      </c>
      <c r="Y83" s="17">
        <f aca="true" t="shared" si="286" ref="Y83:Y88">IF(ISERROR(VLOOKUP($BM83,data,6,FALSE)),0,VLOOKUP($BM83,data,6,FALSE))</f>
        <v>0</v>
      </c>
      <c r="Z83" s="15">
        <f aca="true" t="shared" si="287" ref="Z83:Z88">SUM(AA83:AC83)</f>
        <v>0</v>
      </c>
      <c r="AA83" s="16">
        <f aca="true" t="shared" si="288" ref="AA83:AA88">IF(ISERROR(VLOOKUP($BK83,data,7,FALSE)),0,VLOOKUP($BK83,data,7,FALSE))</f>
        <v>0</v>
      </c>
      <c r="AB83" s="16">
        <f aca="true" t="shared" si="289" ref="AB83:AB88">IF(ISERROR(VLOOKUP($BL83,data,7,FALSE)),0,VLOOKUP($BL83,data,7,FALSE))</f>
        <v>0</v>
      </c>
      <c r="AC83" s="16">
        <f aca="true" t="shared" si="290" ref="AC83:AC88">IF(ISERROR(VLOOKUP($BM83,data,7,FALSE)),0,VLOOKUP($BM83,data,7,FALSE))</f>
        <v>0</v>
      </c>
      <c r="AD83" s="15">
        <f aca="true" t="shared" si="291" ref="AD83:AD88">SUM(AE83:AG83)</f>
        <v>0</v>
      </c>
      <c r="AE83" s="16">
        <f aca="true" t="shared" si="292" ref="AE83:AE88">IF(ISERROR(VLOOKUP($BK83,data,8,FALSE)),0,VLOOKUP($BK83,data,8,FALSE))</f>
        <v>0</v>
      </c>
      <c r="AF83" s="16">
        <f aca="true" t="shared" si="293" ref="AF83:AF88">IF(ISERROR(VLOOKUP($BL83,data,8,FALSE)),0,VLOOKUP($BL83,data,8,FALSE))</f>
        <v>0</v>
      </c>
      <c r="AG83" s="17">
        <f aca="true" t="shared" si="294" ref="AG83:AG88">IF(ISERROR(VLOOKUP($BM83,data,8,FALSE)),0,VLOOKUP($BM83,data,8,FALSE))</f>
        <v>0</v>
      </c>
      <c r="AH83" s="15">
        <f aca="true" t="shared" si="295" ref="AH83:AH88">SUM(AI83:AK83)</f>
        <v>0</v>
      </c>
      <c r="AI83" s="16">
        <f aca="true" t="shared" si="296" ref="AI83:AI88">IF(ISERROR(VLOOKUP($BK83,data,9,FALSE)),0,VLOOKUP($BK83,data,9,FALSE))</f>
        <v>0</v>
      </c>
      <c r="AJ83" s="16">
        <f aca="true" t="shared" si="297" ref="AJ83:AJ88">IF(ISERROR(VLOOKUP($BL83,data,9,FALSE)),0,VLOOKUP($BL83,data,9,FALSE))</f>
        <v>0</v>
      </c>
      <c r="AK83" s="17">
        <f aca="true" t="shared" si="298" ref="AK83:AK88">IF(ISERROR(VLOOKUP($BM83,data,9,FALSE)),0,VLOOKUP($BM83,data,9,FALSE))</f>
        <v>0</v>
      </c>
      <c r="AL83" s="15">
        <f aca="true" t="shared" si="299" ref="AL83:AL88">SUM(AM83:AO83)</f>
        <v>0</v>
      </c>
      <c r="AM83" s="16">
        <f aca="true" t="shared" si="300" ref="AM83:AM88">IF(ISERROR(VLOOKUP($BK83,data,10,FALSE)),0,VLOOKUP($BK83,data,10,FALSE))</f>
        <v>0</v>
      </c>
      <c r="AN83" s="16">
        <f aca="true" t="shared" si="301" ref="AN83:AN88">IF(ISERROR(VLOOKUP($BL83,data,10,FALSE)),0,VLOOKUP($BL83,data,10,FALSE))</f>
        <v>0</v>
      </c>
      <c r="AO83" s="17">
        <f aca="true" t="shared" si="302" ref="AO83:AO88">IF(ISERROR(VLOOKUP($BM83,data,10,FALSE)),0,VLOOKUP($BM83,data,10,FALSE))</f>
        <v>0</v>
      </c>
      <c r="AP83" s="15">
        <f aca="true" t="shared" si="303" ref="AP83:AP88">SUM(AQ83:AS83)</f>
        <v>0</v>
      </c>
      <c r="AQ83" s="16">
        <f aca="true" t="shared" si="304" ref="AQ83:AQ88">IF(ISERROR(VLOOKUP($BK83,data,11,FALSE)),0,VLOOKUP($BK83,data,11,FALSE))</f>
        <v>0</v>
      </c>
      <c r="AR83" s="16">
        <f aca="true" t="shared" si="305" ref="AR83:AR88">IF(ISERROR(VLOOKUP($BL83,data,11,FALSE)),0,VLOOKUP($BL83,data,11,FALSE))</f>
        <v>0</v>
      </c>
      <c r="AS83" s="17">
        <f aca="true" t="shared" si="306" ref="AS83:AS88">IF(ISERROR(VLOOKUP($BM83,data,11,FALSE)),0,VLOOKUP($BM83,data,11,FALSE))</f>
        <v>0</v>
      </c>
      <c r="AT83" s="15">
        <f aca="true" t="shared" si="307" ref="AT83:AT88">SUM(AU83:AW83)</f>
        <v>4</v>
      </c>
      <c r="AU83" s="16">
        <f aca="true" t="shared" si="308" ref="AU83:AU88">IF(ISERROR(VLOOKUP($BK83,data,12,FALSE)),0,VLOOKUP($BK83,data,12,FALSE))</f>
        <v>1</v>
      </c>
      <c r="AV83" s="16">
        <f aca="true" t="shared" si="309" ref="AV83:AV88">IF(ISERROR(VLOOKUP($BL83,data,12,FALSE)),0,VLOOKUP($BL83,data,12,FALSE))</f>
        <v>1</v>
      </c>
      <c r="AW83" s="17">
        <f aca="true" t="shared" si="310" ref="AW83:AW88">IF(ISERROR(VLOOKUP($BM83,data,12,FALSE)),0,VLOOKUP($BM83,data,12,FALSE))</f>
        <v>2</v>
      </c>
      <c r="AX83" s="15">
        <f aca="true" t="shared" si="311" ref="AX83:AX88">SUM(AY83:BA83)</f>
        <v>0</v>
      </c>
      <c r="AY83" s="16">
        <f aca="true" t="shared" si="312" ref="AY83:AY88">IF(ISERROR(VLOOKUP($BK83,data,13,FALSE)),0,VLOOKUP($BK83,data,13,FALSE))</f>
        <v>0</v>
      </c>
      <c r="AZ83" s="16">
        <f aca="true" t="shared" si="313" ref="AZ83:AZ88">IF(ISERROR(VLOOKUP($BL83,data,13,FALSE)),0,VLOOKUP($BL83,data,13,FALSE))</f>
        <v>0</v>
      </c>
      <c r="BA83" s="16">
        <f aca="true" t="shared" si="314" ref="BA83:BA88">IF(ISERROR(VLOOKUP($BM83,data,13,FALSE)),0,VLOOKUP($BM83,data,13,FALSE))</f>
        <v>0</v>
      </c>
      <c r="BB83" s="15">
        <f aca="true" t="shared" si="315" ref="BB83:BB88">SUM(BC83:BE83)</f>
        <v>0</v>
      </c>
      <c r="BC83" s="16">
        <f aca="true" t="shared" si="316" ref="BC83:BC88">IF(ISERROR(VLOOKUP($BK83,data,14,FALSE)),0,VLOOKUP($BK83,data,14,FALSE))</f>
        <v>0</v>
      </c>
      <c r="BD83" s="16">
        <f aca="true" t="shared" si="317" ref="BD83:BD88">IF(ISERROR(VLOOKUP($BL83,data,14,FALSE)),0,VLOOKUP($BL83,data,14,FALSE))</f>
        <v>0</v>
      </c>
      <c r="BE83" s="16">
        <f aca="true" t="shared" si="318" ref="BE83:BE88">IF(ISERROR(VLOOKUP($BM83,data,14,FALSE)),0,VLOOKUP($BM83,data,14,FALSE))</f>
        <v>0</v>
      </c>
      <c r="BF83" s="15">
        <f aca="true" t="shared" si="319" ref="BF83:BF88">SUM(BG83:BI83)</f>
        <v>0</v>
      </c>
      <c r="BG83" s="16">
        <f aca="true" t="shared" si="320" ref="BG83:BG88">IF(ISERROR(VLOOKUP($BK83,data,15,FALSE)),0,VLOOKUP($BK83,data,15,FALSE))</f>
        <v>0</v>
      </c>
      <c r="BH83" s="16">
        <f aca="true" t="shared" si="321" ref="BH83:BH88">IF(ISERROR(VLOOKUP($BL83,data,15,FALSE)),0,VLOOKUP($BL83,data,15,FALSE))</f>
        <v>0</v>
      </c>
      <c r="BI83" s="17">
        <f aca="true" t="shared" si="322" ref="BI83:BI88">IF(ISERROR(VLOOKUP($BM83,data,15,FALSE)),0,VLOOKUP($BM83,data,15,FALSE))</f>
        <v>0</v>
      </c>
      <c r="BK83" s="29">
        <f t="shared" si="76"/>
        <v>201217</v>
      </c>
      <c r="BL83" s="29">
        <f t="shared" si="77"/>
        <v>202217</v>
      </c>
      <c r="BM83" s="29">
        <f t="shared" si="78"/>
        <v>203217</v>
      </c>
      <c r="BN83" s="23">
        <v>1217</v>
      </c>
    </row>
    <row r="84" spans="1:66" s="28" customFormat="1" ht="24.75" customHeight="1">
      <c r="A84" s="22" t="s">
        <v>46</v>
      </c>
      <c r="B84" s="15">
        <f t="shared" si="265"/>
        <v>1</v>
      </c>
      <c r="C84" s="16">
        <f t="shared" si="266"/>
        <v>1</v>
      </c>
      <c r="D84" s="16">
        <f t="shared" si="266"/>
        <v>0</v>
      </c>
      <c r="E84" s="16">
        <f t="shared" si="266"/>
        <v>0</v>
      </c>
      <c r="F84" s="15">
        <f t="shared" si="267"/>
        <v>0</v>
      </c>
      <c r="G84" s="16">
        <f t="shared" si="268"/>
        <v>0</v>
      </c>
      <c r="H84" s="16">
        <f t="shared" si="269"/>
        <v>0</v>
      </c>
      <c r="I84" s="16">
        <f t="shared" si="270"/>
        <v>0</v>
      </c>
      <c r="J84" s="15">
        <f t="shared" si="271"/>
        <v>1</v>
      </c>
      <c r="K84" s="16">
        <f t="shared" si="272"/>
        <v>1</v>
      </c>
      <c r="L84" s="16">
        <f t="shared" si="273"/>
        <v>0</v>
      </c>
      <c r="M84" s="17">
        <f t="shared" si="274"/>
        <v>0</v>
      </c>
      <c r="N84" s="15">
        <f t="shared" si="275"/>
        <v>0</v>
      </c>
      <c r="O84" s="16">
        <f t="shared" si="276"/>
        <v>0</v>
      </c>
      <c r="P84" s="16">
        <f t="shared" si="277"/>
        <v>0</v>
      </c>
      <c r="Q84" s="17">
        <f t="shared" si="278"/>
        <v>0</v>
      </c>
      <c r="R84" s="15">
        <f t="shared" si="279"/>
        <v>0</v>
      </c>
      <c r="S84" s="16">
        <f t="shared" si="280"/>
        <v>0</v>
      </c>
      <c r="T84" s="16">
        <f t="shared" si="281"/>
        <v>0</v>
      </c>
      <c r="U84" s="16">
        <f t="shared" si="282"/>
        <v>0</v>
      </c>
      <c r="V84" s="15">
        <f t="shared" si="283"/>
        <v>0</v>
      </c>
      <c r="W84" s="16">
        <f t="shared" si="284"/>
        <v>0</v>
      </c>
      <c r="X84" s="16">
        <f t="shared" si="285"/>
        <v>0</v>
      </c>
      <c r="Y84" s="17">
        <f t="shared" si="286"/>
        <v>0</v>
      </c>
      <c r="Z84" s="15">
        <f t="shared" si="287"/>
        <v>0</v>
      </c>
      <c r="AA84" s="16">
        <f t="shared" si="288"/>
        <v>0</v>
      </c>
      <c r="AB84" s="16">
        <f t="shared" si="289"/>
        <v>0</v>
      </c>
      <c r="AC84" s="16">
        <f t="shared" si="290"/>
        <v>0</v>
      </c>
      <c r="AD84" s="15">
        <f t="shared" si="291"/>
        <v>0</v>
      </c>
      <c r="AE84" s="16">
        <f t="shared" si="292"/>
        <v>0</v>
      </c>
      <c r="AF84" s="16">
        <f t="shared" si="293"/>
        <v>0</v>
      </c>
      <c r="AG84" s="17">
        <f t="shared" si="294"/>
        <v>0</v>
      </c>
      <c r="AH84" s="15">
        <f t="shared" si="295"/>
        <v>0</v>
      </c>
      <c r="AI84" s="16">
        <f t="shared" si="296"/>
        <v>0</v>
      </c>
      <c r="AJ84" s="16">
        <f t="shared" si="297"/>
        <v>0</v>
      </c>
      <c r="AK84" s="17">
        <f t="shared" si="298"/>
        <v>0</v>
      </c>
      <c r="AL84" s="15">
        <f t="shared" si="299"/>
        <v>0</v>
      </c>
      <c r="AM84" s="16">
        <f t="shared" si="300"/>
        <v>0</v>
      </c>
      <c r="AN84" s="16">
        <f t="shared" si="301"/>
        <v>0</v>
      </c>
      <c r="AO84" s="17">
        <f t="shared" si="302"/>
        <v>0</v>
      </c>
      <c r="AP84" s="15">
        <f t="shared" si="303"/>
        <v>0</v>
      </c>
      <c r="AQ84" s="16">
        <f t="shared" si="304"/>
        <v>0</v>
      </c>
      <c r="AR84" s="16">
        <f t="shared" si="305"/>
        <v>0</v>
      </c>
      <c r="AS84" s="17">
        <f t="shared" si="306"/>
        <v>0</v>
      </c>
      <c r="AT84" s="15">
        <f t="shared" si="307"/>
        <v>1</v>
      </c>
      <c r="AU84" s="16">
        <f t="shared" si="308"/>
        <v>1</v>
      </c>
      <c r="AV84" s="16">
        <f t="shared" si="309"/>
        <v>0</v>
      </c>
      <c r="AW84" s="17">
        <f t="shared" si="310"/>
        <v>0</v>
      </c>
      <c r="AX84" s="15">
        <f t="shared" si="311"/>
        <v>0</v>
      </c>
      <c r="AY84" s="16">
        <f t="shared" si="312"/>
        <v>0</v>
      </c>
      <c r="AZ84" s="16">
        <f t="shared" si="313"/>
        <v>0</v>
      </c>
      <c r="BA84" s="16">
        <f t="shared" si="314"/>
        <v>0</v>
      </c>
      <c r="BB84" s="15">
        <f t="shared" si="315"/>
        <v>0</v>
      </c>
      <c r="BC84" s="16">
        <f t="shared" si="316"/>
        <v>0</v>
      </c>
      <c r="BD84" s="16">
        <f t="shared" si="317"/>
        <v>0</v>
      </c>
      <c r="BE84" s="16">
        <f t="shared" si="318"/>
        <v>0</v>
      </c>
      <c r="BF84" s="15">
        <f t="shared" si="319"/>
        <v>0</v>
      </c>
      <c r="BG84" s="16">
        <f t="shared" si="320"/>
        <v>0</v>
      </c>
      <c r="BH84" s="16">
        <f t="shared" si="321"/>
        <v>0</v>
      </c>
      <c r="BI84" s="17">
        <f t="shared" si="322"/>
        <v>0</v>
      </c>
      <c r="BK84" s="29">
        <f t="shared" si="76"/>
        <v>201462</v>
      </c>
      <c r="BL84" s="29">
        <f t="shared" si="77"/>
        <v>202462</v>
      </c>
      <c r="BM84" s="29">
        <f t="shared" si="78"/>
        <v>203462</v>
      </c>
      <c r="BN84" s="23">
        <v>1462</v>
      </c>
    </row>
    <row r="85" spans="1:66" s="28" customFormat="1" ht="24.75" customHeight="1">
      <c r="A85" s="22" t="s">
        <v>47</v>
      </c>
      <c r="B85" s="15">
        <f t="shared" si="265"/>
        <v>5</v>
      </c>
      <c r="C85" s="16">
        <f t="shared" si="266"/>
        <v>3</v>
      </c>
      <c r="D85" s="16">
        <f t="shared" si="266"/>
        <v>0</v>
      </c>
      <c r="E85" s="16">
        <f t="shared" si="266"/>
        <v>2</v>
      </c>
      <c r="F85" s="15">
        <f t="shared" si="267"/>
        <v>3</v>
      </c>
      <c r="G85" s="16">
        <f t="shared" si="268"/>
        <v>2</v>
      </c>
      <c r="H85" s="16">
        <f t="shared" si="269"/>
        <v>0</v>
      </c>
      <c r="I85" s="16">
        <f t="shared" si="270"/>
        <v>1</v>
      </c>
      <c r="J85" s="15">
        <f t="shared" si="271"/>
        <v>2</v>
      </c>
      <c r="K85" s="16">
        <f t="shared" si="272"/>
        <v>1</v>
      </c>
      <c r="L85" s="16">
        <f t="shared" si="273"/>
        <v>0</v>
      </c>
      <c r="M85" s="17">
        <f t="shared" si="274"/>
        <v>1</v>
      </c>
      <c r="N85" s="15">
        <f t="shared" si="275"/>
        <v>0</v>
      </c>
      <c r="O85" s="16">
        <f t="shared" si="276"/>
        <v>0</v>
      </c>
      <c r="P85" s="16">
        <f t="shared" si="277"/>
        <v>0</v>
      </c>
      <c r="Q85" s="17">
        <f t="shared" si="278"/>
        <v>0</v>
      </c>
      <c r="R85" s="15">
        <f t="shared" si="279"/>
        <v>0</v>
      </c>
      <c r="S85" s="16">
        <f t="shared" si="280"/>
        <v>0</v>
      </c>
      <c r="T85" s="16">
        <f t="shared" si="281"/>
        <v>0</v>
      </c>
      <c r="U85" s="16">
        <f t="shared" si="282"/>
        <v>0</v>
      </c>
      <c r="V85" s="15">
        <f t="shared" si="283"/>
        <v>0</v>
      </c>
      <c r="W85" s="16">
        <f t="shared" si="284"/>
        <v>0</v>
      </c>
      <c r="X85" s="16">
        <f t="shared" si="285"/>
        <v>0</v>
      </c>
      <c r="Y85" s="17">
        <f t="shared" si="286"/>
        <v>0</v>
      </c>
      <c r="Z85" s="15">
        <f t="shared" si="287"/>
        <v>0</v>
      </c>
      <c r="AA85" s="16">
        <f t="shared" si="288"/>
        <v>0</v>
      </c>
      <c r="AB85" s="16">
        <f t="shared" si="289"/>
        <v>0</v>
      </c>
      <c r="AC85" s="16">
        <f t="shared" si="290"/>
        <v>0</v>
      </c>
      <c r="AD85" s="15">
        <f t="shared" si="291"/>
        <v>0</v>
      </c>
      <c r="AE85" s="16">
        <f t="shared" si="292"/>
        <v>0</v>
      </c>
      <c r="AF85" s="16">
        <f t="shared" si="293"/>
        <v>0</v>
      </c>
      <c r="AG85" s="17">
        <f t="shared" si="294"/>
        <v>0</v>
      </c>
      <c r="AH85" s="15">
        <f t="shared" si="295"/>
        <v>0</v>
      </c>
      <c r="AI85" s="16">
        <f t="shared" si="296"/>
        <v>0</v>
      </c>
      <c r="AJ85" s="16">
        <f t="shared" si="297"/>
        <v>0</v>
      </c>
      <c r="AK85" s="17">
        <f t="shared" si="298"/>
        <v>0</v>
      </c>
      <c r="AL85" s="15">
        <f t="shared" si="299"/>
        <v>0</v>
      </c>
      <c r="AM85" s="16">
        <f t="shared" si="300"/>
        <v>0</v>
      </c>
      <c r="AN85" s="16">
        <f t="shared" si="301"/>
        <v>0</v>
      </c>
      <c r="AO85" s="17">
        <f t="shared" si="302"/>
        <v>0</v>
      </c>
      <c r="AP85" s="15">
        <f t="shared" si="303"/>
        <v>0</v>
      </c>
      <c r="AQ85" s="16">
        <f t="shared" si="304"/>
        <v>0</v>
      </c>
      <c r="AR85" s="16">
        <f t="shared" si="305"/>
        <v>0</v>
      </c>
      <c r="AS85" s="17">
        <f t="shared" si="306"/>
        <v>0</v>
      </c>
      <c r="AT85" s="15">
        <f t="shared" si="307"/>
        <v>5</v>
      </c>
      <c r="AU85" s="16">
        <f t="shared" si="308"/>
        <v>3</v>
      </c>
      <c r="AV85" s="16">
        <f t="shared" si="309"/>
        <v>0</v>
      </c>
      <c r="AW85" s="17">
        <f t="shared" si="310"/>
        <v>2</v>
      </c>
      <c r="AX85" s="15">
        <f t="shared" si="311"/>
        <v>0</v>
      </c>
      <c r="AY85" s="16">
        <f t="shared" si="312"/>
        <v>0</v>
      </c>
      <c r="AZ85" s="16">
        <f t="shared" si="313"/>
        <v>0</v>
      </c>
      <c r="BA85" s="16">
        <f t="shared" si="314"/>
        <v>0</v>
      </c>
      <c r="BB85" s="15">
        <f t="shared" si="315"/>
        <v>0</v>
      </c>
      <c r="BC85" s="16">
        <f t="shared" si="316"/>
        <v>0</v>
      </c>
      <c r="BD85" s="16">
        <f t="shared" si="317"/>
        <v>0</v>
      </c>
      <c r="BE85" s="16">
        <f t="shared" si="318"/>
        <v>0</v>
      </c>
      <c r="BF85" s="15">
        <f t="shared" si="319"/>
        <v>0</v>
      </c>
      <c r="BG85" s="16">
        <f t="shared" si="320"/>
        <v>0</v>
      </c>
      <c r="BH85" s="16">
        <f t="shared" si="321"/>
        <v>0</v>
      </c>
      <c r="BI85" s="17">
        <f t="shared" si="322"/>
        <v>0</v>
      </c>
      <c r="BK85" s="29">
        <f t="shared" si="76"/>
        <v>201485</v>
      </c>
      <c r="BL85" s="29">
        <f t="shared" si="77"/>
        <v>202485</v>
      </c>
      <c r="BM85" s="29">
        <f t="shared" si="78"/>
        <v>203485</v>
      </c>
      <c r="BN85" s="23">
        <v>1485</v>
      </c>
    </row>
    <row r="86" spans="1:66" s="28" customFormat="1" ht="24.75" customHeight="1">
      <c r="A86" s="22" t="s">
        <v>48</v>
      </c>
      <c r="B86" s="15">
        <f t="shared" si="265"/>
        <v>1</v>
      </c>
      <c r="C86" s="16">
        <f t="shared" si="266"/>
        <v>1</v>
      </c>
      <c r="D86" s="16">
        <f t="shared" si="266"/>
        <v>0</v>
      </c>
      <c r="E86" s="16">
        <f t="shared" si="266"/>
        <v>0</v>
      </c>
      <c r="F86" s="15">
        <f t="shared" si="267"/>
        <v>0</v>
      </c>
      <c r="G86" s="16">
        <f t="shared" si="268"/>
        <v>0</v>
      </c>
      <c r="H86" s="16">
        <f t="shared" si="269"/>
        <v>0</v>
      </c>
      <c r="I86" s="16">
        <f t="shared" si="270"/>
        <v>0</v>
      </c>
      <c r="J86" s="15">
        <f t="shared" si="271"/>
        <v>0</v>
      </c>
      <c r="K86" s="16">
        <f t="shared" si="272"/>
        <v>0</v>
      </c>
      <c r="L86" s="16">
        <f t="shared" si="273"/>
        <v>0</v>
      </c>
      <c r="M86" s="17">
        <f t="shared" si="274"/>
        <v>0</v>
      </c>
      <c r="N86" s="15">
        <f t="shared" si="275"/>
        <v>1</v>
      </c>
      <c r="O86" s="16">
        <f t="shared" si="276"/>
        <v>1</v>
      </c>
      <c r="P86" s="16">
        <f t="shared" si="277"/>
        <v>0</v>
      </c>
      <c r="Q86" s="17">
        <f t="shared" si="278"/>
        <v>0</v>
      </c>
      <c r="R86" s="15">
        <f t="shared" si="279"/>
        <v>0</v>
      </c>
      <c r="S86" s="16">
        <f t="shared" si="280"/>
        <v>0</v>
      </c>
      <c r="T86" s="16">
        <f t="shared" si="281"/>
        <v>0</v>
      </c>
      <c r="U86" s="16">
        <f t="shared" si="282"/>
        <v>0</v>
      </c>
      <c r="V86" s="15">
        <f t="shared" si="283"/>
        <v>0</v>
      </c>
      <c r="W86" s="16">
        <f t="shared" si="284"/>
        <v>0</v>
      </c>
      <c r="X86" s="16">
        <f t="shared" si="285"/>
        <v>0</v>
      </c>
      <c r="Y86" s="17">
        <f t="shared" si="286"/>
        <v>0</v>
      </c>
      <c r="Z86" s="15">
        <f t="shared" si="287"/>
        <v>0</v>
      </c>
      <c r="AA86" s="16">
        <f t="shared" si="288"/>
        <v>0</v>
      </c>
      <c r="AB86" s="16">
        <f t="shared" si="289"/>
        <v>0</v>
      </c>
      <c r="AC86" s="16">
        <f t="shared" si="290"/>
        <v>0</v>
      </c>
      <c r="AD86" s="15">
        <f t="shared" si="291"/>
        <v>0</v>
      </c>
      <c r="AE86" s="16">
        <f t="shared" si="292"/>
        <v>0</v>
      </c>
      <c r="AF86" s="16">
        <f t="shared" si="293"/>
        <v>0</v>
      </c>
      <c r="AG86" s="17">
        <f t="shared" si="294"/>
        <v>0</v>
      </c>
      <c r="AH86" s="15">
        <f t="shared" si="295"/>
        <v>0</v>
      </c>
      <c r="AI86" s="16">
        <f t="shared" si="296"/>
        <v>0</v>
      </c>
      <c r="AJ86" s="16">
        <f t="shared" si="297"/>
        <v>0</v>
      </c>
      <c r="AK86" s="17">
        <f t="shared" si="298"/>
        <v>0</v>
      </c>
      <c r="AL86" s="15">
        <f t="shared" si="299"/>
        <v>0</v>
      </c>
      <c r="AM86" s="16">
        <f t="shared" si="300"/>
        <v>0</v>
      </c>
      <c r="AN86" s="16">
        <f t="shared" si="301"/>
        <v>0</v>
      </c>
      <c r="AO86" s="17">
        <f t="shared" si="302"/>
        <v>0</v>
      </c>
      <c r="AP86" s="15">
        <f t="shared" si="303"/>
        <v>0</v>
      </c>
      <c r="AQ86" s="16">
        <f t="shared" si="304"/>
        <v>0</v>
      </c>
      <c r="AR86" s="16">
        <f t="shared" si="305"/>
        <v>0</v>
      </c>
      <c r="AS86" s="17">
        <f t="shared" si="306"/>
        <v>0</v>
      </c>
      <c r="AT86" s="15">
        <f t="shared" si="307"/>
        <v>1</v>
      </c>
      <c r="AU86" s="16">
        <f t="shared" si="308"/>
        <v>1</v>
      </c>
      <c r="AV86" s="16">
        <f t="shared" si="309"/>
        <v>0</v>
      </c>
      <c r="AW86" s="17">
        <f t="shared" si="310"/>
        <v>0</v>
      </c>
      <c r="AX86" s="15">
        <f t="shared" si="311"/>
        <v>0</v>
      </c>
      <c r="AY86" s="16">
        <f t="shared" si="312"/>
        <v>0</v>
      </c>
      <c r="AZ86" s="16">
        <f t="shared" si="313"/>
        <v>0</v>
      </c>
      <c r="BA86" s="16">
        <f t="shared" si="314"/>
        <v>0</v>
      </c>
      <c r="BB86" s="15">
        <f t="shared" si="315"/>
        <v>0</v>
      </c>
      <c r="BC86" s="16">
        <f t="shared" si="316"/>
        <v>0</v>
      </c>
      <c r="BD86" s="16">
        <f t="shared" si="317"/>
        <v>0</v>
      </c>
      <c r="BE86" s="16">
        <f t="shared" si="318"/>
        <v>0</v>
      </c>
      <c r="BF86" s="15">
        <f t="shared" si="319"/>
        <v>0</v>
      </c>
      <c r="BG86" s="16">
        <f t="shared" si="320"/>
        <v>0</v>
      </c>
      <c r="BH86" s="16">
        <f t="shared" si="321"/>
        <v>0</v>
      </c>
      <c r="BI86" s="17">
        <f t="shared" si="322"/>
        <v>0</v>
      </c>
      <c r="BK86" s="29">
        <f t="shared" si="76"/>
        <v>201486</v>
      </c>
      <c r="BL86" s="29">
        <f t="shared" si="77"/>
        <v>202486</v>
      </c>
      <c r="BM86" s="29">
        <f t="shared" si="78"/>
        <v>203486</v>
      </c>
      <c r="BN86" s="23">
        <v>1486</v>
      </c>
    </row>
    <row r="87" spans="1:66" s="28" customFormat="1" ht="24.75" customHeight="1">
      <c r="A87" s="22" t="s">
        <v>49</v>
      </c>
      <c r="B87" s="15">
        <f t="shared" si="265"/>
        <v>1</v>
      </c>
      <c r="C87" s="16">
        <f t="shared" si="266"/>
        <v>0</v>
      </c>
      <c r="D87" s="16">
        <f t="shared" si="266"/>
        <v>1</v>
      </c>
      <c r="E87" s="16">
        <f t="shared" si="266"/>
        <v>0</v>
      </c>
      <c r="F87" s="15">
        <f t="shared" si="267"/>
        <v>0</v>
      </c>
      <c r="G87" s="16">
        <f t="shared" si="268"/>
        <v>0</v>
      </c>
      <c r="H87" s="16">
        <f t="shared" si="269"/>
        <v>0</v>
      </c>
      <c r="I87" s="16">
        <f t="shared" si="270"/>
        <v>0</v>
      </c>
      <c r="J87" s="15">
        <f t="shared" si="271"/>
        <v>1</v>
      </c>
      <c r="K87" s="16">
        <f t="shared" si="272"/>
        <v>0</v>
      </c>
      <c r="L87" s="16">
        <f t="shared" si="273"/>
        <v>1</v>
      </c>
      <c r="M87" s="17">
        <f t="shared" si="274"/>
        <v>0</v>
      </c>
      <c r="N87" s="15">
        <f t="shared" si="275"/>
        <v>0</v>
      </c>
      <c r="O87" s="16">
        <f t="shared" si="276"/>
        <v>0</v>
      </c>
      <c r="P87" s="16">
        <f t="shared" si="277"/>
        <v>0</v>
      </c>
      <c r="Q87" s="17">
        <f t="shared" si="278"/>
        <v>0</v>
      </c>
      <c r="R87" s="15">
        <f t="shared" si="279"/>
        <v>0</v>
      </c>
      <c r="S87" s="16">
        <f t="shared" si="280"/>
        <v>0</v>
      </c>
      <c r="T87" s="16">
        <f t="shared" si="281"/>
        <v>0</v>
      </c>
      <c r="U87" s="16">
        <f t="shared" si="282"/>
        <v>0</v>
      </c>
      <c r="V87" s="15">
        <f t="shared" si="283"/>
        <v>0</v>
      </c>
      <c r="W87" s="16">
        <f t="shared" si="284"/>
        <v>0</v>
      </c>
      <c r="X87" s="16">
        <f t="shared" si="285"/>
        <v>0</v>
      </c>
      <c r="Y87" s="17">
        <f t="shared" si="286"/>
        <v>0</v>
      </c>
      <c r="Z87" s="15">
        <f t="shared" si="287"/>
        <v>0</v>
      </c>
      <c r="AA87" s="16">
        <f t="shared" si="288"/>
        <v>0</v>
      </c>
      <c r="AB87" s="16">
        <f t="shared" si="289"/>
        <v>0</v>
      </c>
      <c r="AC87" s="16">
        <f t="shared" si="290"/>
        <v>0</v>
      </c>
      <c r="AD87" s="15">
        <f t="shared" si="291"/>
        <v>0</v>
      </c>
      <c r="AE87" s="16">
        <f t="shared" si="292"/>
        <v>0</v>
      </c>
      <c r="AF87" s="16">
        <f t="shared" si="293"/>
        <v>0</v>
      </c>
      <c r="AG87" s="17">
        <f t="shared" si="294"/>
        <v>0</v>
      </c>
      <c r="AH87" s="15">
        <f t="shared" si="295"/>
        <v>0</v>
      </c>
      <c r="AI87" s="16">
        <f t="shared" si="296"/>
        <v>0</v>
      </c>
      <c r="AJ87" s="16">
        <f t="shared" si="297"/>
        <v>0</v>
      </c>
      <c r="AK87" s="17">
        <f t="shared" si="298"/>
        <v>0</v>
      </c>
      <c r="AL87" s="15">
        <f t="shared" si="299"/>
        <v>0</v>
      </c>
      <c r="AM87" s="16">
        <f t="shared" si="300"/>
        <v>0</v>
      </c>
      <c r="AN87" s="16">
        <f t="shared" si="301"/>
        <v>0</v>
      </c>
      <c r="AO87" s="17">
        <f t="shared" si="302"/>
        <v>0</v>
      </c>
      <c r="AP87" s="15">
        <f t="shared" si="303"/>
        <v>0</v>
      </c>
      <c r="AQ87" s="16">
        <f t="shared" si="304"/>
        <v>0</v>
      </c>
      <c r="AR87" s="16">
        <f t="shared" si="305"/>
        <v>0</v>
      </c>
      <c r="AS87" s="17">
        <f t="shared" si="306"/>
        <v>0</v>
      </c>
      <c r="AT87" s="15">
        <f t="shared" si="307"/>
        <v>1</v>
      </c>
      <c r="AU87" s="16">
        <f t="shared" si="308"/>
        <v>0</v>
      </c>
      <c r="AV87" s="16">
        <f t="shared" si="309"/>
        <v>1</v>
      </c>
      <c r="AW87" s="17">
        <f t="shared" si="310"/>
        <v>0</v>
      </c>
      <c r="AX87" s="15">
        <f t="shared" si="311"/>
        <v>0</v>
      </c>
      <c r="AY87" s="16">
        <f t="shared" si="312"/>
        <v>0</v>
      </c>
      <c r="AZ87" s="16">
        <f t="shared" si="313"/>
        <v>0</v>
      </c>
      <c r="BA87" s="16">
        <f t="shared" si="314"/>
        <v>0</v>
      </c>
      <c r="BB87" s="15">
        <f t="shared" si="315"/>
        <v>0</v>
      </c>
      <c r="BC87" s="16">
        <f t="shared" si="316"/>
        <v>0</v>
      </c>
      <c r="BD87" s="16">
        <f t="shared" si="317"/>
        <v>0</v>
      </c>
      <c r="BE87" s="16">
        <f t="shared" si="318"/>
        <v>0</v>
      </c>
      <c r="BF87" s="15">
        <f t="shared" si="319"/>
        <v>0</v>
      </c>
      <c r="BG87" s="16">
        <f t="shared" si="320"/>
        <v>0</v>
      </c>
      <c r="BH87" s="16">
        <f t="shared" si="321"/>
        <v>0</v>
      </c>
      <c r="BI87" s="17">
        <f t="shared" si="322"/>
        <v>0</v>
      </c>
      <c r="BK87" s="29">
        <f>$BN87+200000</f>
        <v>201487</v>
      </c>
      <c r="BL87" s="29">
        <f>$BN87+201000</f>
        <v>202487</v>
      </c>
      <c r="BM87" s="29">
        <f>$BN87+202000</f>
        <v>203487</v>
      </c>
      <c r="BN87" s="23">
        <v>1487</v>
      </c>
    </row>
    <row r="88" spans="1:66" s="28" customFormat="1" ht="24.75" customHeight="1">
      <c r="A88" s="22" t="s">
        <v>50</v>
      </c>
      <c r="B88" s="15">
        <f t="shared" si="265"/>
        <v>0</v>
      </c>
      <c r="C88" s="19">
        <f t="shared" si="266"/>
        <v>0</v>
      </c>
      <c r="D88" s="19">
        <f t="shared" si="266"/>
        <v>0</v>
      </c>
      <c r="E88" s="19">
        <f t="shared" si="266"/>
        <v>0</v>
      </c>
      <c r="F88" s="18">
        <f t="shared" si="267"/>
        <v>0</v>
      </c>
      <c r="G88" s="19">
        <f t="shared" si="268"/>
        <v>0</v>
      </c>
      <c r="H88" s="19">
        <f t="shared" si="269"/>
        <v>0</v>
      </c>
      <c r="I88" s="19">
        <f t="shared" si="270"/>
        <v>0</v>
      </c>
      <c r="J88" s="18">
        <f t="shared" si="271"/>
        <v>0</v>
      </c>
      <c r="K88" s="19">
        <f t="shared" si="272"/>
        <v>0</v>
      </c>
      <c r="L88" s="19">
        <f t="shared" si="273"/>
        <v>0</v>
      </c>
      <c r="M88" s="20">
        <f t="shared" si="274"/>
        <v>0</v>
      </c>
      <c r="N88" s="18">
        <f t="shared" si="275"/>
        <v>0</v>
      </c>
      <c r="O88" s="19">
        <f t="shared" si="276"/>
        <v>0</v>
      </c>
      <c r="P88" s="19">
        <f t="shared" si="277"/>
        <v>0</v>
      </c>
      <c r="Q88" s="20">
        <f t="shared" si="278"/>
        <v>0</v>
      </c>
      <c r="R88" s="18">
        <f t="shared" si="279"/>
        <v>0</v>
      </c>
      <c r="S88" s="19">
        <f t="shared" si="280"/>
        <v>0</v>
      </c>
      <c r="T88" s="19">
        <f t="shared" si="281"/>
        <v>0</v>
      </c>
      <c r="U88" s="19">
        <f t="shared" si="282"/>
        <v>0</v>
      </c>
      <c r="V88" s="18">
        <f t="shared" si="283"/>
        <v>0</v>
      </c>
      <c r="W88" s="19">
        <f t="shared" si="284"/>
        <v>0</v>
      </c>
      <c r="X88" s="19">
        <f t="shared" si="285"/>
        <v>0</v>
      </c>
      <c r="Y88" s="20">
        <f t="shared" si="286"/>
        <v>0</v>
      </c>
      <c r="Z88" s="18">
        <f t="shared" si="287"/>
        <v>0</v>
      </c>
      <c r="AA88" s="19">
        <f t="shared" si="288"/>
        <v>0</v>
      </c>
      <c r="AB88" s="19">
        <f t="shared" si="289"/>
        <v>0</v>
      </c>
      <c r="AC88" s="19">
        <f t="shared" si="290"/>
        <v>0</v>
      </c>
      <c r="AD88" s="18">
        <f t="shared" si="291"/>
        <v>0</v>
      </c>
      <c r="AE88" s="19">
        <f t="shared" si="292"/>
        <v>0</v>
      </c>
      <c r="AF88" s="19">
        <f t="shared" si="293"/>
        <v>0</v>
      </c>
      <c r="AG88" s="20">
        <f t="shared" si="294"/>
        <v>0</v>
      </c>
      <c r="AH88" s="18">
        <f t="shared" si="295"/>
        <v>0</v>
      </c>
      <c r="AI88" s="19">
        <f t="shared" si="296"/>
        <v>0</v>
      </c>
      <c r="AJ88" s="19">
        <f t="shared" si="297"/>
        <v>0</v>
      </c>
      <c r="AK88" s="20">
        <f t="shared" si="298"/>
        <v>0</v>
      </c>
      <c r="AL88" s="18">
        <f t="shared" si="299"/>
        <v>0</v>
      </c>
      <c r="AM88" s="19">
        <f t="shared" si="300"/>
        <v>0</v>
      </c>
      <c r="AN88" s="19">
        <f t="shared" si="301"/>
        <v>0</v>
      </c>
      <c r="AO88" s="20">
        <f t="shared" si="302"/>
        <v>0</v>
      </c>
      <c r="AP88" s="18">
        <f t="shared" si="303"/>
        <v>0</v>
      </c>
      <c r="AQ88" s="19">
        <f t="shared" si="304"/>
        <v>0</v>
      </c>
      <c r="AR88" s="19">
        <f t="shared" si="305"/>
        <v>0</v>
      </c>
      <c r="AS88" s="20">
        <f t="shared" si="306"/>
        <v>0</v>
      </c>
      <c r="AT88" s="18">
        <f t="shared" si="307"/>
        <v>0</v>
      </c>
      <c r="AU88" s="19">
        <f t="shared" si="308"/>
        <v>0</v>
      </c>
      <c r="AV88" s="19">
        <f t="shared" si="309"/>
        <v>0</v>
      </c>
      <c r="AW88" s="20">
        <f t="shared" si="310"/>
        <v>0</v>
      </c>
      <c r="AX88" s="18">
        <f t="shared" si="311"/>
        <v>0</v>
      </c>
      <c r="AY88" s="19">
        <f t="shared" si="312"/>
        <v>0</v>
      </c>
      <c r="AZ88" s="19">
        <f t="shared" si="313"/>
        <v>0</v>
      </c>
      <c r="BA88" s="19">
        <f t="shared" si="314"/>
        <v>0</v>
      </c>
      <c r="BB88" s="18">
        <f t="shared" si="315"/>
        <v>0</v>
      </c>
      <c r="BC88" s="19">
        <f t="shared" si="316"/>
        <v>0</v>
      </c>
      <c r="BD88" s="19">
        <f t="shared" si="317"/>
        <v>0</v>
      </c>
      <c r="BE88" s="20">
        <f t="shared" si="318"/>
        <v>0</v>
      </c>
      <c r="BF88" s="18">
        <f t="shared" si="319"/>
        <v>0</v>
      </c>
      <c r="BG88" s="19">
        <f t="shared" si="320"/>
        <v>0</v>
      </c>
      <c r="BH88" s="19">
        <f t="shared" si="321"/>
        <v>0</v>
      </c>
      <c r="BI88" s="20">
        <f t="shared" si="322"/>
        <v>0</v>
      </c>
      <c r="BK88" s="29">
        <f>$BN88+200000</f>
        <v>201488</v>
      </c>
      <c r="BL88" s="29">
        <f>$BN88+201000</f>
        <v>202488</v>
      </c>
      <c r="BM88" s="29">
        <f>$BN88+202000</f>
        <v>203488</v>
      </c>
      <c r="BN88" s="23">
        <v>1488</v>
      </c>
    </row>
    <row r="89" spans="1:66" s="28" customFormat="1" ht="24.75" customHeight="1">
      <c r="A89" s="21" t="s">
        <v>63</v>
      </c>
      <c r="B89" s="12">
        <f aca="true" t="shared" si="323" ref="B89:BI89">SUM(B90)</f>
        <v>166</v>
      </c>
      <c r="C89" s="12">
        <f t="shared" si="323"/>
        <v>81</v>
      </c>
      <c r="D89" s="12">
        <f t="shared" si="323"/>
        <v>42</v>
      </c>
      <c r="E89" s="12">
        <f t="shared" si="323"/>
        <v>43</v>
      </c>
      <c r="F89" s="11">
        <f t="shared" si="323"/>
        <v>64</v>
      </c>
      <c r="G89" s="12">
        <f t="shared" si="323"/>
        <v>30</v>
      </c>
      <c r="H89" s="12">
        <f t="shared" si="323"/>
        <v>5</v>
      </c>
      <c r="I89" s="13">
        <f t="shared" si="323"/>
        <v>29</v>
      </c>
      <c r="J89" s="11">
        <f t="shared" si="323"/>
        <v>52</v>
      </c>
      <c r="K89" s="12">
        <f t="shared" si="323"/>
        <v>29</v>
      </c>
      <c r="L89" s="12">
        <f t="shared" si="323"/>
        <v>14</v>
      </c>
      <c r="M89" s="13">
        <f t="shared" si="323"/>
        <v>9</v>
      </c>
      <c r="N89" s="11">
        <f t="shared" si="323"/>
        <v>33</v>
      </c>
      <c r="O89" s="12">
        <f t="shared" si="323"/>
        <v>10</v>
      </c>
      <c r="P89" s="12">
        <f t="shared" si="323"/>
        <v>19</v>
      </c>
      <c r="Q89" s="13">
        <f t="shared" si="323"/>
        <v>4</v>
      </c>
      <c r="R89" s="11">
        <f t="shared" si="323"/>
        <v>7</v>
      </c>
      <c r="S89" s="12">
        <f t="shared" si="323"/>
        <v>6</v>
      </c>
      <c r="T89" s="12">
        <f t="shared" si="323"/>
        <v>1</v>
      </c>
      <c r="U89" s="13">
        <f t="shared" si="323"/>
        <v>0</v>
      </c>
      <c r="V89" s="11">
        <f t="shared" si="323"/>
        <v>3</v>
      </c>
      <c r="W89" s="12">
        <f t="shared" si="323"/>
        <v>2</v>
      </c>
      <c r="X89" s="12">
        <f t="shared" si="323"/>
        <v>0</v>
      </c>
      <c r="Y89" s="13">
        <f t="shared" si="323"/>
        <v>1</v>
      </c>
      <c r="Z89" s="11">
        <f t="shared" si="323"/>
        <v>3</v>
      </c>
      <c r="AA89" s="12">
        <f t="shared" si="323"/>
        <v>2</v>
      </c>
      <c r="AB89" s="12">
        <f t="shared" si="323"/>
        <v>1</v>
      </c>
      <c r="AC89" s="13">
        <f t="shared" si="323"/>
        <v>0</v>
      </c>
      <c r="AD89" s="11">
        <f t="shared" si="323"/>
        <v>3</v>
      </c>
      <c r="AE89" s="12">
        <f t="shared" si="323"/>
        <v>1</v>
      </c>
      <c r="AF89" s="12">
        <f t="shared" si="323"/>
        <v>2</v>
      </c>
      <c r="AG89" s="13">
        <f t="shared" si="323"/>
        <v>0</v>
      </c>
      <c r="AH89" s="11">
        <f t="shared" si="323"/>
        <v>1</v>
      </c>
      <c r="AI89" s="12">
        <f t="shared" si="323"/>
        <v>1</v>
      </c>
      <c r="AJ89" s="12">
        <f t="shared" si="323"/>
        <v>0</v>
      </c>
      <c r="AK89" s="13">
        <f t="shared" si="323"/>
        <v>0</v>
      </c>
      <c r="AL89" s="11">
        <f t="shared" si="323"/>
        <v>0</v>
      </c>
      <c r="AM89" s="12">
        <f t="shared" si="323"/>
        <v>0</v>
      </c>
      <c r="AN89" s="12">
        <f t="shared" si="323"/>
        <v>0</v>
      </c>
      <c r="AO89" s="13">
        <f t="shared" si="323"/>
        <v>0</v>
      </c>
      <c r="AP89" s="11">
        <f t="shared" si="323"/>
        <v>0</v>
      </c>
      <c r="AQ89" s="12">
        <f t="shared" si="323"/>
        <v>0</v>
      </c>
      <c r="AR89" s="12">
        <f t="shared" si="323"/>
        <v>0</v>
      </c>
      <c r="AS89" s="13">
        <f t="shared" si="323"/>
        <v>0</v>
      </c>
      <c r="AT89" s="11">
        <f t="shared" si="323"/>
        <v>163</v>
      </c>
      <c r="AU89" s="12">
        <f t="shared" si="323"/>
        <v>79</v>
      </c>
      <c r="AV89" s="12">
        <f t="shared" si="323"/>
        <v>41</v>
      </c>
      <c r="AW89" s="13">
        <f t="shared" si="323"/>
        <v>43</v>
      </c>
      <c r="AX89" s="11">
        <f t="shared" si="323"/>
        <v>4</v>
      </c>
      <c r="AY89" s="12">
        <f t="shared" si="323"/>
        <v>2</v>
      </c>
      <c r="AZ89" s="12">
        <f t="shared" si="323"/>
        <v>2</v>
      </c>
      <c r="BA89" s="13">
        <f t="shared" si="323"/>
        <v>0</v>
      </c>
      <c r="BB89" s="11">
        <f t="shared" si="323"/>
        <v>3</v>
      </c>
      <c r="BC89" s="12">
        <f t="shared" si="323"/>
        <v>2</v>
      </c>
      <c r="BD89" s="12">
        <f t="shared" si="323"/>
        <v>1</v>
      </c>
      <c r="BE89" s="13">
        <f t="shared" si="323"/>
        <v>0</v>
      </c>
      <c r="BF89" s="11">
        <f t="shared" si="323"/>
        <v>0</v>
      </c>
      <c r="BG89" s="12">
        <f t="shared" si="323"/>
        <v>0</v>
      </c>
      <c r="BH89" s="12">
        <f t="shared" si="323"/>
        <v>0</v>
      </c>
      <c r="BI89" s="13">
        <f t="shared" si="323"/>
        <v>0</v>
      </c>
      <c r="BN89" s="23"/>
    </row>
    <row r="90" spans="1:66" s="28" customFormat="1" ht="24.75" customHeight="1">
      <c r="A90" s="25" t="s">
        <v>51</v>
      </c>
      <c r="B90" s="18">
        <f>SUM(C90:E90)</f>
        <v>166</v>
      </c>
      <c r="C90" s="19">
        <f>G90+K90+O90+S90+W90+AA90+AE90+AI90+AM90+AQ90</f>
        <v>81</v>
      </c>
      <c r="D90" s="19">
        <f>H90+L90+P90+T90+X90+AB90+AF90+AJ90+AN90+AR90</f>
        <v>42</v>
      </c>
      <c r="E90" s="19">
        <f>I90+M90+Q90+U90+Y90+AC90+AG90+AK90+AO90+AS90</f>
        <v>43</v>
      </c>
      <c r="F90" s="18">
        <f>SUM(G90:I90)</f>
        <v>64</v>
      </c>
      <c r="G90" s="19">
        <f>IF(ISERROR(VLOOKUP($BK90,data,2,FALSE)),0,VLOOKUP($BK90,data,2,FALSE))</f>
        <v>30</v>
      </c>
      <c r="H90" s="19">
        <f>IF(ISERROR(VLOOKUP($BL90,data,2,FALSE)),0,VLOOKUP($BL90,data,2,FALSE))</f>
        <v>5</v>
      </c>
      <c r="I90" s="19">
        <f>IF(ISERROR(VLOOKUP($BM90,data,2,FALSE)),0,VLOOKUP($BM90,data,2,FALSE))</f>
        <v>29</v>
      </c>
      <c r="J90" s="18">
        <f>SUM(K90:M90)</f>
        <v>52</v>
      </c>
      <c r="K90" s="19">
        <f>IF(ISERROR(VLOOKUP($BK90,data,3,FALSE)),0,VLOOKUP($BK90,data,3,FALSE))</f>
        <v>29</v>
      </c>
      <c r="L90" s="19">
        <f>IF(ISERROR(VLOOKUP($BL90,data,3,FALSE)),0,VLOOKUP($BL90,data,3,FALSE))</f>
        <v>14</v>
      </c>
      <c r="M90" s="20">
        <f>IF(ISERROR(VLOOKUP($BM90,data,3,FALSE)),0,VLOOKUP($BM90,data,3,FALSE))</f>
        <v>9</v>
      </c>
      <c r="N90" s="18">
        <f>SUM(O90:Q90)</f>
        <v>33</v>
      </c>
      <c r="O90" s="19">
        <f>IF(ISERROR(VLOOKUP($BK90,data,4,FALSE)),0,VLOOKUP($BK90,data,4,FALSE))</f>
        <v>10</v>
      </c>
      <c r="P90" s="19">
        <f>IF(ISERROR(VLOOKUP($BL90,data,4,FALSE)),0,VLOOKUP($BL90,data,4,FALSE))</f>
        <v>19</v>
      </c>
      <c r="Q90" s="20">
        <f>IF(ISERROR(VLOOKUP($BM90,data,4,FALSE)),0,VLOOKUP($BM90,data,4,FALSE))</f>
        <v>4</v>
      </c>
      <c r="R90" s="18">
        <f>SUM(S90:U90)</f>
        <v>7</v>
      </c>
      <c r="S90" s="19">
        <f>IF(ISERROR(VLOOKUP($BK90,data,5,FALSE)),0,VLOOKUP($BK90,data,5,FALSE))</f>
        <v>6</v>
      </c>
      <c r="T90" s="19">
        <f>IF(ISERROR(VLOOKUP($BL90,data,5,FALSE)),0,VLOOKUP($BL90,data,5,FALSE))</f>
        <v>1</v>
      </c>
      <c r="U90" s="19">
        <f>IF(ISERROR(VLOOKUP($BM90,data,5,FALSE)),0,VLOOKUP($BM90,data,5,FALSE))</f>
        <v>0</v>
      </c>
      <c r="V90" s="18">
        <f>SUM(W90:Y90)</f>
        <v>3</v>
      </c>
      <c r="W90" s="19">
        <f>IF(ISERROR(VLOOKUP($BK90,data,6,FALSE)),0,VLOOKUP($BK90,data,6,FALSE))</f>
        <v>2</v>
      </c>
      <c r="X90" s="19">
        <f>IF(ISERROR(VLOOKUP($BL90,data,6,FALSE)),0,VLOOKUP($BL90,data,6,FALSE))</f>
        <v>0</v>
      </c>
      <c r="Y90" s="20">
        <f>IF(ISERROR(VLOOKUP($BM90,data,6,FALSE)),0,VLOOKUP($BM90,data,6,FALSE))</f>
        <v>1</v>
      </c>
      <c r="Z90" s="18">
        <f>SUM(AA90:AC90)</f>
        <v>3</v>
      </c>
      <c r="AA90" s="19">
        <f>IF(ISERROR(VLOOKUP($BK90,data,7,FALSE)),0,VLOOKUP($BK90,data,7,FALSE))</f>
        <v>2</v>
      </c>
      <c r="AB90" s="19">
        <f>IF(ISERROR(VLOOKUP($BL90,data,7,FALSE)),0,VLOOKUP($BL90,data,7,FALSE))</f>
        <v>1</v>
      </c>
      <c r="AC90" s="19">
        <f>IF(ISERROR(VLOOKUP($BM90,data,7,FALSE)),0,VLOOKUP($BM90,data,7,FALSE))</f>
        <v>0</v>
      </c>
      <c r="AD90" s="18">
        <f>SUM(AE90:AG90)</f>
        <v>3</v>
      </c>
      <c r="AE90" s="19">
        <f>IF(ISERROR(VLOOKUP($BK90,data,8,FALSE)),0,VLOOKUP($BK90,data,8,FALSE))</f>
        <v>1</v>
      </c>
      <c r="AF90" s="19">
        <f>IF(ISERROR(VLOOKUP($BL90,data,8,FALSE)),0,VLOOKUP($BL90,data,8,FALSE))</f>
        <v>2</v>
      </c>
      <c r="AG90" s="20">
        <f>IF(ISERROR(VLOOKUP($BM90,data,8,FALSE)),0,VLOOKUP($BM90,data,8,FALSE))</f>
        <v>0</v>
      </c>
      <c r="AH90" s="18">
        <f>SUM(AI90:AK90)</f>
        <v>1</v>
      </c>
      <c r="AI90" s="19">
        <f>IF(ISERROR(VLOOKUP($BK90,data,9,FALSE)),0,VLOOKUP($BK90,data,9,FALSE))</f>
        <v>1</v>
      </c>
      <c r="AJ90" s="19">
        <f>IF(ISERROR(VLOOKUP($BL90,data,9,FALSE)),0,VLOOKUP($BL90,data,9,FALSE))</f>
        <v>0</v>
      </c>
      <c r="AK90" s="20">
        <f>IF(ISERROR(VLOOKUP($BM90,data,9,FALSE)),0,VLOOKUP($BM90,data,9,FALSE))</f>
        <v>0</v>
      </c>
      <c r="AL90" s="18">
        <f>SUM(AM90:AO90)</f>
        <v>0</v>
      </c>
      <c r="AM90" s="19">
        <f>IF(ISERROR(VLOOKUP($BK90,data,10,FALSE)),0,VLOOKUP($BK90,data,10,FALSE))</f>
        <v>0</v>
      </c>
      <c r="AN90" s="19">
        <f>IF(ISERROR(VLOOKUP($BL90,data,10,FALSE)),0,VLOOKUP($BL90,data,10,FALSE))</f>
        <v>0</v>
      </c>
      <c r="AO90" s="20">
        <f>IF(ISERROR(VLOOKUP($BM90,data,10,FALSE)),0,VLOOKUP($BM90,data,10,FALSE))</f>
        <v>0</v>
      </c>
      <c r="AP90" s="18">
        <f>SUM(AQ90:AS90)</f>
        <v>0</v>
      </c>
      <c r="AQ90" s="19">
        <f>IF(ISERROR(VLOOKUP($BK90,data,11,FALSE)),0,VLOOKUP($BK90,data,11,FALSE))</f>
        <v>0</v>
      </c>
      <c r="AR90" s="19">
        <f>IF(ISERROR(VLOOKUP($BL90,data,11,FALSE)),0,VLOOKUP($BL90,data,11,FALSE))</f>
        <v>0</v>
      </c>
      <c r="AS90" s="20">
        <f>IF(ISERROR(VLOOKUP($BM90,data,11,FALSE)),0,VLOOKUP($BM90,data,11,FALSE))</f>
        <v>0</v>
      </c>
      <c r="AT90" s="18">
        <f>SUM(AU90:AW90)</f>
        <v>163</v>
      </c>
      <c r="AU90" s="19">
        <f>IF(ISERROR(VLOOKUP($BK90,data,12,FALSE)),0,VLOOKUP($BK90,data,12,FALSE))</f>
        <v>79</v>
      </c>
      <c r="AV90" s="19">
        <f>IF(ISERROR(VLOOKUP($BL90,data,12,FALSE)),0,VLOOKUP($BL90,data,12,FALSE))</f>
        <v>41</v>
      </c>
      <c r="AW90" s="20">
        <f>IF(ISERROR(VLOOKUP($BM90,data,12,FALSE)),0,VLOOKUP($BM90,data,12,FALSE))</f>
        <v>43</v>
      </c>
      <c r="AX90" s="18">
        <f>SUM(AY90:BA90)</f>
        <v>4</v>
      </c>
      <c r="AY90" s="19">
        <f>IF(ISERROR(VLOOKUP($BK90,data,13,FALSE)),0,VLOOKUP($BK90,data,13,FALSE))</f>
        <v>2</v>
      </c>
      <c r="AZ90" s="19">
        <f>IF(ISERROR(VLOOKUP($BL90,data,13,FALSE)),0,VLOOKUP($BL90,data,13,FALSE))</f>
        <v>2</v>
      </c>
      <c r="BA90" s="19">
        <f>IF(ISERROR(VLOOKUP($BM90,data,13,FALSE)),0,VLOOKUP($BM90,data,13,FALSE))</f>
        <v>0</v>
      </c>
      <c r="BB90" s="18">
        <f>SUM(BC90:BE90)</f>
        <v>3</v>
      </c>
      <c r="BC90" s="19">
        <f>IF(ISERROR(VLOOKUP($BK90,data,14,FALSE)),0,VLOOKUP($BK90,data,14,FALSE))</f>
        <v>2</v>
      </c>
      <c r="BD90" s="19">
        <f>IF(ISERROR(VLOOKUP($BL90,data,14,FALSE)),0,VLOOKUP($BL90,data,14,FALSE))</f>
        <v>1</v>
      </c>
      <c r="BE90" s="20">
        <f>IF(ISERROR(VLOOKUP($BM90,data,14,FALSE)),0,VLOOKUP($BM90,data,14,FALSE))</f>
        <v>0</v>
      </c>
      <c r="BF90" s="18">
        <f>SUM(BG90:BI90)</f>
        <v>0</v>
      </c>
      <c r="BG90" s="19">
        <f>IF(ISERROR(VLOOKUP($BK90,data,15,FALSE)),0,VLOOKUP($BK90,data,15,FALSE))</f>
        <v>0</v>
      </c>
      <c r="BH90" s="19">
        <f>IF(ISERROR(VLOOKUP($BL90,data,15,FALSE)),0,VLOOKUP($BL90,data,15,FALSE))</f>
        <v>0</v>
      </c>
      <c r="BI90" s="20">
        <f>IF(ISERROR(VLOOKUP($BM90,data,15,FALSE)),0,VLOOKUP($BM90,data,15,FALSE))</f>
        <v>0</v>
      </c>
      <c r="BK90" s="29">
        <f>$BN90+200000</f>
        <v>201202</v>
      </c>
      <c r="BL90" s="29">
        <f>$BN90+201000</f>
        <v>202202</v>
      </c>
      <c r="BM90" s="29">
        <f>$BN90+202000</f>
        <v>203202</v>
      </c>
      <c r="BN90" s="23">
        <v>1202</v>
      </c>
    </row>
    <row r="91" spans="1:66" s="28" customFormat="1" ht="24.75" customHeight="1">
      <c r="A91" s="27" t="s">
        <v>86</v>
      </c>
      <c r="B91" s="11">
        <f aca="true" t="shared" si="324" ref="B91:BI91">SUM(B92:B99)</f>
        <v>66</v>
      </c>
      <c r="C91" s="12">
        <f t="shared" si="324"/>
        <v>33</v>
      </c>
      <c r="D91" s="12">
        <f t="shared" si="324"/>
        <v>10</v>
      </c>
      <c r="E91" s="13">
        <f t="shared" si="324"/>
        <v>23</v>
      </c>
      <c r="F91" s="11">
        <f t="shared" si="324"/>
        <v>31</v>
      </c>
      <c r="G91" s="12">
        <f t="shared" si="324"/>
        <v>16</v>
      </c>
      <c r="H91" s="12">
        <f t="shared" si="324"/>
        <v>0</v>
      </c>
      <c r="I91" s="13">
        <f t="shared" si="324"/>
        <v>15</v>
      </c>
      <c r="J91" s="11">
        <f t="shared" si="324"/>
        <v>20</v>
      </c>
      <c r="K91" s="12">
        <f t="shared" si="324"/>
        <v>10</v>
      </c>
      <c r="L91" s="12">
        <f t="shared" si="324"/>
        <v>3</v>
      </c>
      <c r="M91" s="13">
        <f t="shared" si="324"/>
        <v>7</v>
      </c>
      <c r="N91" s="11">
        <f t="shared" si="324"/>
        <v>6</v>
      </c>
      <c r="O91" s="12">
        <f t="shared" si="324"/>
        <v>3</v>
      </c>
      <c r="P91" s="12">
        <f t="shared" si="324"/>
        <v>2</v>
      </c>
      <c r="Q91" s="13">
        <f t="shared" si="324"/>
        <v>1</v>
      </c>
      <c r="R91" s="11">
        <f t="shared" si="324"/>
        <v>1</v>
      </c>
      <c r="S91" s="12">
        <f t="shared" si="324"/>
        <v>1</v>
      </c>
      <c r="T91" s="12">
        <f t="shared" si="324"/>
        <v>0</v>
      </c>
      <c r="U91" s="13">
        <f t="shared" si="324"/>
        <v>0</v>
      </c>
      <c r="V91" s="11">
        <f t="shared" si="324"/>
        <v>4</v>
      </c>
      <c r="W91" s="12">
        <f t="shared" si="324"/>
        <v>2</v>
      </c>
      <c r="X91" s="12">
        <f t="shared" si="324"/>
        <v>2</v>
      </c>
      <c r="Y91" s="13">
        <f t="shared" si="324"/>
        <v>0</v>
      </c>
      <c r="Z91" s="11">
        <f t="shared" si="324"/>
        <v>1</v>
      </c>
      <c r="AA91" s="12">
        <f t="shared" si="324"/>
        <v>0</v>
      </c>
      <c r="AB91" s="12">
        <f t="shared" si="324"/>
        <v>1</v>
      </c>
      <c r="AC91" s="13">
        <f t="shared" si="324"/>
        <v>0</v>
      </c>
      <c r="AD91" s="11">
        <f t="shared" si="324"/>
        <v>3</v>
      </c>
      <c r="AE91" s="12">
        <f t="shared" si="324"/>
        <v>1</v>
      </c>
      <c r="AF91" s="12">
        <f t="shared" si="324"/>
        <v>2</v>
      </c>
      <c r="AG91" s="13">
        <f t="shared" si="324"/>
        <v>0</v>
      </c>
      <c r="AH91" s="11">
        <f t="shared" si="324"/>
        <v>0</v>
      </c>
      <c r="AI91" s="12">
        <f t="shared" si="324"/>
        <v>0</v>
      </c>
      <c r="AJ91" s="12">
        <f t="shared" si="324"/>
        <v>0</v>
      </c>
      <c r="AK91" s="13">
        <f t="shared" si="324"/>
        <v>0</v>
      </c>
      <c r="AL91" s="11">
        <f t="shared" si="324"/>
        <v>0</v>
      </c>
      <c r="AM91" s="12">
        <f t="shared" si="324"/>
        <v>0</v>
      </c>
      <c r="AN91" s="12">
        <f t="shared" si="324"/>
        <v>0</v>
      </c>
      <c r="AO91" s="13">
        <f t="shared" si="324"/>
        <v>0</v>
      </c>
      <c r="AP91" s="11">
        <f t="shared" si="324"/>
        <v>0</v>
      </c>
      <c r="AQ91" s="12">
        <f t="shared" si="324"/>
        <v>0</v>
      </c>
      <c r="AR91" s="12">
        <f t="shared" si="324"/>
        <v>0</v>
      </c>
      <c r="AS91" s="13">
        <f t="shared" si="324"/>
        <v>0</v>
      </c>
      <c r="AT91" s="11">
        <f t="shared" si="324"/>
        <v>63</v>
      </c>
      <c r="AU91" s="12">
        <f t="shared" si="324"/>
        <v>32</v>
      </c>
      <c r="AV91" s="12">
        <f t="shared" si="324"/>
        <v>8</v>
      </c>
      <c r="AW91" s="13">
        <f t="shared" si="324"/>
        <v>23</v>
      </c>
      <c r="AX91" s="11">
        <f t="shared" si="324"/>
        <v>1</v>
      </c>
      <c r="AY91" s="12">
        <f t="shared" si="324"/>
        <v>0</v>
      </c>
      <c r="AZ91" s="12">
        <f t="shared" si="324"/>
        <v>1</v>
      </c>
      <c r="BA91" s="13">
        <f t="shared" si="324"/>
        <v>0</v>
      </c>
      <c r="BB91" s="11">
        <f t="shared" si="324"/>
        <v>3</v>
      </c>
      <c r="BC91" s="12">
        <f t="shared" si="324"/>
        <v>1</v>
      </c>
      <c r="BD91" s="12">
        <f t="shared" si="324"/>
        <v>2</v>
      </c>
      <c r="BE91" s="13">
        <f t="shared" si="324"/>
        <v>0</v>
      </c>
      <c r="BF91" s="11">
        <f t="shared" si="324"/>
        <v>0</v>
      </c>
      <c r="BG91" s="12">
        <f t="shared" si="324"/>
        <v>0</v>
      </c>
      <c r="BH91" s="12">
        <f t="shared" si="324"/>
        <v>0</v>
      </c>
      <c r="BI91" s="13">
        <f t="shared" si="324"/>
        <v>0</v>
      </c>
      <c r="BN91" s="23"/>
    </row>
    <row r="92" spans="1:66" s="28" customFormat="1" ht="24.75" customHeight="1">
      <c r="A92" s="22" t="s">
        <v>52</v>
      </c>
      <c r="B92" s="15">
        <f>SUM(C92:E92)</f>
        <v>25</v>
      </c>
      <c r="C92" s="16">
        <f aca="true" t="shared" si="325" ref="C92:E99">G92+K92+O92+S92+W92+AA92+AE92+AI92+AM92+AQ92</f>
        <v>10</v>
      </c>
      <c r="D92" s="16">
        <f t="shared" si="325"/>
        <v>5</v>
      </c>
      <c r="E92" s="16">
        <f t="shared" si="325"/>
        <v>10</v>
      </c>
      <c r="F92" s="15">
        <f aca="true" t="shared" si="326" ref="F92:F99">SUM(G92:I92)</f>
        <v>11</v>
      </c>
      <c r="G92" s="16">
        <f aca="true" t="shared" si="327" ref="G92:G99">IF(ISERROR(VLOOKUP($BK92,data,2,FALSE)),0,VLOOKUP($BK92,data,2,FALSE))</f>
        <v>3</v>
      </c>
      <c r="H92" s="16">
        <f aca="true" t="shared" si="328" ref="H92:H99">IF(ISERROR(VLOOKUP($BL92,data,2,FALSE)),0,VLOOKUP($BL92,data,2,FALSE))</f>
        <v>0</v>
      </c>
      <c r="I92" s="16">
        <f aca="true" t="shared" si="329" ref="I92:I99">IF(ISERROR(VLOOKUP($BM92,data,2,FALSE)),0,VLOOKUP($BM92,data,2,FALSE))</f>
        <v>8</v>
      </c>
      <c r="J92" s="15">
        <f aca="true" t="shared" si="330" ref="J92:J99">SUM(K92:M92)</f>
        <v>5</v>
      </c>
      <c r="K92" s="16">
        <f aca="true" t="shared" si="331" ref="K92:K99">IF(ISERROR(VLOOKUP($BK92,data,3,FALSE)),0,VLOOKUP($BK92,data,3,FALSE))</f>
        <v>3</v>
      </c>
      <c r="L92" s="16">
        <f aca="true" t="shared" si="332" ref="L92:L99">IF(ISERROR(VLOOKUP($BL92,data,3,FALSE)),0,VLOOKUP($BL92,data,3,FALSE))</f>
        <v>1</v>
      </c>
      <c r="M92" s="17">
        <f aca="true" t="shared" si="333" ref="M92:M99">IF(ISERROR(VLOOKUP($BM92,data,3,FALSE)),0,VLOOKUP($BM92,data,3,FALSE))</f>
        <v>1</v>
      </c>
      <c r="N92" s="15">
        <f aca="true" t="shared" si="334" ref="N92:N99">SUM(O92:Q92)</f>
        <v>4</v>
      </c>
      <c r="O92" s="16">
        <f aca="true" t="shared" si="335" ref="O92:O99">IF(ISERROR(VLOOKUP($BK92,data,4,FALSE)),0,VLOOKUP($BK92,data,4,FALSE))</f>
        <v>1</v>
      </c>
      <c r="P92" s="16">
        <f aca="true" t="shared" si="336" ref="P92:P99">IF(ISERROR(VLOOKUP($BL92,data,4,FALSE)),0,VLOOKUP($BL92,data,4,FALSE))</f>
        <v>2</v>
      </c>
      <c r="Q92" s="17">
        <f aca="true" t="shared" si="337" ref="Q92:Q99">IF(ISERROR(VLOOKUP($BM92,data,4,FALSE)),0,VLOOKUP($BM92,data,4,FALSE))</f>
        <v>1</v>
      </c>
      <c r="R92" s="15">
        <f aca="true" t="shared" si="338" ref="R92:R99">SUM(S92:U92)</f>
        <v>1</v>
      </c>
      <c r="S92" s="16">
        <f aca="true" t="shared" si="339" ref="S92:S99">IF(ISERROR(VLOOKUP($BK92,data,5,FALSE)),0,VLOOKUP($BK92,data,5,FALSE))</f>
        <v>1</v>
      </c>
      <c r="T92" s="16">
        <f aca="true" t="shared" si="340" ref="T92:T99">IF(ISERROR(VLOOKUP($BL92,data,5,FALSE)),0,VLOOKUP($BL92,data,5,FALSE))</f>
        <v>0</v>
      </c>
      <c r="U92" s="16">
        <f aca="true" t="shared" si="341" ref="U92:U99">IF(ISERROR(VLOOKUP($BM92,data,5,FALSE)),0,VLOOKUP($BM92,data,5,FALSE))</f>
        <v>0</v>
      </c>
      <c r="V92" s="15">
        <f aca="true" t="shared" si="342" ref="V92:V99">SUM(W92:Y92)</f>
        <v>4</v>
      </c>
      <c r="W92" s="16">
        <f aca="true" t="shared" si="343" ref="W92:W99">IF(ISERROR(VLOOKUP($BK92,data,6,FALSE)),0,VLOOKUP($BK92,data,6,FALSE))</f>
        <v>2</v>
      </c>
      <c r="X92" s="16">
        <f aca="true" t="shared" si="344" ref="X92:X99">IF(ISERROR(VLOOKUP($BL92,data,6,FALSE)),0,VLOOKUP($BL92,data,6,FALSE))</f>
        <v>2</v>
      </c>
      <c r="Y92" s="17">
        <f aca="true" t="shared" si="345" ref="Y92:Y99">IF(ISERROR(VLOOKUP($BM92,data,6,FALSE)),0,VLOOKUP($BM92,data,6,FALSE))</f>
        <v>0</v>
      </c>
      <c r="Z92" s="15">
        <f aca="true" t="shared" si="346" ref="Z92:Z99">SUM(AA92:AC92)</f>
        <v>0</v>
      </c>
      <c r="AA92" s="16">
        <f aca="true" t="shared" si="347" ref="AA92:AA99">IF(ISERROR(VLOOKUP($BK92,data,7,FALSE)),0,VLOOKUP($BK92,data,7,FALSE))</f>
        <v>0</v>
      </c>
      <c r="AB92" s="16">
        <f aca="true" t="shared" si="348" ref="AB92:AB99">IF(ISERROR(VLOOKUP($BL92,data,7,FALSE)),0,VLOOKUP($BL92,data,7,FALSE))</f>
        <v>0</v>
      </c>
      <c r="AC92" s="16">
        <f aca="true" t="shared" si="349" ref="AC92:AC99">IF(ISERROR(VLOOKUP($BM92,data,7,FALSE)),0,VLOOKUP($BM92,data,7,FALSE))</f>
        <v>0</v>
      </c>
      <c r="AD92" s="15">
        <f aca="true" t="shared" si="350" ref="AD92:AD99">SUM(AE92:AG92)</f>
        <v>0</v>
      </c>
      <c r="AE92" s="16">
        <f aca="true" t="shared" si="351" ref="AE92:AE99">IF(ISERROR(VLOOKUP($BK92,data,8,FALSE)),0,VLOOKUP($BK92,data,8,FALSE))</f>
        <v>0</v>
      </c>
      <c r="AF92" s="16">
        <f aca="true" t="shared" si="352" ref="AF92:AF99">IF(ISERROR(VLOOKUP($BL92,data,8,FALSE)),0,VLOOKUP($BL92,data,8,FALSE))</f>
        <v>0</v>
      </c>
      <c r="AG92" s="17">
        <f aca="true" t="shared" si="353" ref="AG92:AG99">IF(ISERROR(VLOOKUP($BM92,data,8,FALSE)),0,VLOOKUP($BM92,data,8,FALSE))</f>
        <v>0</v>
      </c>
      <c r="AH92" s="15">
        <f aca="true" t="shared" si="354" ref="AH92:AH99">SUM(AI92:AK92)</f>
        <v>0</v>
      </c>
      <c r="AI92" s="16">
        <f aca="true" t="shared" si="355" ref="AI92:AI99">IF(ISERROR(VLOOKUP($BK92,data,9,FALSE)),0,VLOOKUP($BK92,data,9,FALSE))</f>
        <v>0</v>
      </c>
      <c r="AJ92" s="16">
        <f aca="true" t="shared" si="356" ref="AJ92:AJ99">IF(ISERROR(VLOOKUP($BL92,data,9,FALSE)),0,VLOOKUP($BL92,data,9,FALSE))</f>
        <v>0</v>
      </c>
      <c r="AK92" s="17">
        <f aca="true" t="shared" si="357" ref="AK92:AK99">IF(ISERROR(VLOOKUP($BM92,data,9,FALSE)),0,VLOOKUP($BM92,data,9,FALSE))</f>
        <v>0</v>
      </c>
      <c r="AL92" s="15">
        <f aca="true" t="shared" si="358" ref="AL92:AL99">SUM(AM92:AO92)</f>
        <v>0</v>
      </c>
      <c r="AM92" s="16">
        <f aca="true" t="shared" si="359" ref="AM92:AM99">IF(ISERROR(VLOOKUP($BK92,data,10,FALSE)),0,VLOOKUP($BK92,data,10,FALSE))</f>
        <v>0</v>
      </c>
      <c r="AN92" s="16">
        <f aca="true" t="shared" si="360" ref="AN92:AN99">IF(ISERROR(VLOOKUP($BL92,data,10,FALSE)),0,VLOOKUP($BL92,data,10,FALSE))</f>
        <v>0</v>
      </c>
      <c r="AO92" s="17">
        <f aca="true" t="shared" si="361" ref="AO92:AO99">IF(ISERROR(VLOOKUP($BM92,data,10,FALSE)),0,VLOOKUP($BM92,data,10,FALSE))</f>
        <v>0</v>
      </c>
      <c r="AP92" s="15">
        <f aca="true" t="shared" si="362" ref="AP92:AP99">SUM(AQ92:AS92)</f>
        <v>0</v>
      </c>
      <c r="AQ92" s="16">
        <f aca="true" t="shared" si="363" ref="AQ92:AQ99">IF(ISERROR(VLOOKUP($BK92,data,11,FALSE)),0,VLOOKUP($BK92,data,11,FALSE))</f>
        <v>0</v>
      </c>
      <c r="AR92" s="16">
        <f aca="true" t="shared" si="364" ref="AR92:AR99">IF(ISERROR(VLOOKUP($BL92,data,11,FALSE)),0,VLOOKUP($BL92,data,11,FALSE))</f>
        <v>0</v>
      </c>
      <c r="AS92" s="17">
        <f aca="true" t="shared" si="365" ref="AS92:AS99">IF(ISERROR(VLOOKUP($BM92,data,11,FALSE)),0,VLOOKUP($BM92,data,11,FALSE))</f>
        <v>0</v>
      </c>
      <c r="AT92" s="15">
        <f aca="true" t="shared" si="366" ref="AT92:AT99">SUM(AU92:AW92)</f>
        <v>25</v>
      </c>
      <c r="AU92" s="16">
        <f aca="true" t="shared" si="367" ref="AU92:AU99">IF(ISERROR(VLOOKUP($BK92,data,12,FALSE)),0,VLOOKUP($BK92,data,12,FALSE))</f>
        <v>10</v>
      </c>
      <c r="AV92" s="16">
        <f aca="true" t="shared" si="368" ref="AV92:AV99">IF(ISERROR(VLOOKUP($BL92,data,12,FALSE)),0,VLOOKUP($BL92,data,12,FALSE))</f>
        <v>5</v>
      </c>
      <c r="AW92" s="17">
        <f aca="true" t="shared" si="369" ref="AW92:AW99">IF(ISERROR(VLOOKUP($BM92,data,12,FALSE)),0,VLOOKUP($BM92,data,12,FALSE))</f>
        <v>10</v>
      </c>
      <c r="AX92" s="15">
        <f aca="true" t="shared" si="370" ref="AX92:AX99">SUM(AY92:BA92)</f>
        <v>0</v>
      </c>
      <c r="AY92" s="16">
        <f aca="true" t="shared" si="371" ref="AY92:AY99">IF(ISERROR(VLOOKUP($BK92,data,13,FALSE)),0,VLOOKUP($BK92,data,13,FALSE))</f>
        <v>0</v>
      </c>
      <c r="AZ92" s="16">
        <f aca="true" t="shared" si="372" ref="AZ92:AZ99">IF(ISERROR(VLOOKUP($BL92,data,13,FALSE)),0,VLOOKUP($BL92,data,13,FALSE))</f>
        <v>0</v>
      </c>
      <c r="BA92" s="16">
        <f aca="true" t="shared" si="373" ref="BA92:BA99">IF(ISERROR(VLOOKUP($BM92,data,13,FALSE)),0,VLOOKUP($BM92,data,13,FALSE))</f>
        <v>0</v>
      </c>
      <c r="BB92" s="15">
        <f aca="true" t="shared" si="374" ref="BB92:BB99">SUM(BC92:BE92)</f>
        <v>0</v>
      </c>
      <c r="BC92" s="16">
        <f aca="true" t="shared" si="375" ref="BC92:BC99">IF(ISERROR(VLOOKUP($BK92,data,14,FALSE)),0,VLOOKUP($BK92,data,14,FALSE))</f>
        <v>0</v>
      </c>
      <c r="BD92" s="16">
        <f aca="true" t="shared" si="376" ref="BD92:BD99">IF(ISERROR(VLOOKUP($BL92,data,14,FALSE)),0,VLOOKUP($BL92,data,14,FALSE))</f>
        <v>0</v>
      </c>
      <c r="BE92" s="16">
        <f aca="true" t="shared" si="377" ref="BE92:BE98">IF(ISERROR(VLOOKUP($BM92,data,14,FALSE)),0,VLOOKUP($BM92,data,14,FALSE))</f>
        <v>0</v>
      </c>
      <c r="BF92" s="15">
        <f aca="true" t="shared" si="378" ref="BF92:BF99">SUM(BG92:BI92)</f>
        <v>0</v>
      </c>
      <c r="BG92" s="16">
        <f aca="true" t="shared" si="379" ref="BG92:BG99">IF(ISERROR(VLOOKUP($BK92,data,15,FALSE)),0,VLOOKUP($BK92,data,15,FALSE))</f>
        <v>0</v>
      </c>
      <c r="BH92" s="16">
        <f aca="true" t="shared" si="380" ref="BH92:BH99">IF(ISERROR(VLOOKUP($BL92,data,15,FALSE)),0,VLOOKUP($BL92,data,15,FALSE))</f>
        <v>0</v>
      </c>
      <c r="BI92" s="17">
        <f aca="true" t="shared" si="381" ref="BI92:BI99">IF(ISERROR(VLOOKUP($BM92,data,15,FALSE)),0,VLOOKUP($BM92,data,15,FALSE))</f>
        <v>0</v>
      </c>
      <c r="BK92" s="29">
        <f aca="true" t="shared" si="382" ref="BK92:BK99">$BN92+200000</f>
        <v>201218</v>
      </c>
      <c r="BL92" s="29">
        <f aca="true" t="shared" si="383" ref="BL92:BL99">$BN92+201000</f>
        <v>202218</v>
      </c>
      <c r="BM92" s="29">
        <f aca="true" t="shared" si="384" ref="BM92:BM99">$BN92+202000</f>
        <v>203218</v>
      </c>
      <c r="BN92" s="23">
        <v>1218</v>
      </c>
    </row>
    <row r="93" spans="1:66" s="28" customFormat="1" ht="24.75" customHeight="1">
      <c r="A93" s="22" t="s">
        <v>53</v>
      </c>
      <c r="B93" s="15">
        <f aca="true" t="shared" si="385" ref="B93:B99">SUM(C93:E93)</f>
        <v>14</v>
      </c>
      <c r="C93" s="16">
        <f t="shared" si="325"/>
        <v>4</v>
      </c>
      <c r="D93" s="16">
        <f t="shared" si="325"/>
        <v>0</v>
      </c>
      <c r="E93" s="16">
        <f t="shared" si="325"/>
        <v>10</v>
      </c>
      <c r="F93" s="15">
        <f t="shared" si="326"/>
        <v>6</v>
      </c>
      <c r="G93" s="16">
        <f t="shared" si="327"/>
        <v>1</v>
      </c>
      <c r="H93" s="16">
        <f t="shared" si="328"/>
        <v>0</v>
      </c>
      <c r="I93" s="16">
        <f t="shared" si="329"/>
        <v>5</v>
      </c>
      <c r="J93" s="15">
        <f t="shared" si="330"/>
        <v>6</v>
      </c>
      <c r="K93" s="16">
        <f t="shared" si="331"/>
        <v>1</v>
      </c>
      <c r="L93" s="16">
        <f t="shared" si="332"/>
        <v>0</v>
      </c>
      <c r="M93" s="17">
        <f t="shared" si="333"/>
        <v>5</v>
      </c>
      <c r="N93" s="15">
        <f t="shared" si="334"/>
        <v>2</v>
      </c>
      <c r="O93" s="16">
        <f t="shared" si="335"/>
        <v>2</v>
      </c>
      <c r="P93" s="16">
        <f t="shared" si="336"/>
        <v>0</v>
      </c>
      <c r="Q93" s="17">
        <f t="shared" si="337"/>
        <v>0</v>
      </c>
      <c r="R93" s="15">
        <f t="shared" si="338"/>
        <v>0</v>
      </c>
      <c r="S93" s="16">
        <f t="shared" si="339"/>
        <v>0</v>
      </c>
      <c r="T93" s="16">
        <f t="shared" si="340"/>
        <v>0</v>
      </c>
      <c r="U93" s="16">
        <f t="shared" si="341"/>
        <v>0</v>
      </c>
      <c r="V93" s="15">
        <f t="shared" si="342"/>
        <v>0</v>
      </c>
      <c r="W93" s="16">
        <f t="shared" si="343"/>
        <v>0</v>
      </c>
      <c r="X93" s="16">
        <f t="shared" si="344"/>
        <v>0</v>
      </c>
      <c r="Y93" s="17">
        <f t="shared" si="345"/>
        <v>0</v>
      </c>
      <c r="Z93" s="15">
        <f t="shared" si="346"/>
        <v>0</v>
      </c>
      <c r="AA93" s="16">
        <f t="shared" si="347"/>
        <v>0</v>
      </c>
      <c r="AB93" s="16">
        <f t="shared" si="348"/>
        <v>0</v>
      </c>
      <c r="AC93" s="16">
        <f t="shared" si="349"/>
        <v>0</v>
      </c>
      <c r="AD93" s="15">
        <f t="shared" si="350"/>
        <v>0</v>
      </c>
      <c r="AE93" s="16">
        <f t="shared" si="351"/>
        <v>0</v>
      </c>
      <c r="AF93" s="16">
        <f t="shared" si="352"/>
        <v>0</v>
      </c>
      <c r="AG93" s="17">
        <f t="shared" si="353"/>
        <v>0</v>
      </c>
      <c r="AH93" s="15">
        <f t="shared" si="354"/>
        <v>0</v>
      </c>
      <c r="AI93" s="16">
        <f t="shared" si="355"/>
        <v>0</v>
      </c>
      <c r="AJ93" s="16">
        <f t="shared" si="356"/>
        <v>0</v>
      </c>
      <c r="AK93" s="17">
        <f t="shared" si="357"/>
        <v>0</v>
      </c>
      <c r="AL93" s="15">
        <f t="shared" si="358"/>
        <v>0</v>
      </c>
      <c r="AM93" s="16">
        <f t="shared" si="359"/>
        <v>0</v>
      </c>
      <c r="AN93" s="16">
        <f t="shared" si="360"/>
        <v>0</v>
      </c>
      <c r="AO93" s="17">
        <f t="shared" si="361"/>
        <v>0</v>
      </c>
      <c r="AP93" s="15">
        <f t="shared" si="362"/>
        <v>0</v>
      </c>
      <c r="AQ93" s="16">
        <f t="shared" si="363"/>
        <v>0</v>
      </c>
      <c r="AR93" s="16">
        <f t="shared" si="364"/>
        <v>0</v>
      </c>
      <c r="AS93" s="17">
        <f t="shared" si="365"/>
        <v>0</v>
      </c>
      <c r="AT93" s="15">
        <f t="shared" si="366"/>
        <v>14</v>
      </c>
      <c r="AU93" s="16">
        <f t="shared" si="367"/>
        <v>4</v>
      </c>
      <c r="AV93" s="16">
        <f t="shared" si="368"/>
        <v>0</v>
      </c>
      <c r="AW93" s="17">
        <f t="shared" si="369"/>
        <v>10</v>
      </c>
      <c r="AX93" s="15">
        <f t="shared" si="370"/>
        <v>0</v>
      </c>
      <c r="AY93" s="16">
        <f t="shared" si="371"/>
        <v>0</v>
      </c>
      <c r="AZ93" s="16">
        <f t="shared" si="372"/>
        <v>0</v>
      </c>
      <c r="BA93" s="16">
        <f t="shared" si="373"/>
        <v>0</v>
      </c>
      <c r="BB93" s="15">
        <f t="shared" si="374"/>
        <v>0</v>
      </c>
      <c r="BC93" s="16">
        <f t="shared" si="375"/>
        <v>0</v>
      </c>
      <c r="BD93" s="16">
        <f t="shared" si="376"/>
        <v>0</v>
      </c>
      <c r="BE93" s="16">
        <f t="shared" si="377"/>
        <v>0</v>
      </c>
      <c r="BF93" s="15">
        <f t="shared" si="378"/>
        <v>0</v>
      </c>
      <c r="BG93" s="16">
        <f t="shared" si="379"/>
        <v>0</v>
      </c>
      <c r="BH93" s="16">
        <f t="shared" si="380"/>
        <v>0</v>
      </c>
      <c r="BI93" s="17">
        <f t="shared" si="381"/>
        <v>0</v>
      </c>
      <c r="BK93" s="29">
        <f t="shared" si="382"/>
        <v>201221</v>
      </c>
      <c r="BL93" s="29">
        <f t="shared" si="383"/>
        <v>202221</v>
      </c>
      <c r="BM93" s="29">
        <f t="shared" si="384"/>
        <v>203221</v>
      </c>
      <c r="BN93" s="23">
        <v>1221</v>
      </c>
    </row>
    <row r="94" spans="1:66" s="28" customFormat="1" ht="24.75" customHeight="1">
      <c r="A94" s="22" t="s">
        <v>54</v>
      </c>
      <c r="B94" s="15">
        <f t="shared" si="385"/>
        <v>6</v>
      </c>
      <c r="C94" s="16">
        <f t="shared" si="325"/>
        <v>5</v>
      </c>
      <c r="D94" s="16">
        <f t="shared" si="325"/>
        <v>1</v>
      </c>
      <c r="E94" s="16">
        <f t="shared" si="325"/>
        <v>0</v>
      </c>
      <c r="F94" s="15">
        <f t="shared" si="326"/>
        <v>3</v>
      </c>
      <c r="G94" s="16">
        <f t="shared" si="327"/>
        <v>3</v>
      </c>
      <c r="H94" s="16">
        <f t="shared" si="328"/>
        <v>0</v>
      </c>
      <c r="I94" s="16">
        <f t="shared" si="329"/>
        <v>0</v>
      </c>
      <c r="J94" s="15">
        <f t="shared" si="330"/>
        <v>2</v>
      </c>
      <c r="K94" s="16">
        <f t="shared" si="331"/>
        <v>2</v>
      </c>
      <c r="L94" s="16">
        <f t="shared" si="332"/>
        <v>0</v>
      </c>
      <c r="M94" s="17">
        <f t="shared" si="333"/>
        <v>0</v>
      </c>
      <c r="N94" s="15">
        <f t="shared" si="334"/>
        <v>0</v>
      </c>
      <c r="O94" s="16">
        <f t="shared" si="335"/>
        <v>0</v>
      </c>
      <c r="P94" s="16">
        <f t="shared" si="336"/>
        <v>0</v>
      </c>
      <c r="Q94" s="17">
        <f t="shared" si="337"/>
        <v>0</v>
      </c>
      <c r="R94" s="15">
        <f t="shared" si="338"/>
        <v>0</v>
      </c>
      <c r="S94" s="16">
        <f t="shared" si="339"/>
        <v>0</v>
      </c>
      <c r="T94" s="16">
        <f t="shared" si="340"/>
        <v>0</v>
      </c>
      <c r="U94" s="16">
        <f t="shared" si="341"/>
        <v>0</v>
      </c>
      <c r="V94" s="15">
        <f t="shared" si="342"/>
        <v>0</v>
      </c>
      <c r="W94" s="16">
        <f t="shared" si="343"/>
        <v>0</v>
      </c>
      <c r="X94" s="16">
        <f t="shared" si="344"/>
        <v>0</v>
      </c>
      <c r="Y94" s="17">
        <f t="shared" si="345"/>
        <v>0</v>
      </c>
      <c r="Z94" s="15">
        <f t="shared" si="346"/>
        <v>0</v>
      </c>
      <c r="AA94" s="16">
        <f t="shared" si="347"/>
        <v>0</v>
      </c>
      <c r="AB94" s="16">
        <f t="shared" si="348"/>
        <v>0</v>
      </c>
      <c r="AC94" s="16">
        <f t="shared" si="349"/>
        <v>0</v>
      </c>
      <c r="AD94" s="15">
        <f t="shared" si="350"/>
        <v>1</v>
      </c>
      <c r="AE94" s="16">
        <f t="shared" si="351"/>
        <v>0</v>
      </c>
      <c r="AF94" s="16">
        <f t="shared" si="352"/>
        <v>1</v>
      </c>
      <c r="AG94" s="17">
        <f t="shared" si="353"/>
        <v>0</v>
      </c>
      <c r="AH94" s="15">
        <f t="shared" si="354"/>
        <v>0</v>
      </c>
      <c r="AI94" s="16">
        <f t="shared" si="355"/>
        <v>0</v>
      </c>
      <c r="AJ94" s="16">
        <f t="shared" si="356"/>
        <v>0</v>
      </c>
      <c r="AK94" s="17">
        <f t="shared" si="357"/>
        <v>0</v>
      </c>
      <c r="AL94" s="15">
        <f t="shared" si="358"/>
        <v>0</v>
      </c>
      <c r="AM94" s="16">
        <f t="shared" si="359"/>
        <v>0</v>
      </c>
      <c r="AN94" s="16">
        <f t="shared" si="360"/>
        <v>0</v>
      </c>
      <c r="AO94" s="17">
        <f t="shared" si="361"/>
        <v>0</v>
      </c>
      <c r="AP94" s="15">
        <f t="shared" si="362"/>
        <v>0</v>
      </c>
      <c r="AQ94" s="16">
        <f t="shared" si="363"/>
        <v>0</v>
      </c>
      <c r="AR94" s="16">
        <f t="shared" si="364"/>
        <v>0</v>
      </c>
      <c r="AS94" s="17">
        <f t="shared" si="365"/>
        <v>0</v>
      </c>
      <c r="AT94" s="15">
        <f t="shared" si="366"/>
        <v>5</v>
      </c>
      <c r="AU94" s="16">
        <f t="shared" si="367"/>
        <v>5</v>
      </c>
      <c r="AV94" s="16">
        <f t="shared" si="368"/>
        <v>0</v>
      </c>
      <c r="AW94" s="17">
        <f t="shared" si="369"/>
        <v>0</v>
      </c>
      <c r="AX94" s="15">
        <f t="shared" si="370"/>
        <v>0</v>
      </c>
      <c r="AY94" s="16">
        <f t="shared" si="371"/>
        <v>0</v>
      </c>
      <c r="AZ94" s="16">
        <f t="shared" si="372"/>
        <v>0</v>
      </c>
      <c r="BA94" s="16">
        <f t="shared" si="373"/>
        <v>0</v>
      </c>
      <c r="BB94" s="15">
        <f t="shared" si="374"/>
        <v>1</v>
      </c>
      <c r="BC94" s="16">
        <f t="shared" si="375"/>
        <v>0</v>
      </c>
      <c r="BD94" s="16">
        <f t="shared" si="376"/>
        <v>1</v>
      </c>
      <c r="BE94" s="16">
        <f t="shared" si="377"/>
        <v>0</v>
      </c>
      <c r="BF94" s="15">
        <f t="shared" si="378"/>
        <v>0</v>
      </c>
      <c r="BG94" s="16">
        <f t="shared" si="379"/>
        <v>0</v>
      </c>
      <c r="BH94" s="16">
        <f t="shared" si="380"/>
        <v>0</v>
      </c>
      <c r="BI94" s="17">
        <f t="shared" si="381"/>
        <v>0</v>
      </c>
      <c r="BK94" s="29">
        <f t="shared" si="382"/>
        <v>201502</v>
      </c>
      <c r="BL94" s="29">
        <f t="shared" si="383"/>
        <v>202502</v>
      </c>
      <c r="BM94" s="29">
        <f t="shared" si="384"/>
        <v>203502</v>
      </c>
      <c r="BN94" s="23">
        <v>1502</v>
      </c>
    </row>
    <row r="95" spans="1:66" s="28" customFormat="1" ht="24.75" customHeight="1">
      <c r="A95" s="22" t="s">
        <v>55</v>
      </c>
      <c r="B95" s="15">
        <f t="shared" si="385"/>
        <v>5</v>
      </c>
      <c r="C95" s="16">
        <f t="shared" si="325"/>
        <v>2</v>
      </c>
      <c r="D95" s="16">
        <f t="shared" si="325"/>
        <v>1</v>
      </c>
      <c r="E95" s="16">
        <f t="shared" si="325"/>
        <v>2</v>
      </c>
      <c r="F95" s="15">
        <f t="shared" si="326"/>
        <v>2</v>
      </c>
      <c r="G95" s="16">
        <f t="shared" si="327"/>
        <v>1</v>
      </c>
      <c r="H95" s="16">
        <f t="shared" si="328"/>
        <v>0</v>
      </c>
      <c r="I95" s="16">
        <f t="shared" si="329"/>
        <v>1</v>
      </c>
      <c r="J95" s="15">
        <f t="shared" si="330"/>
        <v>2</v>
      </c>
      <c r="K95" s="16">
        <f t="shared" si="331"/>
        <v>1</v>
      </c>
      <c r="L95" s="16">
        <f t="shared" si="332"/>
        <v>0</v>
      </c>
      <c r="M95" s="17">
        <f t="shared" si="333"/>
        <v>1</v>
      </c>
      <c r="N95" s="15">
        <f t="shared" si="334"/>
        <v>0</v>
      </c>
      <c r="O95" s="16">
        <f t="shared" si="335"/>
        <v>0</v>
      </c>
      <c r="P95" s="16">
        <f t="shared" si="336"/>
        <v>0</v>
      </c>
      <c r="Q95" s="17">
        <f t="shared" si="337"/>
        <v>0</v>
      </c>
      <c r="R95" s="15">
        <f t="shared" si="338"/>
        <v>0</v>
      </c>
      <c r="S95" s="16">
        <f t="shared" si="339"/>
        <v>0</v>
      </c>
      <c r="T95" s="16">
        <f t="shared" si="340"/>
        <v>0</v>
      </c>
      <c r="U95" s="16">
        <f t="shared" si="341"/>
        <v>0</v>
      </c>
      <c r="V95" s="15">
        <f t="shared" si="342"/>
        <v>0</v>
      </c>
      <c r="W95" s="16">
        <f t="shared" si="343"/>
        <v>0</v>
      </c>
      <c r="X95" s="16">
        <f t="shared" si="344"/>
        <v>0</v>
      </c>
      <c r="Y95" s="17">
        <f t="shared" si="345"/>
        <v>0</v>
      </c>
      <c r="Z95" s="15">
        <f t="shared" si="346"/>
        <v>0</v>
      </c>
      <c r="AA95" s="16">
        <f t="shared" si="347"/>
        <v>0</v>
      </c>
      <c r="AB95" s="16">
        <f t="shared" si="348"/>
        <v>0</v>
      </c>
      <c r="AC95" s="16">
        <f t="shared" si="349"/>
        <v>0</v>
      </c>
      <c r="AD95" s="15">
        <f t="shared" si="350"/>
        <v>1</v>
      </c>
      <c r="AE95" s="16">
        <f t="shared" si="351"/>
        <v>0</v>
      </c>
      <c r="AF95" s="16">
        <f t="shared" si="352"/>
        <v>1</v>
      </c>
      <c r="AG95" s="17">
        <f t="shared" si="353"/>
        <v>0</v>
      </c>
      <c r="AH95" s="15">
        <f t="shared" si="354"/>
        <v>0</v>
      </c>
      <c r="AI95" s="16">
        <f t="shared" si="355"/>
        <v>0</v>
      </c>
      <c r="AJ95" s="16">
        <f t="shared" si="356"/>
        <v>0</v>
      </c>
      <c r="AK95" s="17">
        <f t="shared" si="357"/>
        <v>0</v>
      </c>
      <c r="AL95" s="15">
        <f t="shared" si="358"/>
        <v>0</v>
      </c>
      <c r="AM95" s="16">
        <f t="shared" si="359"/>
        <v>0</v>
      </c>
      <c r="AN95" s="16">
        <f t="shared" si="360"/>
        <v>0</v>
      </c>
      <c r="AO95" s="17">
        <f t="shared" si="361"/>
        <v>0</v>
      </c>
      <c r="AP95" s="15">
        <f t="shared" si="362"/>
        <v>0</v>
      </c>
      <c r="AQ95" s="16">
        <f t="shared" si="363"/>
        <v>0</v>
      </c>
      <c r="AR95" s="16">
        <f t="shared" si="364"/>
        <v>0</v>
      </c>
      <c r="AS95" s="17">
        <f t="shared" si="365"/>
        <v>0</v>
      </c>
      <c r="AT95" s="15">
        <f t="shared" si="366"/>
        <v>4</v>
      </c>
      <c r="AU95" s="16">
        <f t="shared" si="367"/>
        <v>2</v>
      </c>
      <c r="AV95" s="16">
        <f t="shared" si="368"/>
        <v>0</v>
      </c>
      <c r="AW95" s="17">
        <f t="shared" si="369"/>
        <v>2</v>
      </c>
      <c r="AX95" s="15">
        <f t="shared" si="370"/>
        <v>0</v>
      </c>
      <c r="AY95" s="16">
        <f t="shared" si="371"/>
        <v>0</v>
      </c>
      <c r="AZ95" s="16">
        <f t="shared" si="372"/>
        <v>0</v>
      </c>
      <c r="BA95" s="16">
        <f t="shared" si="373"/>
        <v>0</v>
      </c>
      <c r="BB95" s="15">
        <f t="shared" si="374"/>
        <v>1</v>
      </c>
      <c r="BC95" s="16">
        <f t="shared" si="375"/>
        <v>0</v>
      </c>
      <c r="BD95" s="16">
        <f t="shared" si="376"/>
        <v>1</v>
      </c>
      <c r="BE95" s="16">
        <f t="shared" si="377"/>
        <v>0</v>
      </c>
      <c r="BF95" s="15">
        <f t="shared" si="378"/>
        <v>0</v>
      </c>
      <c r="BG95" s="16">
        <f t="shared" si="379"/>
        <v>0</v>
      </c>
      <c r="BH95" s="16">
        <f t="shared" si="380"/>
        <v>0</v>
      </c>
      <c r="BI95" s="17">
        <f t="shared" si="381"/>
        <v>0</v>
      </c>
      <c r="BK95" s="29">
        <f t="shared" si="382"/>
        <v>201503</v>
      </c>
      <c r="BL95" s="29">
        <f t="shared" si="383"/>
        <v>202503</v>
      </c>
      <c r="BM95" s="29">
        <f t="shared" si="384"/>
        <v>203503</v>
      </c>
      <c r="BN95" s="23">
        <v>1503</v>
      </c>
    </row>
    <row r="96" spans="1:66" s="28" customFormat="1" ht="24.75" customHeight="1">
      <c r="A96" s="22" t="s">
        <v>56</v>
      </c>
      <c r="B96" s="15">
        <f t="shared" si="385"/>
        <v>4</v>
      </c>
      <c r="C96" s="16">
        <f t="shared" si="325"/>
        <v>2</v>
      </c>
      <c r="D96" s="16">
        <f t="shared" si="325"/>
        <v>1</v>
      </c>
      <c r="E96" s="16">
        <f t="shared" si="325"/>
        <v>1</v>
      </c>
      <c r="F96" s="15">
        <f t="shared" si="326"/>
        <v>2</v>
      </c>
      <c r="G96" s="16">
        <f t="shared" si="327"/>
        <v>1</v>
      </c>
      <c r="H96" s="16">
        <f t="shared" si="328"/>
        <v>0</v>
      </c>
      <c r="I96" s="16">
        <f t="shared" si="329"/>
        <v>1</v>
      </c>
      <c r="J96" s="15">
        <f t="shared" si="330"/>
        <v>1</v>
      </c>
      <c r="K96" s="16">
        <f t="shared" si="331"/>
        <v>1</v>
      </c>
      <c r="L96" s="16">
        <f t="shared" si="332"/>
        <v>0</v>
      </c>
      <c r="M96" s="17">
        <f t="shared" si="333"/>
        <v>0</v>
      </c>
      <c r="N96" s="15">
        <f t="shared" si="334"/>
        <v>0</v>
      </c>
      <c r="O96" s="16">
        <f t="shared" si="335"/>
        <v>0</v>
      </c>
      <c r="P96" s="16">
        <f t="shared" si="336"/>
        <v>0</v>
      </c>
      <c r="Q96" s="17">
        <f t="shared" si="337"/>
        <v>0</v>
      </c>
      <c r="R96" s="15">
        <f t="shared" si="338"/>
        <v>0</v>
      </c>
      <c r="S96" s="16">
        <f t="shared" si="339"/>
        <v>0</v>
      </c>
      <c r="T96" s="16">
        <f t="shared" si="340"/>
        <v>0</v>
      </c>
      <c r="U96" s="16">
        <f t="shared" si="341"/>
        <v>0</v>
      </c>
      <c r="V96" s="15">
        <f t="shared" si="342"/>
        <v>0</v>
      </c>
      <c r="W96" s="16">
        <f t="shared" si="343"/>
        <v>0</v>
      </c>
      <c r="X96" s="16">
        <f t="shared" si="344"/>
        <v>0</v>
      </c>
      <c r="Y96" s="17">
        <f t="shared" si="345"/>
        <v>0</v>
      </c>
      <c r="Z96" s="15">
        <f t="shared" si="346"/>
        <v>1</v>
      </c>
      <c r="AA96" s="16">
        <f t="shared" si="347"/>
        <v>0</v>
      </c>
      <c r="AB96" s="16">
        <f t="shared" si="348"/>
        <v>1</v>
      </c>
      <c r="AC96" s="16">
        <f t="shared" si="349"/>
        <v>0</v>
      </c>
      <c r="AD96" s="15">
        <f t="shared" si="350"/>
        <v>0</v>
      </c>
      <c r="AE96" s="16">
        <f t="shared" si="351"/>
        <v>0</v>
      </c>
      <c r="AF96" s="16">
        <f t="shared" si="352"/>
        <v>0</v>
      </c>
      <c r="AG96" s="17">
        <f t="shared" si="353"/>
        <v>0</v>
      </c>
      <c r="AH96" s="15">
        <f t="shared" si="354"/>
        <v>0</v>
      </c>
      <c r="AI96" s="16">
        <f t="shared" si="355"/>
        <v>0</v>
      </c>
      <c r="AJ96" s="16">
        <f t="shared" si="356"/>
        <v>0</v>
      </c>
      <c r="AK96" s="17">
        <f t="shared" si="357"/>
        <v>0</v>
      </c>
      <c r="AL96" s="15">
        <f t="shared" si="358"/>
        <v>0</v>
      </c>
      <c r="AM96" s="16">
        <f t="shared" si="359"/>
        <v>0</v>
      </c>
      <c r="AN96" s="16">
        <f t="shared" si="360"/>
        <v>0</v>
      </c>
      <c r="AO96" s="17">
        <f t="shared" si="361"/>
        <v>0</v>
      </c>
      <c r="AP96" s="15">
        <f t="shared" si="362"/>
        <v>0</v>
      </c>
      <c r="AQ96" s="16">
        <f t="shared" si="363"/>
        <v>0</v>
      </c>
      <c r="AR96" s="16">
        <f t="shared" si="364"/>
        <v>0</v>
      </c>
      <c r="AS96" s="17">
        <f t="shared" si="365"/>
        <v>0</v>
      </c>
      <c r="AT96" s="15">
        <f t="shared" si="366"/>
        <v>4</v>
      </c>
      <c r="AU96" s="16">
        <f t="shared" si="367"/>
        <v>2</v>
      </c>
      <c r="AV96" s="16">
        <f t="shared" si="368"/>
        <v>1</v>
      </c>
      <c r="AW96" s="17">
        <f t="shared" si="369"/>
        <v>1</v>
      </c>
      <c r="AX96" s="15">
        <f t="shared" si="370"/>
        <v>1</v>
      </c>
      <c r="AY96" s="16">
        <f t="shared" si="371"/>
        <v>0</v>
      </c>
      <c r="AZ96" s="16">
        <f t="shared" si="372"/>
        <v>1</v>
      </c>
      <c r="BA96" s="16">
        <f t="shared" si="373"/>
        <v>0</v>
      </c>
      <c r="BB96" s="15">
        <f t="shared" si="374"/>
        <v>0</v>
      </c>
      <c r="BC96" s="16">
        <f t="shared" si="375"/>
        <v>0</v>
      </c>
      <c r="BD96" s="16">
        <f t="shared" si="376"/>
        <v>0</v>
      </c>
      <c r="BE96" s="16">
        <f t="shared" si="377"/>
        <v>0</v>
      </c>
      <c r="BF96" s="15">
        <f t="shared" si="378"/>
        <v>0</v>
      </c>
      <c r="BG96" s="16">
        <f t="shared" si="379"/>
        <v>0</v>
      </c>
      <c r="BH96" s="16">
        <f t="shared" si="380"/>
        <v>0</v>
      </c>
      <c r="BI96" s="17">
        <f t="shared" si="381"/>
        <v>0</v>
      </c>
      <c r="BK96" s="29">
        <f t="shared" si="382"/>
        <v>201505</v>
      </c>
      <c r="BL96" s="29">
        <f t="shared" si="383"/>
        <v>202505</v>
      </c>
      <c r="BM96" s="29">
        <f t="shared" si="384"/>
        <v>203505</v>
      </c>
      <c r="BN96" s="23">
        <v>1505</v>
      </c>
    </row>
    <row r="97" spans="1:66" s="28" customFormat="1" ht="24.75" customHeight="1">
      <c r="A97" s="22" t="s">
        <v>57</v>
      </c>
      <c r="B97" s="15">
        <f t="shared" si="385"/>
        <v>2</v>
      </c>
      <c r="C97" s="16">
        <f t="shared" si="325"/>
        <v>2</v>
      </c>
      <c r="D97" s="16">
        <f t="shared" si="325"/>
        <v>0</v>
      </c>
      <c r="E97" s="16">
        <f t="shared" si="325"/>
        <v>0</v>
      </c>
      <c r="F97" s="15">
        <f t="shared" si="326"/>
        <v>1</v>
      </c>
      <c r="G97" s="16">
        <f t="shared" si="327"/>
        <v>1</v>
      </c>
      <c r="H97" s="16">
        <f t="shared" si="328"/>
        <v>0</v>
      </c>
      <c r="I97" s="16">
        <f t="shared" si="329"/>
        <v>0</v>
      </c>
      <c r="J97" s="15">
        <f t="shared" si="330"/>
        <v>1</v>
      </c>
      <c r="K97" s="16">
        <f t="shared" si="331"/>
        <v>1</v>
      </c>
      <c r="L97" s="16">
        <f t="shared" si="332"/>
        <v>0</v>
      </c>
      <c r="M97" s="17">
        <f t="shared" si="333"/>
        <v>0</v>
      </c>
      <c r="N97" s="15">
        <f t="shared" si="334"/>
        <v>0</v>
      </c>
      <c r="O97" s="16">
        <f t="shared" si="335"/>
        <v>0</v>
      </c>
      <c r="P97" s="16">
        <f t="shared" si="336"/>
        <v>0</v>
      </c>
      <c r="Q97" s="17">
        <f t="shared" si="337"/>
        <v>0</v>
      </c>
      <c r="R97" s="15">
        <f t="shared" si="338"/>
        <v>0</v>
      </c>
      <c r="S97" s="16">
        <f t="shared" si="339"/>
        <v>0</v>
      </c>
      <c r="T97" s="16">
        <f t="shared" si="340"/>
        <v>0</v>
      </c>
      <c r="U97" s="16">
        <f t="shared" si="341"/>
        <v>0</v>
      </c>
      <c r="V97" s="15">
        <f t="shared" si="342"/>
        <v>0</v>
      </c>
      <c r="W97" s="16">
        <f t="shared" si="343"/>
        <v>0</v>
      </c>
      <c r="X97" s="16">
        <f t="shared" si="344"/>
        <v>0</v>
      </c>
      <c r="Y97" s="17">
        <f t="shared" si="345"/>
        <v>0</v>
      </c>
      <c r="Z97" s="15">
        <f t="shared" si="346"/>
        <v>0</v>
      </c>
      <c r="AA97" s="16">
        <f t="shared" si="347"/>
        <v>0</v>
      </c>
      <c r="AB97" s="16">
        <f t="shared" si="348"/>
        <v>0</v>
      </c>
      <c r="AC97" s="16">
        <f t="shared" si="349"/>
        <v>0</v>
      </c>
      <c r="AD97" s="15">
        <f t="shared" si="350"/>
        <v>0</v>
      </c>
      <c r="AE97" s="16">
        <f t="shared" si="351"/>
        <v>0</v>
      </c>
      <c r="AF97" s="16">
        <f t="shared" si="352"/>
        <v>0</v>
      </c>
      <c r="AG97" s="17">
        <f t="shared" si="353"/>
        <v>0</v>
      </c>
      <c r="AH97" s="15">
        <f t="shared" si="354"/>
        <v>0</v>
      </c>
      <c r="AI97" s="16">
        <f t="shared" si="355"/>
        <v>0</v>
      </c>
      <c r="AJ97" s="16">
        <f t="shared" si="356"/>
        <v>0</v>
      </c>
      <c r="AK97" s="17">
        <f t="shared" si="357"/>
        <v>0</v>
      </c>
      <c r="AL97" s="15">
        <f t="shared" si="358"/>
        <v>0</v>
      </c>
      <c r="AM97" s="16">
        <f t="shared" si="359"/>
        <v>0</v>
      </c>
      <c r="AN97" s="16">
        <f t="shared" si="360"/>
        <v>0</v>
      </c>
      <c r="AO97" s="17">
        <f t="shared" si="361"/>
        <v>0</v>
      </c>
      <c r="AP97" s="15">
        <f t="shared" si="362"/>
        <v>0</v>
      </c>
      <c r="AQ97" s="16">
        <f t="shared" si="363"/>
        <v>0</v>
      </c>
      <c r="AR97" s="16">
        <f t="shared" si="364"/>
        <v>0</v>
      </c>
      <c r="AS97" s="17">
        <f t="shared" si="365"/>
        <v>0</v>
      </c>
      <c r="AT97" s="15">
        <f t="shared" si="366"/>
        <v>2</v>
      </c>
      <c r="AU97" s="16">
        <f t="shared" si="367"/>
        <v>2</v>
      </c>
      <c r="AV97" s="16">
        <f t="shared" si="368"/>
        <v>0</v>
      </c>
      <c r="AW97" s="17">
        <f t="shared" si="369"/>
        <v>0</v>
      </c>
      <c r="AX97" s="15">
        <f t="shared" si="370"/>
        <v>0</v>
      </c>
      <c r="AY97" s="16">
        <f t="shared" si="371"/>
        <v>0</v>
      </c>
      <c r="AZ97" s="16">
        <f t="shared" si="372"/>
        <v>0</v>
      </c>
      <c r="BA97" s="16">
        <f t="shared" si="373"/>
        <v>0</v>
      </c>
      <c r="BB97" s="15">
        <f t="shared" si="374"/>
        <v>0</v>
      </c>
      <c r="BC97" s="16">
        <f t="shared" si="375"/>
        <v>0</v>
      </c>
      <c r="BD97" s="16">
        <f t="shared" si="376"/>
        <v>0</v>
      </c>
      <c r="BE97" s="16">
        <f t="shared" si="377"/>
        <v>0</v>
      </c>
      <c r="BF97" s="15">
        <f t="shared" si="378"/>
        <v>0</v>
      </c>
      <c r="BG97" s="16">
        <f t="shared" si="379"/>
        <v>0</v>
      </c>
      <c r="BH97" s="16">
        <f t="shared" si="380"/>
        <v>0</v>
      </c>
      <c r="BI97" s="17">
        <f t="shared" si="381"/>
        <v>0</v>
      </c>
      <c r="BK97" s="29">
        <f t="shared" si="382"/>
        <v>201521</v>
      </c>
      <c r="BL97" s="29">
        <f t="shared" si="383"/>
        <v>202521</v>
      </c>
      <c r="BM97" s="29">
        <f t="shared" si="384"/>
        <v>203521</v>
      </c>
      <c r="BN97" s="23">
        <v>1521</v>
      </c>
    </row>
    <row r="98" spans="1:66" s="28" customFormat="1" ht="24.75" customHeight="1">
      <c r="A98" s="22" t="s">
        <v>58</v>
      </c>
      <c r="B98" s="15">
        <f t="shared" si="385"/>
        <v>3</v>
      </c>
      <c r="C98" s="16">
        <f t="shared" si="325"/>
        <v>2</v>
      </c>
      <c r="D98" s="16">
        <f t="shared" si="325"/>
        <v>1</v>
      </c>
      <c r="E98" s="16">
        <f t="shared" si="325"/>
        <v>0</v>
      </c>
      <c r="F98" s="15">
        <f t="shared" si="326"/>
        <v>2</v>
      </c>
      <c r="G98" s="16">
        <f t="shared" si="327"/>
        <v>2</v>
      </c>
      <c r="H98" s="16">
        <f t="shared" si="328"/>
        <v>0</v>
      </c>
      <c r="I98" s="16">
        <f t="shared" si="329"/>
        <v>0</v>
      </c>
      <c r="J98" s="15">
        <f t="shared" si="330"/>
        <v>1</v>
      </c>
      <c r="K98" s="16">
        <f t="shared" si="331"/>
        <v>0</v>
      </c>
      <c r="L98" s="16">
        <f t="shared" si="332"/>
        <v>1</v>
      </c>
      <c r="M98" s="17">
        <f t="shared" si="333"/>
        <v>0</v>
      </c>
      <c r="N98" s="15">
        <f t="shared" si="334"/>
        <v>0</v>
      </c>
      <c r="O98" s="16">
        <f t="shared" si="335"/>
        <v>0</v>
      </c>
      <c r="P98" s="16">
        <f t="shared" si="336"/>
        <v>0</v>
      </c>
      <c r="Q98" s="17">
        <f t="shared" si="337"/>
        <v>0</v>
      </c>
      <c r="R98" s="15">
        <f t="shared" si="338"/>
        <v>0</v>
      </c>
      <c r="S98" s="16">
        <f t="shared" si="339"/>
        <v>0</v>
      </c>
      <c r="T98" s="16">
        <f t="shared" si="340"/>
        <v>0</v>
      </c>
      <c r="U98" s="16">
        <f t="shared" si="341"/>
        <v>0</v>
      </c>
      <c r="V98" s="15">
        <f t="shared" si="342"/>
        <v>0</v>
      </c>
      <c r="W98" s="16">
        <f t="shared" si="343"/>
        <v>0</v>
      </c>
      <c r="X98" s="16">
        <f t="shared" si="344"/>
        <v>0</v>
      </c>
      <c r="Y98" s="17">
        <f t="shared" si="345"/>
        <v>0</v>
      </c>
      <c r="Z98" s="15">
        <f t="shared" si="346"/>
        <v>0</v>
      </c>
      <c r="AA98" s="16">
        <f t="shared" si="347"/>
        <v>0</v>
      </c>
      <c r="AB98" s="16">
        <f t="shared" si="348"/>
        <v>0</v>
      </c>
      <c r="AC98" s="16">
        <f t="shared" si="349"/>
        <v>0</v>
      </c>
      <c r="AD98" s="15">
        <f t="shared" si="350"/>
        <v>0</v>
      </c>
      <c r="AE98" s="16">
        <f t="shared" si="351"/>
        <v>0</v>
      </c>
      <c r="AF98" s="16">
        <f t="shared" si="352"/>
        <v>0</v>
      </c>
      <c r="AG98" s="17">
        <f t="shared" si="353"/>
        <v>0</v>
      </c>
      <c r="AH98" s="15">
        <f t="shared" si="354"/>
        <v>0</v>
      </c>
      <c r="AI98" s="16">
        <f t="shared" si="355"/>
        <v>0</v>
      </c>
      <c r="AJ98" s="16">
        <f t="shared" si="356"/>
        <v>0</v>
      </c>
      <c r="AK98" s="17">
        <f t="shared" si="357"/>
        <v>0</v>
      </c>
      <c r="AL98" s="15">
        <f t="shared" si="358"/>
        <v>0</v>
      </c>
      <c r="AM98" s="16">
        <f t="shared" si="359"/>
        <v>0</v>
      </c>
      <c r="AN98" s="16">
        <f t="shared" si="360"/>
        <v>0</v>
      </c>
      <c r="AO98" s="17">
        <f t="shared" si="361"/>
        <v>0</v>
      </c>
      <c r="AP98" s="15">
        <f t="shared" si="362"/>
        <v>0</v>
      </c>
      <c r="AQ98" s="16">
        <f t="shared" si="363"/>
        <v>0</v>
      </c>
      <c r="AR98" s="16">
        <f t="shared" si="364"/>
        <v>0</v>
      </c>
      <c r="AS98" s="17">
        <f t="shared" si="365"/>
        <v>0</v>
      </c>
      <c r="AT98" s="15">
        <f t="shared" si="366"/>
        <v>3</v>
      </c>
      <c r="AU98" s="16">
        <f t="shared" si="367"/>
        <v>2</v>
      </c>
      <c r="AV98" s="16">
        <f t="shared" si="368"/>
        <v>1</v>
      </c>
      <c r="AW98" s="17">
        <f t="shared" si="369"/>
        <v>0</v>
      </c>
      <c r="AX98" s="15">
        <f t="shared" si="370"/>
        <v>0</v>
      </c>
      <c r="AY98" s="16">
        <f t="shared" si="371"/>
        <v>0</v>
      </c>
      <c r="AZ98" s="16">
        <f t="shared" si="372"/>
        <v>0</v>
      </c>
      <c r="BA98" s="16">
        <f t="shared" si="373"/>
        <v>0</v>
      </c>
      <c r="BB98" s="15">
        <f t="shared" si="374"/>
        <v>0</v>
      </c>
      <c r="BC98" s="16">
        <f t="shared" si="375"/>
        <v>0</v>
      </c>
      <c r="BD98" s="16">
        <f t="shared" si="376"/>
        <v>0</v>
      </c>
      <c r="BE98" s="16">
        <f t="shared" si="377"/>
        <v>0</v>
      </c>
      <c r="BF98" s="15">
        <f t="shared" si="378"/>
        <v>0</v>
      </c>
      <c r="BG98" s="16">
        <f t="shared" si="379"/>
        <v>0</v>
      </c>
      <c r="BH98" s="16">
        <f t="shared" si="380"/>
        <v>0</v>
      </c>
      <c r="BI98" s="17">
        <f t="shared" si="381"/>
        <v>0</v>
      </c>
      <c r="BK98" s="29">
        <f t="shared" si="382"/>
        <v>201522</v>
      </c>
      <c r="BL98" s="29">
        <f t="shared" si="383"/>
        <v>202522</v>
      </c>
      <c r="BM98" s="29">
        <f t="shared" si="384"/>
        <v>203522</v>
      </c>
      <c r="BN98" s="23">
        <v>1522</v>
      </c>
    </row>
    <row r="99" spans="1:66" s="28" customFormat="1" ht="24.75" customHeight="1">
      <c r="A99" s="25" t="s">
        <v>59</v>
      </c>
      <c r="B99" s="18">
        <f t="shared" si="385"/>
        <v>7</v>
      </c>
      <c r="C99" s="19">
        <f t="shared" si="325"/>
        <v>6</v>
      </c>
      <c r="D99" s="19">
        <f t="shared" si="325"/>
        <v>1</v>
      </c>
      <c r="E99" s="19">
        <f t="shared" si="325"/>
        <v>0</v>
      </c>
      <c r="F99" s="18">
        <f t="shared" si="326"/>
        <v>4</v>
      </c>
      <c r="G99" s="19">
        <f t="shared" si="327"/>
        <v>4</v>
      </c>
      <c r="H99" s="19">
        <f t="shared" si="328"/>
        <v>0</v>
      </c>
      <c r="I99" s="20">
        <f t="shared" si="329"/>
        <v>0</v>
      </c>
      <c r="J99" s="18">
        <f t="shared" si="330"/>
        <v>2</v>
      </c>
      <c r="K99" s="19">
        <f t="shared" si="331"/>
        <v>1</v>
      </c>
      <c r="L99" s="19">
        <f t="shared" si="332"/>
        <v>1</v>
      </c>
      <c r="M99" s="20">
        <f t="shared" si="333"/>
        <v>0</v>
      </c>
      <c r="N99" s="18">
        <f t="shared" si="334"/>
        <v>0</v>
      </c>
      <c r="O99" s="19">
        <f t="shared" si="335"/>
        <v>0</v>
      </c>
      <c r="P99" s="19">
        <f t="shared" si="336"/>
        <v>0</v>
      </c>
      <c r="Q99" s="20">
        <f t="shared" si="337"/>
        <v>0</v>
      </c>
      <c r="R99" s="18">
        <f t="shared" si="338"/>
        <v>0</v>
      </c>
      <c r="S99" s="19">
        <f t="shared" si="339"/>
        <v>0</v>
      </c>
      <c r="T99" s="19">
        <f t="shared" si="340"/>
        <v>0</v>
      </c>
      <c r="U99" s="19">
        <f t="shared" si="341"/>
        <v>0</v>
      </c>
      <c r="V99" s="18">
        <f t="shared" si="342"/>
        <v>0</v>
      </c>
      <c r="W99" s="19">
        <f t="shared" si="343"/>
        <v>0</v>
      </c>
      <c r="X99" s="19">
        <f t="shared" si="344"/>
        <v>0</v>
      </c>
      <c r="Y99" s="20">
        <f t="shared" si="345"/>
        <v>0</v>
      </c>
      <c r="Z99" s="18">
        <f t="shared" si="346"/>
        <v>0</v>
      </c>
      <c r="AA99" s="19">
        <f t="shared" si="347"/>
        <v>0</v>
      </c>
      <c r="AB99" s="19">
        <f t="shared" si="348"/>
        <v>0</v>
      </c>
      <c r="AC99" s="19">
        <f t="shared" si="349"/>
        <v>0</v>
      </c>
      <c r="AD99" s="18">
        <f t="shared" si="350"/>
        <v>1</v>
      </c>
      <c r="AE99" s="19">
        <f t="shared" si="351"/>
        <v>1</v>
      </c>
      <c r="AF99" s="19">
        <f t="shared" si="352"/>
        <v>0</v>
      </c>
      <c r="AG99" s="20">
        <f t="shared" si="353"/>
        <v>0</v>
      </c>
      <c r="AH99" s="18">
        <f t="shared" si="354"/>
        <v>0</v>
      </c>
      <c r="AI99" s="19">
        <f t="shared" si="355"/>
        <v>0</v>
      </c>
      <c r="AJ99" s="19">
        <f t="shared" si="356"/>
        <v>0</v>
      </c>
      <c r="AK99" s="20">
        <f t="shared" si="357"/>
        <v>0</v>
      </c>
      <c r="AL99" s="18">
        <f t="shared" si="358"/>
        <v>0</v>
      </c>
      <c r="AM99" s="19">
        <f t="shared" si="359"/>
        <v>0</v>
      </c>
      <c r="AN99" s="19">
        <f t="shared" si="360"/>
        <v>0</v>
      </c>
      <c r="AO99" s="20">
        <f t="shared" si="361"/>
        <v>0</v>
      </c>
      <c r="AP99" s="18">
        <f t="shared" si="362"/>
        <v>0</v>
      </c>
      <c r="AQ99" s="19">
        <f t="shared" si="363"/>
        <v>0</v>
      </c>
      <c r="AR99" s="19">
        <f t="shared" si="364"/>
        <v>0</v>
      </c>
      <c r="AS99" s="20">
        <f t="shared" si="365"/>
        <v>0</v>
      </c>
      <c r="AT99" s="18">
        <f t="shared" si="366"/>
        <v>6</v>
      </c>
      <c r="AU99" s="19">
        <f t="shared" si="367"/>
        <v>5</v>
      </c>
      <c r="AV99" s="19">
        <f t="shared" si="368"/>
        <v>1</v>
      </c>
      <c r="AW99" s="20">
        <f t="shared" si="369"/>
        <v>0</v>
      </c>
      <c r="AX99" s="18">
        <f t="shared" si="370"/>
        <v>0</v>
      </c>
      <c r="AY99" s="19">
        <f t="shared" si="371"/>
        <v>0</v>
      </c>
      <c r="AZ99" s="19">
        <f t="shared" si="372"/>
        <v>0</v>
      </c>
      <c r="BA99" s="19">
        <f t="shared" si="373"/>
        <v>0</v>
      </c>
      <c r="BB99" s="18">
        <f t="shared" si="374"/>
        <v>1</v>
      </c>
      <c r="BC99" s="19">
        <f t="shared" si="375"/>
        <v>1</v>
      </c>
      <c r="BD99" s="19">
        <f t="shared" si="376"/>
        <v>0</v>
      </c>
      <c r="BE99" s="20">
        <f>IF(ISERROR(VLOOKUP($BM99,data,14,FALSE)),0,VLOOKUP($BM99,data,14,FALSE))</f>
        <v>0</v>
      </c>
      <c r="BF99" s="18">
        <f t="shared" si="378"/>
        <v>0</v>
      </c>
      <c r="BG99" s="19">
        <f t="shared" si="379"/>
        <v>0</v>
      </c>
      <c r="BH99" s="19">
        <f t="shared" si="380"/>
        <v>0</v>
      </c>
      <c r="BI99" s="20">
        <f t="shared" si="381"/>
        <v>0</v>
      </c>
      <c r="BK99" s="29">
        <f t="shared" si="382"/>
        <v>201523</v>
      </c>
      <c r="BL99" s="29">
        <f t="shared" si="383"/>
        <v>202523</v>
      </c>
      <c r="BM99" s="29">
        <f t="shared" si="384"/>
        <v>203523</v>
      </c>
      <c r="BN99" s="23">
        <v>1523</v>
      </c>
    </row>
  </sheetData>
  <mergeCells count="15">
    <mergeCell ref="B2:E2"/>
    <mergeCell ref="F2:I2"/>
    <mergeCell ref="Z2:AC2"/>
    <mergeCell ref="AD2:AG2"/>
    <mergeCell ref="J2:M2"/>
    <mergeCell ref="N2:Q2"/>
    <mergeCell ref="R2:U2"/>
    <mergeCell ref="V2:Y2"/>
    <mergeCell ref="AX2:BA2"/>
    <mergeCell ref="BB2:BE2"/>
    <mergeCell ref="BF2:BI2"/>
    <mergeCell ref="AH2:AK2"/>
    <mergeCell ref="AL2:AO2"/>
    <mergeCell ref="AP2:AS2"/>
    <mergeCell ref="AT2:AW2"/>
  </mergeCells>
  <printOptions/>
  <pageMargins left="0.7874015748031497" right="0.7874015748031497" top="0.7874015748031497" bottom="0.7874015748031497" header="0.5905511811023623" footer="0"/>
  <pageSetup horizontalDpi="600" verticalDpi="600" orientation="portrait" pageOrder="overThenDown" paperSize="9" scale="58" r:id="rId1"/>
  <headerFooter alignWithMargins="0">
    <oddHeader>&amp;L&amp;18  表6-3  死産数、自然－人工・性・妊娠期間［4週区分－（早期・正期・過期再掲）]・圏域・保健所・市町村別&amp;R&amp;"ＭＳ 明朝,太字"&amp;16&amp;P/&amp;N</oddHeader>
  </headerFooter>
  <rowBreaks count="1" manualBreakCount="1">
    <brk id="50" max="60" man="1"/>
  </rowBreaks>
  <colBreaks count="3" manualBreakCount="3">
    <brk id="17" max="99" man="1"/>
    <brk id="33" max="99" man="1"/>
    <brk id="45" max="9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99"/>
  <sheetViews>
    <sheetView view="pageBreakPreview" zoomScaleSheetLayoutView="100" workbookViewId="0" topLeftCell="A1">
      <selection activeCell="A3" sqref="A3:IV3"/>
    </sheetView>
  </sheetViews>
  <sheetFormatPr defaultColWidth="9.00390625" defaultRowHeight="24.75" customHeight="1"/>
  <cols>
    <col min="1" max="1" width="21.125" style="3" customWidth="1"/>
    <col min="2" max="61" width="7.875" style="3" customWidth="1"/>
    <col min="62" max="16384" width="9.00390625" style="3" customWidth="1"/>
  </cols>
  <sheetData>
    <row r="1" spans="1:61" ht="24.75" customHeight="1">
      <c r="A1" s="1" t="s">
        <v>101</v>
      </c>
      <c r="B1" s="2"/>
      <c r="C1" s="2"/>
      <c r="D1" s="2"/>
      <c r="E1" s="2"/>
      <c r="Q1" s="4" t="s">
        <v>106</v>
      </c>
      <c r="AG1" s="4" t="s">
        <v>106</v>
      </c>
      <c r="AS1" s="4" t="s">
        <v>106</v>
      </c>
      <c r="BI1" s="4" t="s">
        <v>106</v>
      </c>
    </row>
    <row r="2" spans="1:61" s="6" customFormat="1" ht="24.75" customHeight="1">
      <c r="A2" s="5"/>
      <c r="B2" s="35" t="s">
        <v>69</v>
      </c>
      <c r="C2" s="35"/>
      <c r="D2" s="35"/>
      <c r="E2" s="35"/>
      <c r="F2" s="35" t="s">
        <v>88</v>
      </c>
      <c r="G2" s="35"/>
      <c r="H2" s="35"/>
      <c r="I2" s="35"/>
      <c r="J2" s="35" t="s">
        <v>89</v>
      </c>
      <c r="K2" s="35"/>
      <c r="L2" s="35"/>
      <c r="M2" s="35"/>
      <c r="N2" s="35" t="s">
        <v>90</v>
      </c>
      <c r="O2" s="35"/>
      <c r="P2" s="35"/>
      <c r="Q2" s="35"/>
      <c r="R2" s="35" t="s">
        <v>91</v>
      </c>
      <c r="S2" s="35"/>
      <c r="T2" s="35"/>
      <c r="U2" s="35"/>
      <c r="V2" s="35" t="s">
        <v>92</v>
      </c>
      <c r="W2" s="35"/>
      <c r="X2" s="35"/>
      <c r="Y2" s="35"/>
      <c r="Z2" s="35" t="s">
        <v>93</v>
      </c>
      <c r="AA2" s="35"/>
      <c r="AB2" s="35"/>
      <c r="AC2" s="35"/>
      <c r="AD2" s="35" t="s">
        <v>94</v>
      </c>
      <c r="AE2" s="35"/>
      <c r="AF2" s="35"/>
      <c r="AG2" s="35"/>
      <c r="AH2" s="35" t="s">
        <v>95</v>
      </c>
      <c r="AI2" s="35"/>
      <c r="AJ2" s="35"/>
      <c r="AK2" s="35"/>
      <c r="AL2" s="35" t="s">
        <v>96</v>
      </c>
      <c r="AM2" s="35"/>
      <c r="AN2" s="35"/>
      <c r="AO2" s="35"/>
      <c r="AP2" s="35" t="s">
        <v>72</v>
      </c>
      <c r="AQ2" s="35"/>
      <c r="AR2" s="35"/>
      <c r="AS2" s="35"/>
      <c r="AT2" s="35" t="s">
        <v>97</v>
      </c>
      <c r="AU2" s="35"/>
      <c r="AV2" s="35"/>
      <c r="AW2" s="35"/>
      <c r="AX2" s="35" t="s">
        <v>98</v>
      </c>
      <c r="AY2" s="35"/>
      <c r="AZ2" s="35"/>
      <c r="BA2" s="35"/>
      <c r="BB2" s="35" t="s">
        <v>99</v>
      </c>
      <c r="BC2" s="35"/>
      <c r="BD2" s="35"/>
      <c r="BE2" s="35"/>
      <c r="BF2" s="35" t="s">
        <v>100</v>
      </c>
      <c r="BG2" s="35"/>
      <c r="BH2" s="35"/>
      <c r="BI2" s="35"/>
    </row>
    <row r="3" spans="1:61" s="32" customFormat="1" ht="24.75" customHeight="1">
      <c r="A3" s="33"/>
      <c r="B3" s="34" t="s">
        <v>64</v>
      </c>
      <c r="C3" s="34" t="s">
        <v>66</v>
      </c>
      <c r="D3" s="34" t="s">
        <v>67</v>
      </c>
      <c r="E3" s="34" t="s">
        <v>65</v>
      </c>
      <c r="F3" s="34" t="s">
        <v>64</v>
      </c>
      <c r="G3" s="34" t="s">
        <v>66</v>
      </c>
      <c r="H3" s="34" t="s">
        <v>67</v>
      </c>
      <c r="I3" s="34" t="s">
        <v>65</v>
      </c>
      <c r="J3" s="34" t="s">
        <v>64</v>
      </c>
      <c r="K3" s="34" t="s">
        <v>66</v>
      </c>
      <c r="L3" s="34" t="s">
        <v>67</v>
      </c>
      <c r="M3" s="34" t="s">
        <v>65</v>
      </c>
      <c r="N3" s="34" t="s">
        <v>64</v>
      </c>
      <c r="O3" s="34" t="s">
        <v>66</v>
      </c>
      <c r="P3" s="34" t="s">
        <v>67</v>
      </c>
      <c r="Q3" s="34" t="s">
        <v>65</v>
      </c>
      <c r="R3" s="34" t="s">
        <v>64</v>
      </c>
      <c r="S3" s="34" t="s">
        <v>66</v>
      </c>
      <c r="T3" s="34" t="s">
        <v>67</v>
      </c>
      <c r="U3" s="34" t="s">
        <v>65</v>
      </c>
      <c r="V3" s="34" t="s">
        <v>64</v>
      </c>
      <c r="W3" s="34" t="s">
        <v>66</v>
      </c>
      <c r="X3" s="34" t="s">
        <v>67</v>
      </c>
      <c r="Y3" s="34" t="s">
        <v>65</v>
      </c>
      <c r="Z3" s="34" t="s">
        <v>64</v>
      </c>
      <c r="AA3" s="34" t="s">
        <v>66</v>
      </c>
      <c r="AB3" s="34" t="s">
        <v>67</v>
      </c>
      <c r="AC3" s="34" t="s">
        <v>65</v>
      </c>
      <c r="AD3" s="34" t="s">
        <v>64</v>
      </c>
      <c r="AE3" s="34" t="s">
        <v>66</v>
      </c>
      <c r="AF3" s="34" t="s">
        <v>67</v>
      </c>
      <c r="AG3" s="34" t="s">
        <v>65</v>
      </c>
      <c r="AH3" s="34" t="s">
        <v>64</v>
      </c>
      <c r="AI3" s="34" t="s">
        <v>66</v>
      </c>
      <c r="AJ3" s="34" t="s">
        <v>67</v>
      </c>
      <c r="AK3" s="34" t="s">
        <v>65</v>
      </c>
      <c r="AL3" s="34" t="s">
        <v>64</v>
      </c>
      <c r="AM3" s="34" t="s">
        <v>66</v>
      </c>
      <c r="AN3" s="34" t="s">
        <v>67</v>
      </c>
      <c r="AO3" s="34" t="s">
        <v>65</v>
      </c>
      <c r="AP3" s="34" t="s">
        <v>64</v>
      </c>
      <c r="AQ3" s="34" t="s">
        <v>66</v>
      </c>
      <c r="AR3" s="34" t="s">
        <v>67</v>
      </c>
      <c r="AS3" s="34" t="s">
        <v>65</v>
      </c>
      <c r="AT3" s="34" t="s">
        <v>64</v>
      </c>
      <c r="AU3" s="34" t="s">
        <v>66</v>
      </c>
      <c r="AV3" s="34" t="s">
        <v>67</v>
      </c>
      <c r="AW3" s="34" t="s">
        <v>65</v>
      </c>
      <c r="AX3" s="34" t="s">
        <v>64</v>
      </c>
      <c r="AY3" s="34" t="s">
        <v>66</v>
      </c>
      <c r="AZ3" s="34" t="s">
        <v>67</v>
      </c>
      <c r="BA3" s="34" t="s">
        <v>65</v>
      </c>
      <c r="BB3" s="34" t="s">
        <v>64</v>
      </c>
      <c r="BC3" s="34" t="s">
        <v>66</v>
      </c>
      <c r="BD3" s="34" t="s">
        <v>67</v>
      </c>
      <c r="BE3" s="34" t="s">
        <v>65</v>
      </c>
      <c r="BF3" s="34" t="s">
        <v>64</v>
      </c>
      <c r="BG3" s="34" t="s">
        <v>66</v>
      </c>
      <c r="BH3" s="34" t="s">
        <v>67</v>
      </c>
      <c r="BI3" s="34" t="s">
        <v>65</v>
      </c>
    </row>
    <row r="4" spans="1:61" s="28" customFormat="1" ht="24.75" customHeight="1">
      <c r="A4" s="7" t="s">
        <v>69</v>
      </c>
      <c r="B4" s="10">
        <f aca="true" t="shared" si="0" ref="B4:BI4">SUM(B5:B13)</f>
        <v>485</v>
      </c>
      <c r="C4" s="8">
        <f t="shared" si="0"/>
        <v>225</v>
      </c>
      <c r="D4" s="8">
        <f t="shared" si="0"/>
        <v>111</v>
      </c>
      <c r="E4" s="9">
        <f t="shared" si="0"/>
        <v>149</v>
      </c>
      <c r="F4" s="10">
        <f t="shared" si="0"/>
        <v>125</v>
      </c>
      <c r="G4" s="8">
        <f t="shared" si="0"/>
        <v>45</v>
      </c>
      <c r="H4" s="8">
        <f t="shared" si="0"/>
        <v>2</v>
      </c>
      <c r="I4" s="9">
        <f t="shared" si="0"/>
        <v>78</v>
      </c>
      <c r="J4" s="10">
        <f t="shared" si="0"/>
        <v>151</v>
      </c>
      <c r="K4" s="8">
        <f t="shared" si="0"/>
        <v>76</v>
      </c>
      <c r="L4" s="8">
        <f t="shared" si="0"/>
        <v>22</v>
      </c>
      <c r="M4" s="9">
        <f t="shared" si="0"/>
        <v>53</v>
      </c>
      <c r="N4" s="10">
        <f t="shared" si="0"/>
        <v>87</v>
      </c>
      <c r="O4" s="8">
        <f t="shared" si="0"/>
        <v>40</v>
      </c>
      <c r="P4" s="8">
        <f t="shared" si="0"/>
        <v>34</v>
      </c>
      <c r="Q4" s="9">
        <f t="shared" si="0"/>
        <v>13</v>
      </c>
      <c r="R4" s="10">
        <f t="shared" si="0"/>
        <v>38</v>
      </c>
      <c r="S4" s="8">
        <f t="shared" si="0"/>
        <v>16</v>
      </c>
      <c r="T4" s="8">
        <f t="shared" si="0"/>
        <v>20</v>
      </c>
      <c r="U4" s="9">
        <f t="shared" si="0"/>
        <v>2</v>
      </c>
      <c r="V4" s="10">
        <f t="shared" si="0"/>
        <v>19</v>
      </c>
      <c r="W4" s="8">
        <f t="shared" si="0"/>
        <v>14</v>
      </c>
      <c r="X4" s="8">
        <f t="shared" si="0"/>
        <v>4</v>
      </c>
      <c r="Y4" s="9">
        <f t="shared" si="0"/>
        <v>1</v>
      </c>
      <c r="Z4" s="10">
        <f t="shared" si="0"/>
        <v>23</v>
      </c>
      <c r="AA4" s="8">
        <f t="shared" si="0"/>
        <v>11</v>
      </c>
      <c r="AB4" s="8">
        <f t="shared" si="0"/>
        <v>11</v>
      </c>
      <c r="AC4" s="9">
        <f t="shared" si="0"/>
        <v>1</v>
      </c>
      <c r="AD4" s="10">
        <f t="shared" si="0"/>
        <v>37</v>
      </c>
      <c r="AE4" s="8">
        <f t="shared" si="0"/>
        <v>19</v>
      </c>
      <c r="AF4" s="8">
        <f t="shared" si="0"/>
        <v>17</v>
      </c>
      <c r="AG4" s="9">
        <f t="shared" si="0"/>
        <v>1</v>
      </c>
      <c r="AH4" s="10">
        <f t="shared" si="0"/>
        <v>5</v>
      </c>
      <c r="AI4" s="8">
        <f t="shared" si="0"/>
        <v>4</v>
      </c>
      <c r="AJ4" s="8">
        <f t="shared" si="0"/>
        <v>1</v>
      </c>
      <c r="AK4" s="9">
        <f t="shared" si="0"/>
        <v>0</v>
      </c>
      <c r="AL4" s="10">
        <f t="shared" si="0"/>
        <v>0</v>
      </c>
      <c r="AM4" s="8">
        <f t="shared" si="0"/>
        <v>0</v>
      </c>
      <c r="AN4" s="8">
        <f t="shared" si="0"/>
        <v>0</v>
      </c>
      <c r="AO4" s="9">
        <f t="shared" si="0"/>
        <v>0</v>
      </c>
      <c r="AP4" s="10">
        <f t="shared" si="0"/>
        <v>0</v>
      </c>
      <c r="AQ4" s="8">
        <f t="shared" si="0"/>
        <v>0</v>
      </c>
      <c r="AR4" s="8">
        <f t="shared" si="0"/>
        <v>0</v>
      </c>
      <c r="AS4" s="9">
        <f t="shared" si="0"/>
        <v>0</v>
      </c>
      <c r="AT4" s="10">
        <f t="shared" si="0"/>
        <v>449</v>
      </c>
      <c r="AU4" s="8">
        <f t="shared" si="0"/>
        <v>206</v>
      </c>
      <c r="AV4" s="8">
        <f t="shared" si="0"/>
        <v>95</v>
      </c>
      <c r="AW4" s="9">
        <f t="shared" si="0"/>
        <v>148</v>
      </c>
      <c r="AX4" s="10">
        <f t="shared" si="0"/>
        <v>29</v>
      </c>
      <c r="AY4" s="8">
        <f t="shared" si="0"/>
        <v>15</v>
      </c>
      <c r="AZ4" s="8">
        <f t="shared" si="0"/>
        <v>13</v>
      </c>
      <c r="BA4" s="9">
        <f t="shared" si="0"/>
        <v>1</v>
      </c>
      <c r="BB4" s="10">
        <f t="shared" si="0"/>
        <v>36</v>
      </c>
      <c r="BC4" s="8">
        <f t="shared" si="0"/>
        <v>19</v>
      </c>
      <c r="BD4" s="8">
        <f t="shared" si="0"/>
        <v>16</v>
      </c>
      <c r="BE4" s="9">
        <f t="shared" si="0"/>
        <v>1</v>
      </c>
      <c r="BF4" s="10">
        <f t="shared" si="0"/>
        <v>0</v>
      </c>
      <c r="BG4" s="8">
        <f t="shared" si="0"/>
        <v>0</v>
      </c>
      <c r="BH4" s="8">
        <f t="shared" si="0"/>
        <v>0</v>
      </c>
      <c r="BI4" s="9">
        <f t="shared" si="0"/>
        <v>0</v>
      </c>
    </row>
    <row r="5" spans="1:61" s="28" customFormat="1" ht="24.75" customHeight="1">
      <c r="A5" s="7" t="s">
        <v>73</v>
      </c>
      <c r="B5" s="11">
        <f>SUM(B14)</f>
        <v>9</v>
      </c>
      <c r="C5" s="12">
        <f>SUM(C14)</f>
        <v>9</v>
      </c>
      <c r="D5" s="12">
        <f>SUM(D14)</f>
        <v>0</v>
      </c>
      <c r="E5" s="13">
        <f>SUM(E14)</f>
        <v>0</v>
      </c>
      <c r="F5" s="11">
        <f>SUM(F14)</f>
        <v>2</v>
      </c>
      <c r="G5" s="12">
        <f aca="true" t="shared" si="1" ref="G5:BI5">SUM(G14)</f>
        <v>2</v>
      </c>
      <c r="H5" s="12">
        <f t="shared" si="1"/>
        <v>0</v>
      </c>
      <c r="I5" s="13">
        <f t="shared" si="1"/>
        <v>0</v>
      </c>
      <c r="J5" s="11">
        <f t="shared" si="1"/>
        <v>4</v>
      </c>
      <c r="K5" s="12">
        <f t="shared" si="1"/>
        <v>4</v>
      </c>
      <c r="L5" s="12">
        <f t="shared" si="1"/>
        <v>0</v>
      </c>
      <c r="M5" s="13">
        <f t="shared" si="1"/>
        <v>0</v>
      </c>
      <c r="N5" s="11">
        <f t="shared" si="1"/>
        <v>2</v>
      </c>
      <c r="O5" s="12">
        <f t="shared" si="1"/>
        <v>2</v>
      </c>
      <c r="P5" s="12">
        <f t="shared" si="1"/>
        <v>0</v>
      </c>
      <c r="Q5" s="13">
        <f t="shared" si="1"/>
        <v>0</v>
      </c>
      <c r="R5" s="11">
        <f t="shared" si="1"/>
        <v>1</v>
      </c>
      <c r="S5" s="12">
        <f t="shared" si="1"/>
        <v>1</v>
      </c>
      <c r="T5" s="12">
        <f t="shared" si="1"/>
        <v>0</v>
      </c>
      <c r="U5" s="13">
        <f t="shared" si="1"/>
        <v>0</v>
      </c>
      <c r="V5" s="11">
        <f t="shared" si="1"/>
        <v>0</v>
      </c>
      <c r="W5" s="12">
        <f t="shared" si="1"/>
        <v>0</v>
      </c>
      <c r="X5" s="12">
        <f t="shared" si="1"/>
        <v>0</v>
      </c>
      <c r="Y5" s="13">
        <f t="shared" si="1"/>
        <v>0</v>
      </c>
      <c r="Z5" s="11">
        <f t="shared" si="1"/>
        <v>0</v>
      </c>
      <c r="AA5" s="12">
        <f t="shared" si="1"/>
        <v>0</v>
      </c>
      <c r="AB5" s="12">
        <f t="shared" si="1"/>
        <v>0</v>
      </c>
      <c r="AC5" s="13">
        <f t="shared" si="1"/>
        <v>0</v>
      </c>
      <c r="AD5" s="11">
        <f t="shared" si="1"/>
        <v>0</v>
      </c>
      <c r="AE5" s="12">
        <f t="shared" si="1"/>
        <v>0</v>
      </c>
      <c r="AF5" s="12">
        <f t="shared" si="1"/>
        <v>0</v>
      </c>
      <c r="AG5" s="13">
        <f t="shared" si="1"/>
        <v>0</v>
      </c>
      <c r="AH5" s="11">
        <f t="shared" si="1"/>
        <v>0</v>
      </c>
      <c r="AI5" s="12">
        <f t="shared" si="1"/>
        <v>0</v>
      </c>
      <c r="AJ5" s="12">
        <f t="shared" si="1"/>
        <v>0</v>
      </c>
      <c r="AK5" s="13">
        <f t="shared" si="1"/>
        <v>0</v>
      </c>
      <c r="AL5" s="11">
        <f t="shared" si="1"/>
        <v>0</v>
      </c>
      <c r="AM5" s="12">
        <f t="shared" si="1"/>
        <v>0</v>
      </c>
      <c r="AN5" s="12">
        <f t="shared" si="1"/>
        <v>0</v>
      </c>
      <c r="AO5" s="13">
        <f t="shared" si="1"/>
        <v>0</v>
      </c>
      <c r="AP5" s="11">
        <f t="shared" si="1"/>
        <v>0</v>
      </c>
      <c r="AQ5" s="12">
        <f t="shared" si="1"/>
        <v>0</v>
      </c>
      <c r="AR5" s="12">
        <f t="shared" si="1"/>
        <v>0</v>
      </c>
      <c r="AS5" s="13">
        <f t="shared" si="1"/>
        <v>0</v>
      </c>
      <c r="AT5" s="11">
        <f t="shared" si="1"/>
        <v>9</v>
      </c>
      <c r="AU5" s="12">
        <f t="shared" si="1"/>
        <v>9</v>
      </c>
      <c r="AV5" s="12">
        <f t="shared" si="1"/>
        <v>0</v>
      </c>
      <c r="AW5" s="13">
        <f t="shared" si="1"/>
        <v>0</v>
      </c>
      <c r="AX5" s="11">
        <f t="shared" si="1"/>
        <v>0</v>
      </c>
      <c r="AY5" s="12">
        <f t="shared" si="1"/>
        <v>0</v>
      </c>
      <c r="AZ5" s="12">
        <f t="shared" si="1"/>
        <v>0</v>
      </c>
      <c r="BA5" s="13">
        <f t="shared" si="1"/>
        <v>0</v>
      </c>
      <c r="BB5" s="11">
        <f t="shared" si="1"/>
        <v>0</v>
      </c>
      <c r="BC5" s="12">
        <f t="shared" si="1"/>
        <v>0</v>
      </c>
      <c r="BD5" s="12">
        <f t="shared" si="1"/>
        <v>0</v>
      </c>
      <c r="BE5" s="13">
        <f t="shared" si="1"/>
        <v>0</v>
      </c>
      <c r="BF5" s="11">
        <f t="shared" si="1"/>
        <v>0</v>
      </c>
      <c r="BG5" s="12">
        <f t="shared" si="1"/>
        <v>0</v>
      </c>
      <c r="BH5" s="12">
        <f t="shared" si="1"/>
        <v>0</v>
      </c>
      <c r="BI5" s="13">
        <f t="shared" si="1"/>
        <v>0</v>
      </c>
    </row>
    <row r="6" spans="1:61" s="28" customFormat="1" ht="24.75" customHeight="1">
      <c r="A6" s="14" t="s">
        <v>74</v>
      </c>
      <c r="B6" s="15">
        <f>SUM(B22)</f>
        <v>18</v>
      </c>
      <c r="C6" s="16">
        <f>SUM(C22)</f>
        <v>7</v>
      </c>
      <c r="D6" s="16">
        <f>SUM(D22)</f>
        <v>4</v>
      </c>
      <c r="E6" s="17">
        <f>SUM(E22)</f>
        <v>7</v>
      </c>
      <c r="F6" s="15">
        <f>SUM(F22)</f>
        <v>9</v>
      </c>
      <c r="G6" s="16">
        <f aca="true" t="shared" si="2" ref="G6:BI6">SUM(G22)</f>
        <v>4</v>
      </c>
      <c r="H6" s="16">
        <f t="shared" si="2"/>
        <v>0</v>
      </c>
      <c r="I6" s="17">
        <f t="shared" si="2"/>
        <v>5</v>
      </c>
      <c r="J6" s="15">
        <f t="shared" si="2"/>
        <v>4</v>
      </c>
      <c r="K6" s="16">
        <f t="shared" si="2"/>
        <v>1</v>
      </c>
      <c r="L6" s="16">
        <f t="shared" si="2"/>
        <v>1</v>
      </c>
      <c r="M6" s="17">
        <f t="shared" si="2"/>
        <v>2</v>
      </c>
      <c r="N6" s="15">
        <f t="shared" si="2"/>
        <v>2</v>
      </c>
      <c r="O6" s="16">
        <f t="shared" si="2"/>
        <v>0</v>
      </c>
      <c r="P6" s="16">
        <f t="shared" si="2"/>
        <v>2</v>
      </c>
      <c r="Q6" s="17">
        <f t="shared" si="2"/>
        <v>0</v>
      </c>
      <c r="R6" s="15">
        <f t="shared" si="2"/>
        <v>1</v>
      </c>
      <c r="S6" s="16">
        <f t="shared" si="2"/>
        <v>0</v>
      </c>
      <c r="T6" s="16">
        <f t="shared" si="2"/>
        <v>1</v>
      </c>
      <c r="U6" s="17">
        <f t="shared" si="2"/>
        <v>0</v>
      </c>
      <c r="V6" s="15">
        <f t="shared" si="2"/>
        <v>0</v>
      </c>
      <c r="W6" s="16">
        <f t="shared" si="2"/>
        <v>0</v>
      </c>
      <c r="X6" s="16">
        <f t="shared" si="2"/>
        <v>0</v>
      </c>
      <c r="Y6" s="17">
        <f t="shared" si="2"/>
        <v>0</v>
      </c>
      <c r="Z6" s="15">
        <f t="shared" si="2"/>
        <v>0</v>
      </c>
      <c r="AA6" s="16">
        <f t="shared" si="2"/>
        <v>0</v>
      </c>
      <c r="AB6" s="16">
        <f t="shared" si="2"/>
        <v>0</v>
      </c>
      <c r="AC6" s="17">
        <f t="shared" si="2"/>
        <v>0</v>
      </c>
      <c r="AD6" s="15">
        <f t="shared" si="2"/>
        <v>2</v>
      </c>
      <c r="AE6" s="16">
        <f t="shared" si="2"/>
        <v>2</v>
      </c>
      <c r="AF6" s="16">
        <f t="shared" si="2"/>
        <v>0</v>
      </c>
      <c r="AG6" s="17">
        <f t="shared" si="2"/>
        <v>0</v>
      </c>
      <c r="AH6" s="15">
        <f t="shared" si="2"/>
        <v>0</v>
      </c>
      <c r="AI6" s="16">
        <f t="shared" si="2"/>
        <v>0</v>
      </c>
      <c r="AJ6" s="16">
        <f t="shared" si="2"/>
        <v>0</v>
      </c>
      <c r="AK6" s="17">
        <f t="shared" si="2"/>
        <v>0</v>
      </c>
      <c r="AL6" s="15">
        <f t="shared" si="2"/>
        <v>0</v>
      </c>
      <c r="AM6" s="16">
        <f t="shared" si="2"/>
        <v>0</v>
      </c>
      <c r="AN6" s="16">
        <f t="shared" si="2"/>
        <v>0</v>
      </c>
      <c r="AO6" s="17">
        <f t="shared" si="2"/>
        <v>0</v>
      </c>
      <c r="AP6" s="15">
        <f t="shared" si="2"/>
        <v>0</v>
      </c>
      <c r="AQ6" s="16">
        <f t="shared" si="2"/>
        <v>0</v>
      </c>
      <c r="AR6" s="16">
        <f t="shared" si="2"/>
        <v>0</v>
      </c>
      <c r="AS6" s="17">
        <f t="shared" si="2"/>
        <v>0</v>
      </c>
      <c r="AT6" s="15">
        <f t="shared" si="2"/>
        <v>16</v>
      </c>
      <c r="AU6" s="16">
        <f t="shared" si="2"/>
        <v>5</v>
      </c>
      <c r="AV6" s="16">
        <f t="shared" si="2"/>
        <v>4</v>
      </c>
      <c r="AW6" s="17">
        <f t="shared" si="2"/>
        <v>7</v>
      </c>
      <c r="AX6" s="15">
        <f t="shared" si="2"/>
        <v>0</v>
      </c>
      <c r="AY6" s="16">
        <f t="shared" si="2"/>
        <v>0</v>
      </c>
      <c r="AZ6" s="16">
        <f t="shared" si="2"/>
        <v>0</v>
      </c>
      <c r="BA6" s="17">
        <f t="shared" si="2"/>
        <v>0</v>
      </c>
      <c r="BB6" s="15">
        <f t="shared" si="2"/>
        <v>2</v>
      </c>
      <c r="BC6" s="16">
        <f t="shared" si="2"/>
        <v>2</v>
      </c>
      <c r="BD6" s="16">
        <f t="shared" si="2"/>
        <v>0</v>
      </c>
      <c r="BE6" s="17">
        <f t="shared" si="2"/>
        <v>0</v>
      </c>
      <c r="BF6" s="15">
        <f t="shared" si="2"/>
        <v>0</v>
      </c>
      <c r="BG6" s="16">
        <f t="shared" si="2"/>
        <v>0</v>
      </c>
      <c r="BH6" s="16">
        <f t="shared" si="2"/>
        <v>0</v>
      </c>
      <c r="BI6" s="17">
        <f t="shared" si="2"/>
        <v>0</v>
      </c>
    </row>
    <row r="7" spans="1:61" s="28" customFormat="1" ht="24.75" customHeight="1">
      <c r="A7" s="14" t="s">
        <v>75</v>
      </c>
      <c r="B7" s="15">
        <f>SUM(B25,B40)</f>
        <v>106</v>
      </c>
      <c r="C7" s="16">
        <f>SUM(C25,C40)</f>
        <v>54</v>
      </c>
      <c r="D7" s="16">
        <f>SUM(D25,D40)</f>
        <v>23</v>
      </c>
      <c r="E7" s="17">
        <f>SUM(E25,E40)</f>
        <v>29</v>
      </c>
      <c r="F7" s="15">
        <f>SUM(F25,F40)</f>
        <v>30</v>
      </c>
      <c r="G7" s="16">
        <f aca="true" t="shared" si="3" ref="G7:BI7">SUM(G25,G40)</f>
        <v>11</v>
      </c>
      <c r="H7" s="16">
        <f t="shared" si="3"/>
        <v>1</v>
      </c>
      <c r="I7" s="17">
        <f t="shared" si="3"/>
        <v>18</v>
      </c>
      <c r="J7" s="15">
        <f t="shared" si="3"/>
        <v>34</v>
      </c>
      <c r="K7" s="16">
        <f t="shared" si="3"/>
        <v>20</v>
      </c>
      <c r="L7" s="16">
        <f t="shared" si="3"/>
        <v>4</v>
      </c>
      <c r="M7" s="17">
        <f t="shared" si="3"/>
        <v>10</v>
      </c>
      <c r="N7" s="15">
        <f t="shared" si="3"/>
        <v>13</v>
      </c>
      <c r="O7" s="16">
        <f t="shared" si="3"/>
        <v>8</v>
      </c>
      <c r="P7" s="16">
        <f t="shared" si="3"/>
        <v>5</v>
      </c>
      <c r="Q7" s="17">
        <f t="shared" si="3"/>
        <v>0</v>
      </c>
      <c r="R7" s="15">
        <f t="shared" si="3"/>
        <v>6</v>
      </c>
      <c r="S7" s="16">
        <f t="shared" si="3"/>
        <v>1</v>
      </c>
      <c r="T7" s="16">
        <f t="shared" si="3"/>
        <v>5</v>
      </c>
      <c r="U7" s="17">
        <f t="shared" si="3"/>
        <v>0</v>
      </c>
      <c r="V7" s="15">
        <f t="shared" si="3"/>
        <v>6</v>
      </c>
      <c r="W7" s="16">
        <f t="shared" si="3"/>
        <v>5</v>
      </c>
      <c r="X7" s="16">
        <f t="shared" si="3"/>
        <v>1</v>
      </c>
      <c r="Y7" s="17">
        <f t="shared" si="3"/>
        <v>0</v>
      </c>
      <c r="Z7" s="15">
        <f t="shared" si="3"/>
        <v>6</v>
      </c>
      <c r="AA7" s="16">
        <f t="shared" si="3"/>
        <v>3</v>
      </c>
      <c r="AB7" s="16">
        <f t="shared" si="3"/>
        <v>2</v>
      </c>
      <c r="AC7" s="17">
        <f t="shared" si="3"/>
        <v>1</v>
      </c>
      <c r="AD7" s="15">
        <f t="shared" si="3"/>
        <v>10</v>
      </c>
      <c r="AE7" s="16">
        <f t="shared" si="3"/>
        <v>5</v>
      </c>
      <c r="AF7" s="16">
        <f t="shared" si="3"/>
        <v>5</v>
      </c>
      <c r="AG7" s="17">
        <f t="shared" si="3"/>
        <v>0</v>
      </c>
      <c r="AH7" s="15">
        <f t="shared" si="3"/>
        <v>1</v>
      </c>
      <c r="AI7" s="16">
        <f t="shared" si="3"/>
        <v>1</v>
      </c>
      <c r="AJ7" s="16">
        <f t="shared" si="3"/>
        <v>0</v>
      </c>
      <c r="AK7" s="17">
        <f t="shared" si="3"/>
        <v>0</v>
      </c>
      <c r="AL7" s="15">
        <f t="shared" si="3"/>
        <v>0</v>
      </c>
      <c r="AM7" s="16">
        <f t="shared" si="3"/>
        <v>0</v>
      </c>
      <c r="AN7" s="16">
        <f t="shared" si="3"/>
        <v>0</v>
      </c>
      <c r="AO7" s="17">
        <f t="shared" si="3"/>
        <v>0</v>
      </c>
      <c r="AP7" s="15">
        <f t="shared" si="3"/>
        <v>0</v>
      </c>
      <c r="AQ7" s="16">
        <f t="shared" si="3"/>
        <v>0</v>
      </c>
      <c r="AR7" s="16">
        <f t="shared" si="3"/>
        <v>0</v>
      </c>
      <c r="AS7" s="17">
        <f t="shared" si="3"/>
        <v>0</v>
      </c>
      <c r="AT7" s="15">
        <f t="shared" si="3"/>
        <v>97</v>
      </c>
      <c r="AU7" s="16">
        <f t="shared" si="3"/>
        <v>50</v>
      </c>
      <c r="AV7" s="16">
        <f t="shared" si="3"/>
        <v>18</v>
      </c>
      <c r="AW7" s="17">
        <f t="shared" si="3"/>
        <v>29</v>
      </c>
      <c r="AX7" s="15">
        <f t="shared" si="3"/>
        <v>8</v>
      </c>
      <c r="AY7" s="16">
        <f t="shared" si="3"/>
        <v>5</v>
      </c>
      <c r="AZ7" s="16">
        <f t="shared" si="3"/>
        <v>2</v>
      </c>
      <c r="BA7" s="17">
        <f t="shared" si="3"/>
        <v>1</v>
      </c>
      <c r="BB7" s="15">
        <f t="shared" si="3"/>
        <v>9</v>
      </c>
      <c r="BC7" s="16">
        <f t="shared" si="3"/>
        <v>4</v>
      </c>
      <c r="BD7" s="16">
        <f t="shared" si="3"/>
        <v>5</v>
      </c>
      <c r="BE7" s="17">
        <f t="shared" si="3"/>
        <v>0</v>
      </c>
      <c r="BF7" s="15">
        <f t="shared" si="3"/>
        <v>0</v>
      </c>
      <c r="BG7" s="16">
        <f t="shared" si="3"/>
        <v>0</v>
      </c>
      <c r="BH7" s="16">
        <f t="shared" si="3"/>
        <v>0</v>
      </c>
      <c r="BI7" s="17">
        <f t="shared" si="3"/>
        <v>0</v>
      </c>
    </row>
    <row r="8" spans="1:61" s="28" customFormat="1" ht="24.75" customHeight="1">
      <c r="A8" s="14" t="s">
        <v>76</v>
      </c>
      <c r="B8" s="15">
        <f>SUM(B43)</f>
        <v>46</v>
      </c>
      <c r="C8" s="16">
        <f>SUM(C43)</f>
        <v>17</v>
      </c>
      <c r="D8" s="16">
        <f>SUM(D43)</f>
        <v>11</v>
      </c>
      <c r="E8" s="17">
        <f>SUM(E43)</f>
        <v>18</v>
      </c>
      <c r="F8" s="15">
        <f>SUM(F43)</f>
        <v>10</v>
      </c>
      <c r="G8" s="16">
        <f aca="true" t="shared" si="4" ref="G8:BI8">SUM(G43)</f>
        <v>0</v>
      </c>
      <c r="H8" s="16">
        <f t="shared" si="4"/>
        <v>0</v>
      </c>
      <c r="I8" s="17">
        <f t="shared" si="4"/>
        <v>10</v>
      </c>
      <c r="J8" s="15">
        <f t="shared" si="4"/>
        <v>18</v>
      </c>
      <c r="K8" s="16">
        <f t="shared" si="4"/>
        <v>11</v>
      </c>
      <c r="L8" s="16">
        <f t="shared" si="4"/>
        <v>1</v>
      </c>
      <c r="M8" s="17">
        <f t="shared" si="4"/>
        <v>6</v>
      </c>
      <c r="N8" s="15">
        <f t="shared" si="4"/>
        <v>7</v>
      </c>
      <c r="O8" s="16">
        <f t="shared" si="4"/>
        <v>2</v>
      </c>
      <c r="P8" s="16">
        <f t="shared" si="4"/>
        <v>3</v>
      </c>
      <c r="Q8" s="17">
        <f t="shared" si="4"/>
        <v>2</v>
      </c>
      <c r="R8" s="15">
        <f t="shared" si="4"/>
        <v>6</v>
      </c>
      <c r="S8" s="16">
        <f t="shared" si="4"/>
        <v>2</v>
      </c>
      <c r="T8" s="16">
        <f t="shared" si="4"/>
        <v>4</v>
      </c>
      <c r="U8" s="17">
        <f t="shared" si="4"/>
        <v>0</v>
      </c>
      <c r="V8" s="15">
        <f t="shared" si="4"/>
        <v>1</v>
      </c>
      <c r="W8" s="16">
        <f t="shared" si="4"/>
        <v>0</v>
      </c>
      <c r="X8" s="16">
        <f t="shared" si="4"/>
        <v>1</v>
      </c>
      <c r="Y8" s="17">
        <f t="shared" si="4"/>
        <v>0</v>
      </c>
      <c r="Z8" s="15">
        <f t="shared" si="4"/>
        <v>1</v>
      </c>
      <c r="AA8" s="16">
        <f t="shared" si="4"/>
        <v>1</v>
      </c>
      <c r="AB8" s="16">
        <f t="shared" si="4"/>
        <v>0</v>
      </c>
      <c r="AC8" s="17">
        <f t="shared" si="4"/>
        <v>0</v>
      </c>
      <c r="AD8" s="15">
        <f t="shared" si="4"/>
        <v>2</v>
      </c>
      <c r="AE8" s="16">
        <f t="shared" si="4"/>
        <v>1</v>
      </c>
      <c r="AF8" s="16">
        <f t="shared" si="4"/>
        <v>1</v>
      </c>
      <c r="AG8" s="17">
        <f t="shared" si="4"/>
        <v>0</v>
      </c>
      <c r="AH8" s="15">
        <f t="shared" si="4"/>
        <v>1</v>
      </c>
      <c r="AI8" s="16">
        <f t="shared" si="4"/>
        <v>0</v>
      </c>
      <c r="AJ8" s="16">
        <f t="shared" si="4"/>
        <v>1</v>
      </c>
      <c r="AK8" s="17">
        <f t="shared" si="4"/>
        <v>0</v>
      </c>
      <c r="AL8" s="15">
        <f t="shared" si="4"/>
        <v>0</v>
      </c>
      <c r="AM8" s="16">
        <f t="shared" si="4"/>
        <v>0</v>
      </c>
      <c r="AN8" s="16">
        <f t="shared" si="4"/>
        <v>0</v>
      </c>
      <c r="AO8" s="17">
        <f t="shared" si="4"/>
        <v>0</v>
      </c>
      <c r="AP8" s="15">
        <f t="shared" si="4"/>
        <v>0</v>
      </c>
      <c r="AQ8" s="16">
        <f t="shared" si="4"/>
        <v>0</v>
      </c>
      <c r="AR8" s="16">
        <f t="shared" si="4"/>
        <v>0</v>
      </c>
      <c r="AS8" s="17">
        <f t="shared" si="4"/>
        <v>0</v>
      </c>
      <c r="AT8" s="15">
        <f t="shared" si="4"/>
        <v>43</v>
      </c>
      <c r="AU8" s="16">
        <f t="shared" si="4"/>
        <v>16</v>
      </c>
      <c r="AV8" s="16">
        <f t="shared" si="4"/>
        <v>9</v>
      </c>
      <c r="AW8" s="17">
        <f t="shared" si="4"/>
        <v>18</v>
      </c>
      <c r="AX8" s="15">
        <f t="shared" si="4"/>
        <v>1</v>
      </c>
      <c r="AY8" s="16">
        <f t="shared" si="4"/>
        <v>1</v>
      </c>
      <c r="AZ8" s="16">
        <f t="shared" si="4"/>
        <v>0</v>
      </c>
      <c r="BA8" s="17">
        <f t="shared" si="4"/>
        <v>0</v>
      </c>
      <c r="BB8" s="15">
        <f t="shared" si="4"/>
        <v>3</v>
      </c>
      <c r="BC8" s="16">
        <f t="shared" si="4"/>
        <v>1</v>
      </c>
      <c r="BD8" s="16">
        <f t="shared" si="4"/>
        <v>2</v>
      </c>
      <c r="BE8" s="17">
        <f t="shared" si="4"/>
        <v>0</v>
      </c>
      <c r="BF8" s="15">
        <f t="shared" si="4"/>
        <v>0</v>
      </c>
      <c r="BG8" s="16">
        <f t="shared" si="4"/>
        <v>0</v>
      </c>
      <c r="BH8" s="16">
        <f t="shared" si="4"/>
        <v>0</v>
      </c>
      <c r="BI8" s="17">
        <f t="shared" si="4"/>
        <v>0</v>
      </c>
    </row>
    <row r="9" spans="1:61" s="28" customFormat="1" ht="24.75" customHeight="1">
      <c r="A9" s="14" t="s">
        <v>105</v>
      </c>
      <c r="B9" s="15">
        <f aca="true" t="shared" si="5" ref="B9:AG9">B47+B55+B56+B57</f>
        <v>99</v>
      </c>
      <c r="C9" s="16">
        <f t="shared" si="5"/>
        <v>43</v>
      </c>
      <c r="D9" s="16">
        <f t="shared" si="5"/>
        <v>21</v>
      </c>
      <c r="E9" s="16">
        <f t="shared" si="5"/>
        <v>35</v>
      </c>
      <c r="F9" s="15">
        <f t="shared" si="5"/>
        <v>26</v>
      </c>
      <c r="G9" s="16">
        <f t="shared" si="5"/>
        <v>9</v>
      </c>
      <c r="H9" s="16">
        <f t="shared" si="5"/>
        <v>0</v>
      </c>
      <c r="I9" s="16">
        <f t="shared" si="5"/>
        <v>17</v>
      </c>
      <c r="J9" s="15">
        <f t="shared" si="5"/>
        <v>26</v>
      </c>
      <c r="K9" s="16">
        <f t="shared" si="5"/>
        <v>9</v>
      </c>
      <c r="L9" s="16">
        <f t="shared" si="5"/>
        <v>5</v>
      </c>
      <c r="M9" s="16">
        <f t="shared" si="5"/>
        <v>12</v>
      </c>
      <c r="N9" s="15">
        <f t="shared" si="5"/>
        <v>27</v>
      </c>
      <c r="O9" s="16">
        <f t="shared" si="5"/>
        <v>15</v>
      </c>
      <c r="P9" s="16">
        <f t="shared" si="5"/>
        <v>7</v>
      </c>
      <c r="Q9" s="17">
        <f t="shared" si="5"/>
        <v>5</v>
      </c>
      <c r="R9" s="15">
        <f t="shared" si="5"/>
        <v>4</v>
      </c>
      <c r="S9" s="16">
        <f t="shared" si="5"/>
        <v>2</v>
      </c>
      <c r="T9" s="16">
        <f t="shared" si="5"/>
        <v>1</v>
      </c>
      <c r="U9" s="16">
        <f t="shared" si="5"/>
        <v>1</v>
      </c>
      <c r="V9" s="15">
        <f t="shared" si="5"/>
        <v>1</v>
      </c>
      <c r="W9" s="16">
        <f t="shared" si="5"/>
        <v>1</v>
      </c>
      <c r="X9" s="16">
        <f t="shared" si="5"/>
        <v>0</v>
      </c>
      <c r="Y9" s="16">
        <f t="shared" si="5"/>
        <v>0</v>
      </c>
      <c r="Z9" s="15">
        <f t="shared" si="5"/>
        <v>7</v>
      </c>
      <c r="AA9" s="16">
        <f t="shared" si="5"/>
        <v>2</v>
      </c>
      <c r="AB9" s="16">
        <f t="shared" si="5"/>
        <v>5</v>
      </c>
      <c r="AC9" s="16">
        <f t="shared" si="5"/>
        <v>0</v>
      </c>
      <c r="AD9" s="15">
        <f t="shared" si="5"/>
        <v>7</v>
      </c>
      <c r="AE9" s="16">
        <f t="shared" si="5"/>
        <v>4</v>
      </c>
      <c r="AF9" s="16">
        <f t="shared" si="5"/>
        <v>3</v>
      </c>
      <c r="AG9" s="17">
        <f t="shared" si="5"/>
        <v>0</v>
      </c>
      <c r="AH9" s="15">
        <f aca="true" t="shared" si="6" ref="AH9:BI9">AH47+AH55+AH56+AH57</f>
        <v>1</v>
      </c>
      <c r="AI9" s="16">
        <f t="shared" si="6"/>
        <v>1</v>
      </c>
      <c r="AJ9" s="16">
        <f t="shared" si="6"/>
        <v>0</v>
      </c>
      <c r="AK9" s="16">
        <f t="shared" si="6"/>
        <v>0</v>
      </c>
      <c r="AL9" s="15">
        <f t="shared" si="6"/>
        <v>0</v>
      </c>
      <c r="AM9" s="16">
        <f t="shared" si="6"/>
        <v>0</v>
      </c>
      <c r="AN9" s="16">
        <f t="shared" si="6"/>
        <v>0</v>
      </c>
      <c r="AO9" s="16">
        <f t="shared" si="6"/>
        <v>0</v>
      </c>
      <c r="AP9" s="15">
        <f t="shared" si="6"/>
        <v>0</v>
      </c>
      <c r="AQ9" s="16">
        <f t="shared" si="6"/>
        <v>0</v>
      </c>
      <c r="AR9" s="16">
        <f t="shared" si="6"/>
        <v>0</v>
      </c>
      <c r="AS9" s="17">
        <f t="shared" si="6"/>
        <v>0</v>
      </c>
      <c r="AT9" s="15">
        <f t="shared" si="6"/>
        <v>91</v>
      </c>
      <c r="AU9" s="16">
        <f t="shared" si="6"/>
        <v>38</v>
      </c>
      <c r="AV9" s="16">
        <f t="shared" si="6"/>
        <v>18</v>
      </c>
      <c r="AW9" s="16">
        <f t="shared" si="6"/>
        <v>35</v>
      </c>
      <c r="AX9" s="15">
        <f t="shared" si="6"/>
        <v>7</v>
      </c>
      <c r="AY9" s="16">
        <f t="shared" si="6"/>
        <v>2</v>
      </c>
      <c r="AZ9" s="16">
        <f t="shared" si="6"/>
        <v>5</v>
      </c>
      <c r="BA9" s="16">
        <f t="shared" si="6"/>
        <v>0</v>
      </c>
      <c r="BB9" s="15">
        <f t="shared" si="6"/>
        <v>8</v>
      </c>
      <c r="BC9" s="16">
        <f t="shared" si="6"/>
        <v>5</v>
      </c>
      <c r="BD9" s="16">
        <f t="shared" si="6"/>
        <v>3</v>
      </c>
      <c r="BE9" s="16">
        <f t="shared" si="6"/>
        <v>0</v>
      </c>
      <c r="BF9" s="15">
        <f t="shared" si="6"/>
        <v>0</v>
      </c>
      <c r="BG9" s="16">
        <f t="shared" si="6"/>
        <v>0</v>
      </c>
      <c r="BH9" s="16">
        <f t="shared" si="6"/>
        <v>0</v>
      </c>
      <c r="BI9" s="17">
        <f t="shared" si="6"/>
        <v>0</v>
      </c>
    </row>
    <row r="10" spans="1:61" s="28" customFormat="1" ht="24.75" customHeight="1">
      <c r="A10" s="14" t="s">
        <v>77</v>
      </c>
      <c r="B10" s="15">
        <f aca="true" t="shared" si="7" ref="B10:AG10">B52+B53+B54+B58+B59+B60+B61+B62+B63+B64+B65+B66+B67</f>
        <v>46</v>
      </c>
      <c r="C10" s="16">
        <f t="shared" si="7"/>
        <v>21</v>
      </c>
      <c r="D10" s="16">
        <f t="shared" si="7"/>
        <v>9</v>
      </c>
      <c r="E10" s="16">
        <f t="shared" si="7"/>
        <v>16</v>
      </c>
      <c r="F10" s="15">
        <f t="shared" si="7"/>
        <v>7</v>
      </c>
      <c r="G10" s="16">
        <f t="shared" si="7"/>
        <v>1</v>
      </c>
      <c r="H10" s="16">
        <f t="shared" si="7"/>
        <v>0</v>
      </c>
      <c r="I10" s="16">
        <f t="shared" si="7"/>
        <v>6</v>
      </c>
      <c r="J10" s="15">
        <f t="shared" si="7"/>
        <v>17</v>
      </c>
      <c r="K10" s="16">
        <f t="shared" si="7"/>
        <v>8</v>
      </c>
      <c r="L10" s="16">
        <f t="shared" si="7"/>
        <v>1</v>
      </c>
      <c r="M10" s="16">
        <f t="shared" si="7"/>
        <v>8</v>
      </c>
      <c r="N10" s="15">
        <f t="shared" si="7"/>
        <v>10</v>
      </c>
      <c r="O10" s="16">
        <f t="shared" si="7"/>
        <v>3</v>
      </c>
      <c r="P10" s="16">
        <f t="shared" si="7"/>
        <v>5</v>
      </c>
      <c r="Q10" s="17">
        <f t="shared" si="7"/>
        <v>2</v>
      </c>
      <c r="R10" s="15">
        <f t="shared" si="7"/>
        <v>3</v>
      </c>
      <c r="S10" s="16">
        <f t="shared" si="7"/>
        <v>1</v>
      </c>
      <c r="T10" s="16">
        <f t="shared" si="7"/>
        <v>2</v>
      </c>
      <c r="U10" s="16">
        <f t="shared" si="7"/>
        <v>0</v>
      </c>
      <c r="V10" s="15">
        <f t="shared" si="7"/>
        <v>3</v>
      </c>
      <c r="W10" s="16">
        <f t="shared" si="7"/>
        <v>3</v>
      </c>
      <c r="X10" s="16">
        <f t="shared" si="7"/>
        <v>0</v>
      </c>
      <c r="Y10" s="16">
        <f t="shared" si="7"/>
        <v>0</v>
      </c>
      <c r="Z10" s="15">
        <f t="shared" si="7"/>
        <v>2</v>
      </c>
      <c r="AA10" s="16">
        <f t="shared" si="7"/>
        <v>2</v>
      </c>
      <c r="AB10" s="16">
        <f t="shared" si="7"/>
        <v>0</v>
      </c>
      <c r="AC10" s="16">
        <f t="shared" si="7"/>
        <v>0</v>
      </c>
      <c r="AD10" s="15">
        <f t="shared" si="7"/>
        <v>3</v>
      </c>
      <c r="AE10" s="16">
        <f t="shared" si="7"/>
        <v>2</v>
      </c>
      <c r="AF10" s="16">
        <f t="shared" si="7"/>
        <v>1</v>
      </c>
      <c r="AG10" s="17">
        <f t="shared" si="7"/>
        <v>0</v>
      </c>
      <c r="AH10" s="15">
        <f aca="true" t="shared" si="8" ref="AH10:BI10">AH52+AH53+AH54+AH58+AH59+AH60+AH61+AH62+AH63+AH64+AH65+AH66+AH67</f>
        <v>1</v>
      </c>
      <c r="AI10" s="16">
        <f t="shared" si="8"/>
        <v>1</v>
      </c>
      <c r="AJ10" s="16">
        <f t="shared" si="8"/>
        <v>0</v>
      </c>
      <c r="AK10" s="16">
        <f t="shared" si="8"/>
        <v>0</v>
      </c>
      <c r="AL10" s="15">
        <f t="shared" si="8"/>
        <v>0</v>
      </c>
      <c r="AM10" s="16">
        <f t="shared" si="8"/>
        <v>0</v>
      </c>
      <c r="AN10" s="16">
        <f t="shared" si="8"/>
        <v>0</v>
      </c>
      <c r="AO10" s="16">
        <f t="shared" si="8"/>
        <v>0</v>
      </c>
      <c r="AP10" s="15">
        <f t="shared" si="8"/>
        <v>0</v>
      </c>
      <c r="AQ10" s="16">
        <f t="shared" si="8"/>
        <v>0</v>
      </c>
      <c r="AR10" s="16">
        <f t="shared" si="8"/>
        <v>0</v>
      </c>
      <c r="AS10" s="17">
        <f t="shared" si="8"/>
        <v>0</v>
      </c>
      <c r="AT10" s="15">
        <f t="shared" si="8"/>
        <v>43</v>
      </c>
      <c r="AU10" s="16">
        <f t="shared" si="8"/>
        <v>19</v>
      </c>
      <c r="AV10" s="16">
        <f t="shared" si="8"/>
        <v>8</v>
      </c>
      <c r="AW10" s="16">
        <f t="shared" si="8"/>
        <v>16</v>
      </c>
      <c r="AX10" s="15">
        <f t="shared" si="8"/>
        <v>3</v>
      </c>
      <c r="AY10" s="16">
        <f t="shared" si="8"/>
        <v>3</v>
      </c>
      <c r="AZ10" s="16">
        <f t="shared" si="8"/>
        <v>0</v>
      </c>
      <c r="BA10" s="16">
        <f t="shared" si="8"/>
        <v>0</v>
      </c>
      <c r="BB10" s="15">
        <f t="shared" si="8"/>
        <v>3</v>
      </c>
      <c r="BC10" s="16">
        <f t="shared" si="8"/>
        <v>2</v>
      </c>
      <c r="BD10" s="16">
        <f t="shared" si="8"/>
        <v>1</v>
      </c>
      <c r="BE10" s="16">
        <f t="shared" si="8"/>
        <v>0</v>
      </c>
      <c r="BF10" s="15">
        <f t="shared" si="8"/>
        <v>0</v>
      </c>
      <c r="BG10" s="16">
        <f t="shared" si="8"/>
        <v>0</v>
      </c>
      <c r="BH10" s="16">
        <f t="shared" si="8"/>
        <v>0</v>
      </c>
      <c r="BI10" s="17">
        <f t="shared" si="8"/>
        <v>0</v>
      </c>
    </row>
    <row r="11" spans="1:61" s="28" customFormat="1" ht="24.75" customHeight="1">
      <c r="A11" s="14" t="s">
        <v>78</v>
      </c>
      <c r="B11" s="15">
        <f>SUM(B68)</f>
        <v>50</v>
      </c>
      <c r="C11" s="16">
        <f>SUM(C68)</f>
        <v>18</v>
      </c>
      <c r="D11" s="16">
        <f>SUM(D68)</f>
        <v>17</v>
      </c>
      <c r="E11" s="17">
        <f>SUM(E68)</f>
        <v>15</v>
      </c>
      <c r="F11" s="15">
        <f>SUM(F68)</f>
        <v>12</v>
      </c>
      <c r="G11" s="16">
        <f aca="true" t="shared" si="9" ref="G11:BI11">SUM(G68)</f>
        <v>4</v>
      </c>
      <c r="H11" s="16">
        <f t="shared" si="9"/>
        <v>0</v>
      </c>
      <c r="I11" s="17">
        <f t="shared" si="9"/>
        <v>8</v>
      </c>
      <c r="J11" s="15">
        <f t="shared" si="9"/>
        <v>12</v>
      </c>
      <c r="K11" s="16">
        <f t="shared" si="9"/>
        <v>3</v>
      </c>
      <c r="L11" s="16">
        <f t="shared" si="9"/>
        <v>4</v>
      </c>
      <c r="M11" s="17">
        <f t="shared" si="9"/>
        <v>5</v>
      </c>
      <c r="N11" s="15">
        <f t="shared" si="9"/>
        <v>6</v>
      </c>
      <c r="O11" s="16">
        <f t="shared" si="9"/>
        <v>4</v>
      </c>
      <c r="P11" s="16">
        <f t="shared" si="9"/>
        <v>2</v>
      </c>
      <c r="Q11" s="17">
        <f t="shared" si="9"/>
        <v>0</v>
      </c>
      <c r="R11" s="15">
        <f t="shared" si="9"/>
        <v>9</v>
      </c>
      <c r="S11" s="16">
        <f t="shared" si="9"/>
        <v>2</v>
      </c>
      <c r="T11" s="16">
        <f t="shared" si="9"/>
        <v>6</v>
      </c>
      <c r="U11" s="17">
        <f t="shared" si="9"/>
        <v>1</v>
      </c>
      <c r="V11" s="15">
        <f t="shared" si="9"/>
        <v>1</v>
      </c>
      <c r="W11" s="16">
        <f t="shared" si="9"/>
        <v>1</v>
      </c>
      <c r="X11" s="16">
        <f t="shared" si="9"/>
        <v>0</v>
      </c>
      <c r="Y11" s="17">
        <f t="shared" si="9"/>
        <v>0</v>
      </c>
      <c r="Z11" s="15">
        <f t="shared" si="9"/>
        <v>3</v>
      </c>
      <c r="AA11" s="16">
        <f t="shared" si="9"/>
        <v>1</v>
      </c>
      <c r="AB11" s="16">
        <f t="shared" si="9"/>
        <v>2</v>
      </c>
      <c r="AC11" s="17">
        <f t="shared" si="9"/>
        <v>0</v>
      </c>
      <c r="AD11" s="15">
        <f t="shared" si="9"/>
        <v>7</v>
      </c>
      <c r="AE11" s="16">
        <f t="shared" si="9"/>
        <v>3</v>
      </c>
      <c r="AF11" s="16">
        <f t="shared" si="9"/>
        <v>3</v>
      </c>
      <c r="AG11" s="17">
        <f t="shared" si="9"/>
        <v>1</v>
      </c>
      <c r="AH11" s="15">
        <f t="shared" si="9"/>
        <v>0</v>
      </c>
      <c r="AI11" s="16">
        <f t="shared" si="9"/>
        <v>0</v>
      </c>
      <c r="AJ11" s="16">
        <f t="shared" si="9"/>
        <v>0</v>
      </c>
      <c r="AK11" s="17">
        <f t="shared" si="9"/>
        <v>0</v>
      </c>
      <c r="AL11" s="15">
        <f t="shared" si="9"/>
        <v>0</v>
      </c>
      <c r="AM11" s="16">
        <f t="shared" si="9"/>
        <v>0</v>
      </c>
      <c r="AN11" s="16">
        <f t="shared" si="9"/>
        <v>0</v>
      </c>
      <c r="AO11" s="17">
        <f t="shared" si="9"/>
        <v>0</v>
      </c>
      <c r="AP11" s="15">
        <f t="shared" si="9"/>
        <v>0</v>
      </c>
      <c r="AQ11" s="16">
        <f t="shared" si="9"/>
        <v>0</v>
      </c>
      <c r="AR11" s="16">
        <f t="shared" si="9"/>
        <v>0</v>
      </c>
      <c r="AS11" s="17">
        <f t="shared" si="9"/>
        <v>0</v>
      </c>
      <c r="AT11" s="15">
        <f t="shared" si="9"/>
        <v>45</v>
      </c>
      <c r="AU11" s="16">
        <f t="shared" si="9"/>
        <v>16</v>
      </c>
      <c r="AV11" s="16">
        <f t="shared" si="9"/>
        <v>15</v>
      </c>
      <c r="AW11" s="17">
        <f t="shared" si="9"/>
        <v>14</v>
      </c>
      <c r="AX11" s="15">
        <f t="shared" si="9"/>
        <v>5</v>
      </c>
      <c r="AY11" s="16">
        <f t="shared" si="9"/>
        <v>2</v>
      </c>
      <c r="AZ11" s="16">
        <f t="shared" si="9"/>
        <v>3</v>
      </c>
      <c r="BA11" s="17">
        <f t="shared" si="9"/>
        <v>0</v>
      </c>
      <c r="BB11" s="15">
        <f t="shared" si="9"/>
        <v>5</v>
      </c>
      <c r="BC11" s="16">
        <f t="shared" si="9"/>
        <v>2</v>
      </c>
      <c r="BD11" s="16">
        <f t="shared" si="9"/>
        <v>2</v>
      </c>
      <c r="BE11" s="17">
        <f t="shared" si="9"/>
        <v>1</v>
      </c>
      <c r="BF11" s="15">
        <f t="shared" si="9"/>
        <v>0</v>
      </c>
      <c r="BG11" s="16">
        <f t="shared" si="9"/>
        <v>0</v>
      </c>
      <c r="BH11" s="16">
        <f t="shared" si="9"/>
        <v>0</v>
      </c>
      <c r="BI11" s="17">
        <f t="shared" si="9"/>
        <v>0</v>
      </c>
    </row>
    <row r="12" spans="1:61" s="28" customFormat="1" ht="24.75" customHeight="1">
      <c r="A12" s="14" t="s">
        <v>79</v>
      </c>
      <c r="B12" s="15">
        <f>SUM(B82)</f>
        <v>4</v>
      </c>
      <c r="C12" s="16">
        <f>SUM(C82)</f>
        <v>4</v>
      </c>
      <c r="D12" s="16">
        <f>SUM(D82)</f>
        <v>0</v>
      </c>
      <c r="E12" s="17">
        <f>SUM(E82)</f>
        <v>0</v>
      </c>
      <c r="F12" s="15">
        <f>SUM(F82)</f>
        <v>1</v>
      </c>
      <c r="G12" s="16">
        <f aca="true" t="shared" si="10" ref="G12:BI12">SUM(G82)</f>
        <v>1</v>
      </c>
      <c r="H12" s="16">
        <f t="shared" si="10"/>
        <v>0</v>
      </c>
      <c r="I12" s="17">
        <f t="shared" si="10"/>
        <v>0</v>
      </c>
      <c r="J12" s="15">
        <f t="shared" si="10"/>
        <v>1</v>
      </c>
      <c r="K12" s="16">
        <f t="shared" si="10"/>
        <v>1</v>
      </c>
      <c r="L12" s="16">
        <f t="shared" si="10"/>
        <v>0</v>
      </c>
      <c r="M12" s="17">
        <f t="shared" si="10"/>
        <v>0</v>
      </c>
      <c r="N12" s="15">
        <f t="shared" si="10"/>
        <v>2</v>
      </c>
      <c r="O12" s="16">
        <f t="shared" si="10"/>
        <v>2</v>
      </c>
      <c r="P12" s="16">
        <f t="shared" si="10"/>
        <v>0</v>
      </c>
      <c r="Q12" s="17">
        <f t="shared" si="10"/>
        <v>0</v>
      </c>
      <c r="R12" s="15">
        <f t="shared" si="10"/>
        <v>0</v>
      </c>
      <c r="S12" s="16">
        <f t="shared" si="10"/>
        <v>0</v>
      </c>
      <c r="T12" s="16">
        <f t="shared" si="10"/>
        <v>0</v>
      </c>
      <c r="U12" s="17">
        <f t="shared" si="10"/>
        <v>0</v>
      </c>
      <c r="V12" s="15">
        <f t="shared" si="10"/>
        <v>0</v>
      </c>
      <c r="W12" s="16">
        <f t="shared" si="10"/>
        <v>0</v>
      </c>
      <c r="X12" s="16">
        <f t="shared" si="10"/>
        <v>0</v>
      </c>
      <c r="Y12" s="17">
        <f t="shared" si="10"/>
        <v>0</v>
      </c>
      <c r="Z12" s="15">
        <f t="shared" si="10"/>
        <v>0</v>
      </c>
      <c r="AA12" s="16">
        <f t="shared" si="10"/>
        <v>0</v>
      </c>
      <c r="AB12" s="16">
        <f t="shared" si="10"/>
        <v>0</v>
      </c>
      <c r="AC12" s="17">
        <f t="shared" si="10"/>
        <v>0</v>
      </c>
      <c r="AD12" s="15">
        <f t="shared" si="10"/>
        <v>0</v>
      </c>
      <c r="AE12" s="16">
        <f t="shared" si="10"/>
        <v>0</v>
      </c>
      <c r="AF12" s="16">
        <f t="shared" si="10"/>
        <v>0</v>
      </c>
      <c r="AG12" s="17">
        <f t="shared" si="10"/>
        <v>0</v>
      </c>
      <c r="AH12" s="15">
        <f t="shared" si="10"/>
        <v>0</v>
      </c>
      <c r="AI12" s="16">
        <f t="shared" si="10"/>
        <v>0</v>
      </c>
      <c r="AJ12" s="16">
        <f t="shared" si="10"/>
        <v>0</v>
      </c>
      <c r="AK12" s="17">
        <f t="shared" si="10"/>
        <v>0</v>
      </c>
      <c r="AL12" s="15">
        <f t="shared" si="10"/>
        <v>0</v>
      </c>
      <c r="AM12" s="16">
        <f t="shared" si="10"/>
        <v>0</v>
      </c>
      <c r="AN12" s="16">
        <f t="shared" si="10"/>
        <v>0</v>
      </c>
      <c r="AO12" s="17">
        <f t="shared" si="10"/>
        <v>0</v>
      </c>
      <c r="AP12" s="15">
        <f t="shared" si="10"/>
        <v>0</v>
      </c>
      <c r="AQ12" s="16">
        <f t="shared" si="10"/>
        <v>0</v>
      </c>
      <c r="AR12" s="16">
        <f t="shared" si="10"/>
        <v>0</v>
      </c>
      <c r="AS12" s="17">
        <f t="shared" si="10"/>
        <v>0</v>
      </c>
      <c r="AT12" s="15">
        <f t="shared" si="10"/>
        <v>4</v>
      </c>
      <c r="AU12" s="16">
        <f t="shared" si="10"/>
        <v>4</v>
      </c>
      <c r="AV12" s="16">
        <f t="shared" si="10"/>
        <v>0</v>
      </c>
      <c r="AW12" s="17">
        <f t="shared" si="10"/>
        <v>0</v>
      </c>
      <c r="AX12" s="15">
        <f t="shared" si="10"/>
        <v>0</v>
      </c>
      <c r="AY12" s="16">
        <f t="shared" si="10"/>
        <v>0</v>
      </c>
      <c r="AZ12" s="16">
        <f t="shared" si="10"/>
        <v>0</v>
      </c>
      <c r="BA12" s="17">
        <f t="shared" si="10"/>
        <v>0</v>
      </c>
      <c r="BB12" s="15">
        <f t="shared" si="10"/>
        <v>0</v>
      </c>
      <c r="BC12" s="16">
        <f t="shared" si="10"/>
        <v>0</v>
      </c>
      <c r="BD12" s="16">
        <f t="shared" si="10"/>
        <v>0</v>
      </c>
      <c r="BE12" s="17">
        <f t="shared" si="10"/>
        <v>0</v>
      </c>
      <c r="BF12" s="15">
        <f t="shared" si="10"/>
        <v>0</v>
      </c>
      <c r="BG12" s="16">
        <f t="shared" si="10"/>
        <v>0</v>
      </c>
      <c r="BH12" s="16">
        <f t="shared" si="10"/>
        <v>0</v>
      </c>
      <c r="BI12" s="17">
        <f t="shared" si="10"/>
        <v>0</v>
      </c>
    </row>
    <row r="13" spans="1:61" s="28" customFormat="1" ht="24.75" customHeight="1">
      <c r="A13" s="14" t="s">
        <v>80</v>
      </c>
      <c r="B13" s="18">
        <f>SUM(B89,B91)</f>
        <v>107</v>
      </c>
      <c r="C13" s="19">
        <f>SUM(C89,C91)</f>
        <v>52</v>
      </c>
      <c r="D13" s="19">
        <f>SUM(D89,D91)</f>
        <v>26</v>
      </c>
      <c r="E13" s="20">
        <f>SUM(E89,E91)</f>
        <v>29</v>
      </c>
      <c r="F13" s="18">
        <f>SUM(F89,F91)</f>
        <v>28</v>
      </c>
      <c r="G13" s="19">
        <f aca="true" t="shared" si="11" ref="G13:BI13">SUM(G89,G91)</f>
        <v>13</v>
      </c>
      <c r="H13" s="19">
        <f t="shared" si="11"/>
        <v>1</v>
      </c>
      <c r="I13" s="20">
        <f t="shared" si="11"/>
        <v>14</v>
      </c>
      <c r="J13" s="18">
        <f t="shared" si="11"/>
        <v>35</v>
      </c>
      <c r="K13" s="19">
        <f t="shared" si="11"/>
        <v>19</v>
      </c>
      <c r="L13" s="19">
        <f t="shared" si="11"/>
        <v>6</v>
      </c>
      <c r="M13" s="20">
        <f t="shared" si="11"/>
        <v>10</v>
      </c>
      <c r="N13" s="18">
        <f t="shared" si="11"/>
        <v>18</v>
      </c>
      <c r="O13" s="19">
        <f t="shared" si="11"/>
        <v>4</v>
      </c>
      <c r="P13" s="19">
        <f t="shared" si="11"/>
        <v>10</v>
      </c>
      <c r="Q13" s="20">
        <f t="shared" si="11"/>
        <v>4</v>
      </c>
      <c r="R13" s="18">
        <f t="shared" si="11"/>
        <v>8</v>
      </c>
      <c r="S13" s="19">
        <f t="shared" si="11"/>
        <v>7</v>
      </c>
      <c r="T13" s="19">
        <f t="shared" si="11"/>
        <v>1</v>
      </c>
      <c r="U13" s="20">
        <f t="shared" si="11"/>
        <v>0</v>
      </c>
      <c r="V13" s="18">
        <f t="shared" si="11"/>
        <v>7</v>
      </c>
      <c r="W13" s="19">
        <f t="shared" si="11"/>
        <v>4</v>
      </c>
      <c r="X13" s="19">
        <f t="shared" si="11"/>
        <v>2</v>
      </c>
      <c r="Y13" s="20">
        <f t="shared" si="11"/>
        <v>1</v>
      </c>
      <c r="Z13" s="18">
        <f t="shared" si="11"/>
        <v>4</v>
      </c>
      <c r="AA13" s="19">
        <f t="shared" si="11"/>
        <v>2</v>
      </c>
      <c r="AB13" s="19">
        <f t="shared" si="11"/>
        <v>2</v>
      </c>
      <c r="AC13" s="20">
        <f t="shared" si="11"/>
        <v>0</v>
      </c>
      <c r="AD13" s="18">
        <f t="shared" si="11"/>
        <v>6</v>
      </c>
      <c r="AE13" s="19">
        <f t="shared" si="11"/>
        <v>2</v>
      </c>
      <c r="AF13" s="19">
        <f t="shared" si="11"/>
        <v>4</v>
      </c>
      <c r="AG13" s="20">
        <f t="shared" si="11"/>
        <v>0</v>
      </c>
      <c r="AH13" s="18">
        <f t="shared" si="11"/>
        <v>1</v>
      </c>
      <c r="AI13" s="19">
        <f t="shared" si="11"/>
        <v>1</v>
      </c>
      <c r="AJ13" s="19">
        <f t="shared" si="11"/>
        <v>0</v>
      </c>
      <c r="AK13" s="20">
        <f t="shared" si="11"/>
        <v>0</v>
      </c>
      <c r="AL13" s="18">
        <f t="shared" si="11"/>
        <v>0</v>
      </c>
      <c r="AM13" s="19">
        <f t="shared" si="11"/>
        <v>0</v>
      </c>
      <c r="AN13" s="19">
        <f t="shared" si="11"/>
        <v>0</v>
      </c>
      <c r="AO13" s="20">
        <f t="shared" si="11"/>
        <v>0</v>
      </c>
      <c r="AP13" s="18">
        <f t="shared" si="11"/>
        <v>0</v>
      </c>
      <c r="AQ13" s="19">
        <f t="shared" si="11"/>
        <v>0</v>
      </c>
      <c r="AR13" s="19">
        <f t="shared" si="11"/>
        <v>0</v>
      </c>
      <c r="AS13" s="20">
        <f t="shared" si="11"/>
        <v>0</v>
      </c>
      <c r="AT13" s="18">
        <f t="shared" si="11"/>
        <v>101</v>
      </c>
      <c r="AU13" s="19">
        <f t="shared" si="11"/>
        <v>49</v>
      </c>
      <c r="AV13" s="19">
        <f t="shared" si="11"/>
        <v>23</v>
      </c>
      <c r="AW13" s="20">
        <f t="shared" si="11"/>
        <v>29</v>
      </c>
      <c r="AX13" s="18">
        <f t="shared" si="11"/>
        <v>5</v>
      </c>
      <c r="AY13" s="19">
        <f t="shared" si="11"/>
        <v>2</v>
      </c>
      <c r="AZ13" s="19">
        <f t="shared" si="11"/>
        <v>3</v>
      </c>
      <c r="BA13" s="20">
        <f t="shared" si="11"/>
        <v>0</v>
      </c>
      <c r="BB13" s="18">
        <f t="shared" si="11"/>
        <v>6</v>
      </c>
      <c r="BC13" s="19">
        <f t="shared" si="11"/>
        <v>3</v>
      </c>
      <c r="BD13" s="19">
        <f t="shared" si="11"/>
        <v>3</v>
      </c>
      <c r="BE13" s="20">
        <f t="shared" si="11"/>
        <v>0</v>
      </c>
      <c r="BF13" s="18">
        <f t="shared" si="11"/>
        <v>0</v>
      </c>
      <c r="BG13" s="19">
        <f t="shared" si="11"/>
        <v>0</v>
      </c>
      <c r="BH13" s="19">
        <f t="shared" si="11"/>
        <v>0</v>
      </c>
      <c r="BI13" s="20">
        <f t="shared" si="11"/>
        <v>0</v>
      </c>
    </row>
    <row r="14" spans="1:61" s="28" customFormat="1" ht="24.75" customHeight="1">
      <c r="A14" s="21" t="s">
        <v>81</v>
      </c>
      <c r="B14" s="11">
        <f aca="true" t="shared" si="12" ref="B14:BI14">SUM(B15:B21)</f>
        <v>9</v>
      </c>
      <c r="C14" s="12">
        <f t="shared" si="12"/>
        <v>9</v>
      </c>
      <c r="D14" s="12">
        <f t="shared" si="12"/>
        <v>0</v>
      </c>
      <c r="E14" s="13">
        <f t="shared" si="12"/>
        <v>0</v>
      </c>
      <c r="F14" s="11">
        <f t="shared" si="12"/>
        <v>2</v>
      </c>
      <c r="G14" s="12">
        <f t="shared" si="12"/>
        <v>2</v>
      </c>
      <c r="H14" s="12">
        <f t="shared" si="12"/>
        <v>0</v>
      </c>
      <c r="I14" s="13">
        <f t="shared" si="12"/>
        <v>0</v>
      </c>
      <c r="J14" s="11">
        <f t="shared" si="12"/>
        <v>4</v>
      </c>
      <c r="K14" s="12">
        <f t="shared" si="12"/>
        <v>4</v>
      </c>
      <c r="L14" s="12">
        <f t="shared" si="12"/>
        <v>0</v>
      </c>
      <c r="M14" s="13">
        <f t="shared" si="12"/>
        <v>0</v>
      </c>
      <c r="N14" s="11">
        <f t="shared" si="12"/>
        <v>2</v>
      </c>
      <c r="O14" s="12">
        <f t="shared" si="12"/>
        <v>2</v>
      </c>
      <c r="P14" s="12">
        <f t="shared" si="12"/>
        <v>0</v>
      </c>
      <c r="Q14" s="13">
        <f t="shared" si="12"/>
        <v>0</v>
      </c>
      <c r="R14" s="11">
        <f t="shared" si="12"/>
        <v>1</v>
      </c>
      <c r="S14" s="12">
        <f t="shared" si="12"/>
        <v>1</v>
      </c>
      <c r="T14" s="12">
        <f t="shared" si="12"/>
        <v>0</v>
      </c>
      <c r="U14" s="13">
        <f t="shared" si="12"/>
        <v>0</v>
      </c>
      <c r="V14" s="11">
        <f t="shared" si="12"/>
        <v>0</v>
      </c>
      <c r="W14" s="12">
        <f t="shared" si="12"/>
        <v>0</v>
      </c>
      <c r="X14" s="12">
        <f t="shared" si="12"/>
        <v>0</v>
      </c>
      <c r="Y14" s="13">
        <f t="shared" si="12"/>
        <v>0</v>
      </c>
      <c r="Z14" s="11">
        <f t="shared" si="12"/>
        <v>0</v>
      </c>
      <c r="AA14" s="12">
        <f t="shared" si="12"/>
        <v>0</v>
      </c>
      <c r="AB14" s="12">
        <f t="shared" si="12"/>
        <v>0</v>
      </c>
      <c r="AC14" s="13">
        <f t="shared" si="12"/>
        <v>0</v>
      </c>
      <c r="AD14" s="11">
        <f t="shared" si="12"/>
        <v>0</v>
      </c>
      <c r="AE14" s="12">
        <f t="shared" si="12"/>
        <v>0</v>
      </c>
      <c r="AF14" s="12">
        <f t="shared" si="12"/>
        <v>0</v>
      </c>
      <c r="AG14" s="13">
        <f t="shared" si="12"/>
        <v>0</v>
      </c>
      <c r="AH14" s="11">
        <f t="shared" si="12"/>
        <v>0</v>
      </c>
      <c r="AI14" s="12">
        <f t="shared" si="12"/>
        <v>0</v>
      </c>
      <c r="AJ14" s="12">
        <f t="shared" si="12"/>
        <v>0</v>
      </c>
      <c r="AK14" s="13">
        <f t="shared" si="12"/>
        <v>0</v>
      </c>
      <c r="AL14" s="11">
        <f t="shared" si="12"/>
        <v>0</v>
      </c>
      <c r="AM14" s="12">
        <f t="shared" si="12"/>
        <v>0</v>
      </c>
      <c r="AN14" s="12">
        <f t="shared" si="12"/>
        <v>0</v>
      </c>
      <c r="AO14" s="13">
        <f t="shared" si="12"/>
        <v>0</v>
      </c>
      <c r="AP14" s="11">
        <f t="shared" si="12"/>
        <v>0</v>
      </c>
      <c r="AQ14" s="12">
        <f t="shared" si="12"/>
        <v>0</v>
      </c>
      <c r="AR14" s="12">
        <f t="shared" si="12"/>
        <v>0</v>
      </c>
      <c r="AS14" s="13">
        <f t="shared" si="12"/>
        <v>0</v>
      </c>
      <c r="AT14" s="11">
        <f t="shared" si="12"/>
        <v>9</v>
      </c>
      <c r="AU14" s="12">
        <f t="shared" si="12"/>
        <v>9</v>
      </c>
      <c r="AV14" s="12">
        <f t="shared" si="12"/>
        <v>0</v>
      </c>
      <c r="AW14" s="13">
        <f t="shared" si="12"/>
        <v>0</v>
      </c>
      <c r="AX14" s="11">
        <f t="shared" si="12"/>
        <v>0</v>
      </c>
      <c r="AY14" s="12">
        <f t="shared" si="12"/>
        <v>0</v>
      </c>
      <c r="AZ14" s="12">
        <f t="shared" si="12"/>
        <v>0</v>
      </c>
      <c r="BA14" s="13">
        <f t="shared" si="12"/>
        <v>0</v>
      </c>
      <c r="BB14" s="11">
        <f t="shared" si="12"/>
        <v>0</v>
      </c>
      <c r="BC14" s="12">
        <f t="shared" si="12"/>
        <v>0</v>
      </c>
      <c r="BD14" s="12">
        <f t="shared" si="12"/>
        <v>0</v>
      </c>
      <c r="BE14" s="13">
        <f t="shared" si="12"/>
        <v>0</v>
      </c>
      <c r="BF14" s="11">
        <f t="shared" si="12"/>
        <v>0</v>
      </c>
      <c r="BG14" s="12">
        <f t="shared" si="12"/>
        <v>0</v>
      </c>
      <c r="BH14" s="12">
        <f t="shared" si="12"/>
        <v>0</v>
      </c>
      <c r="BI14" s="13">
        <f t="shared" si="12"/>
        <v>0</v>
      </c>
    </row>
    <row r="15" spans="1:65" s="28" customFormat="1" ht="24.75" customHeight="1">
      <c r="A15" s="22" t="s">
        <v>107</v>
      </c>
      <c r="B15" s="15">
        <f>SUM(C15:E15)</f>
        <v>5</v>
      </c>
      <c r="C15" s="16">
        <f>G15+K15+O15+S15+W15+AA15+AE15+AI15+AM15+AQ15</f>
        <v>5</v>
      </c>
      <c r="D15" s="16">
        <f>H15+L15+P15+T15+X15+AB15+AF15+AJ15+AN15+AR15</f>
        <v>0</v>
      </c>
      <c r="E15" s="16">
        <f>I15+M15+Q15+U15+Y15+AC15+AG15+AK15+AO15+AS15</f>
        <v>0</v>
      </c>
      <c r="F15" s="15">
        <f>SUM(G15:I15)</f>
        <v>1</v>
      </c>
      <c r="G15" s="16">
        <f>IF(ISERROR(VLOOKUP($BK15,data,2,FALSE)),0,VLOOKUP($BK15,data,2,FALSE))</f>
        <v>1</v>
      </c>
      <c r="H15" s="16">
        <f>IF(ISERROR(VLOOKUP($BL15,data,2,FALSE)),0,VLOOKUP($BL15,data,2,FALSE))</f>
        <v>0</v>
      </c>
      <c r="I15" s="16">
        <f>IF(ISERROR(VLOOKUP($BM15,data,2,FALSE)),0,VLOOKUP($BM15,data,2,FALSE))</f>
        <v>0</v>
      </c>
      <c r="J15" s="15">
        <f>SUM(K15:M15)</f>
        <v>3</v>
      </c>
      <c r="K15" s="16">
        <f>IF(ISERROR(VLOOKUP($BK15,data,3,FALSE)),0,VLOOKUP($BK15,data,3,FALSE))</f>
        <v>3</v>
      </c>
      <c r="L15" s="16">
        <f>IF(ISERROR(VLOOKUP($BL15,data,3,FALSE)),0,VLOOKUP($BL15,data,3,FALSE))</f>
        <v>0</v>
      </c>
      <c r="M15" s="16">
        <f>IF(ISERROR(VLOOKUP($BM15,data,3,FALSE)),0,VLOOKUP($BM15,data,3,FALSE))</f>
        <v>0</v>
      </c>
      <c r="N15" s="15">
        <f>SUM(O15:Q15)</f>
        <v>0</v>
      </c>
      <c r="O15" s="16">
        <f>IF(ISERROR(VLOOKUP($BK15,data,4,FALSE)),0,VLOOKUP($BK15,data,4,FALSE))</f>
        <v>0</v>
      </c>
      <c r="P15" s="16">
        <f>IF(ISERROR(VLOOKUP($BL15,data,4,FALSE)),0,VLOOKUP($BL15,data,4,FALSE))</f>
        <v>0</v>
      </c>
      <c r="Q15" s="17">
        <f>IF(ISERROR(VLOOKUP($BM15,data,4,FALSE)),0,VLOOKUP($BM15,data,4,FALSE))</f>
        <v>0</v>
      </c>
      <c r="R15" s="15">
        <f>SUM(S15:U15)</f>
        <v>1</v>
      </c>
      <c r="S15" s="16">
        <f>IF(ISERROR(VLOOKUP($BK15,data,5,FALSE)),0,VLOOKUP($BK15,data,5,FALSE))</f>
        <v>1</v>
      </c>
      <c r="T15" s="16">
        <f>IF(ISERROR(VLOOKUP($BL15,data,5,FALSE)),0,VLOOKUP($BL15,data,5,FALSE))</f>
        <v>0</v>
      </c>
      <c r="U15" s="16">
        <f>IF(ISERROR(VLOOKUP($BM15,data,5,FALSE)),0,VLOOKUP($BM15,data,5,FALSE))</f>
        <v>0</v>
      </c>
      <c r="V15" s="15">
        <f>SUM(W15:Y15)</f>
        <v>0</v>
      </c>
      <c r="W15" s="16">
        <f>IF(ISERROR(VLOOKUP($BK15,data,6,FALSE)),0,VLOOKUP($BK15,data,6,FALSE))</f>
        <v>0</v>
      </c>
      <c r="X15" s="16">
        <f>IF(ISERROR(VLOOKUP($BL15,data,6,FALSE)),0,VLOOKUP($BL15,data,6,FALSE))</f>
        <v>0</v>
      </c>
      <c r="Y15" s="16">
        <f>IF(ISERROR(VLOOKUP($BM15,data,6,FALSE)),0,VLOOKUP($BM15,data,6,FALSE))</f>
        <v>0</v>
      </c>
      <c r="Z15" s="15">
        <f>SUM(AA15:AC15)</f>
        <v>0</v>
      </c>
      <c r="AA15" s="16">
        <f>IF(ISERROR(VLOOKUP($BK15,data,7,FALSE)),0,VLOOKUP($BK15,data,7,FALSE))</f>
        <v>0</v>
      </c>
      <c r="AB15" s="16">
        <f>IF(ISERROR(VLOOKUP($BL15,data,7,FALSE)),0,VLOOKUP($BL15,data,7,FALSE))</f>
        <v>0</v>
      </c>
      <c r="AC15" s="16">
        <f>IF(ISERROR(VLOOKUP($BM15,data,7,FALSE)),0,VLOOKUP($BM15,data,7,FALSE))</f>
        <v>0</v>
      </c>
      <c r="AD15" s="15">
        <f>SUM(AE15:AG15)</f>
        <v>0</v>
      </c>
      <c r="AE15" s="16">
        <f>IF(ISERROR(VLOOKUP($BK15,data,8,FALSE)),0,VLOOKUP($BK15,data,8,FALSE))</f>
        <v>0</v>
      </c>
      <c r="AF15" s="16">
        <f>IF(ISERROR(VLOOKUP($BL15,data,8,FALSE)),0,VLOOKUP($BL15,data,8,FALSE))</f>
        <v>0</v>
      </c>
      <c r="AG15" s="17">
        <f>IF(ISERROR(VLOOKUP($BM15,data,8,FALSE)),0,VLOOKUP($BM15,data,8,FALSE))</f>
        <v>0</v>
      </c>
      <c r="AH15" s="15">
        <f>SUM(AI15:AK15)</f>
        <v>0</v>
      </c>
      <c r="AI15" s="16">
        <f>IF(ISERROR(VLOOKUP($BK15,data,9,FALSE)),0,VLOOKUP($BK15,data,9,FALSE))</f>
        <v>0</v>
      </c>
      <c r="AJ15" s="16">
        <f>IF(ISERROR(VLOOKUP($BL15,data,9,FALSE)),0,VLOOKUP($BL15,data,9,FALSE))</f>
        <v>0</v>
      </c>
      <c r="AK15" s="16">
        <f>IF(ISERROR(VLOOKUP($BM15,data,9,FALSE)),0,VLOOKUP($BM15,data,9,FALSE))</f>
        <v>0</v>
      </c>
      <c r="AL15" s="15">
        <f>SUM(AM15:AO15)</f>
        <v>0</v>
      </c>
      <c r="AM15" s="16">
        <f>IF(ISERROR(VLOOKUP($BK15,data,10,FALSE)),0,VLOOKUP($BK15,data,10,FALSE))</f>
        <v>0</v>
      </c>
      <c r="AN15" s="16">
        <f>IF(ISERROR(VLOOKUP($BL15,data,10,FALSE)),0,VLOOKUP($BL15,data,10,FALSE))</f>
        <v>0</v>
      </c>
      <c r="AO15" s="16">
        <f>IF(ISERROR(VLOOKUP($BM15,data,10,FALSE)),0,VLOOKUP($BM15,data,10,FALSE))</f>
        <v>0</v>
      </c>
      <c r="AP15" s="15">
        <f>SUM(AQ15:AS15)</f>
        <v>0</v>
      </c>
      <c r="AQ15" s="16">
        <f>IF(ISERROR(VLOOKUP($BK15,data,11,FALSE)),0,VLOOKUP($BK15,data,11,FALSE))</f>
        <v>0</v>
      </c>
      <c r="AR15" s="16">
        <f>IF(ISERROR(VLOOKUP($BL15,data,11,FALSE)),0,VLOOKUP($BL15,data,11,FALSE))</f>
        <v>0</v>
      </c>
      <c r="AS15" s="17">
        <f>IF(ISERROR(VLOOKUP($BM15,data,11,FALSE)),0,VLOOKUP($BM15,data,11,FALSE))</f>
        <v>0</v>
      </c>
      <c r="AT15" s="15">
        <f>SUM(AU15:AW15)</f>
        <v>5</v>
      </c>
      <c r="AU15" s="16">
        <f>IF(ISERROR(VLOOKUP($BK15,data,12,FALSE)),0,VLOOKUP($BK15,data,12,FALSE))</f>
        <v>5</v>
      </c>
      <c r="AV15" s="16">
        <f>IF(ISERROR(VLOOKUP($BL15,data,12,FALSE)),0,VLOOKUP($BL15,data,12,FALSE))</f>
        <v>0</v>
      </c>
      <c r="AW15" s="16">
        <f>IF(ISERROR(VLOOKUP($BM15,data,12,FALSE)),0,VLOOKUP($BM15,data,12,FALSE))</f>
        <v>0</v>
      </c>
      <c r="AX15" s="15">
        <f>SUM(AY15:BA15)</f>
        <v>0</v>
      </c>
      <c r="AY15" s="16">
        <f>IF(ISERROR(VLOOKUP($BK15,data,13,FALSE)),0,VLOOKUP($BK15,data,13,FALSE))</f>
        <v>0</v>
      </c>
      <c r="AZ15" s="16">
        <f>IF(ISERROR(VLOOKUP($BL15,data,13,FALSE)),0,VLOOKUP($BL15,data,13,FALSE))</f>
        <v>0</v>
      </c>
      <c r="BA15" s="16">
        <f>IF(ISERROR(VLOOKUP($BM15,data,13,FALSE)),0,VLOOKUP($BM15,data,13,FALSE))</f>
        <v>0</v>
      </c>
      <c r="BB15" s="15">
        <f>SUM(BC15:BE15)</f>
        <v>0</v>
      </c>
      <c r="BC15" s="16">
        <f>IF(ISERROR(VLOOKUP($BK15,data,14,FALSE)),0,VLOOKUP($BK15,data,14,FALSE))</f>
        <v>0</v>
      </c>
      <c r="BD15" s="16">
        <f>IF(ISERROR(VLOOKUP($BL15,data,14,FALSE)),0,VLOOKUP($BL15,data,14,FALSE))</f>
        <v>0</v>
      </c>
      <c r="BE15" s="16">
        <f>IF(ISERROR(VLOOKUP($BM15,data,14,FALSE)),0,VLOOKUP($BM15,data,14,FALSE))</f>
        <v>0</v>
      </c>
      <c r="BF15" s="15">
        <f>SUM(BG15:BI15)</f>
        <v>0</v>
      </c>
      <c r="BG15" s="16">
        <f>IF(ISERROR(VLOOKUP($BK15,data,15,FALSE)),0,VLOOKUP($BK15,data,15,FALSE))</f>
        <v>0</v>
      </c>
      <c r="BH15" s="16">
        <f>IF(ISERROR(VLOOKUP($BL15,data,15,FALSE)),0,VLOOKUP($BL15,data,15,FALSE))</f>
        <v>0</v>
      </c>
      <c r="BI15" s="17">
        <f>IF(ISERROR(VLOOKUP($BM15,data,15,FALSE)),0,VLOOKUP($BM15,data,15,FALSE))</f>
        <v>0</v>
      </c>
      <c r="BK15" s="29">
        <v>211219</v>
      </c>
      <c r="BL15" s="29">
        <v>212219</v>
      </c>
      <c r="BM15" s="29">
        <v>213219</v>
      </c>
    </row>
    <row r="16" spans="1:65" s="28" customFormat="1" ht="24.75" customHeight="1">
      <c r="A16" s="22" t="s">
        <v>108</v>
      </c>
      <c r="B16" s="15">
        <f aca="true" t="shared" si="13" ref="B16:B21">SUM(C16:E16)</f>
        <v>2</v>
      </c>
      <c r="C16" s="16">
        <f aca="true" t="shared" si="14" ref="C16:E21">G16+K16+O16+S16+W16+AA16+AE16+AI16+AM16+AQ16</f>
        <v>2</v>
      </c>
      <c r="D16" s="16">
        <f t="shared" si="14"/>
        <v>0</v>
      </c>
      <c r="E16" s="16">
        <f t="shared" si="14"/>
        <v>0</v>
      </c>
      <c r="F16" s="15">
        <f aca="true" t="shared" si="15" ref="F16:F21">SUM(G16:I16)</f>
        <v>0</v>
      </c>
      <c r="G16" s="16">
        <f aca="true" t="shared" si="16" ref="G16:G21">IF(ISERROR(VLOOKUP($BK16,data,2,FALSE)),0,VLOOKUP($BK16,data,2,FALSE))</f>
        <v>0</v>
      </c>
      <c r="H16" s="16">
        <f aca="true" t="shared" si="17" ref="H16:H21">IF(ISERROR(VLOOKUP($BL16,data,2,FALSE)),0,VLOOKUP($BL16,data,2,FALSE))</f>
        <v>0</v>
      </c>
      <c r="I16" s="16">
        <f aca="true" t="shared" si="18" ref="I16:I21">IF(ISERROR(VLOOKUP($BM16,data,2,FALSE)),0,VLOOKUP($BM16,data,2,FALSE))</f>
        <v>0</v>
      </c>
      <c r="J16" s="15">
        <f aca="true" t="shared" si="19" ref="J16:J21">SUM(K16:M16)</f>
        <v>1</v>
      </c>
      <c r="K16" s="16">
        <f aca="true" t="shared" si="20" ref="K16:K21">IF(ISERROR(VLOOKUP($BK16,data,3,FALSE)),0,VLOOKUP($BK16,data,3,FALSE))</f>
        <v>1</v>
      </c>
      <c r="L16" s="16">
        <f aca="true" t="shared" si="21" ref="L16:L21">IF(ISERROR(VLOOKUP($BL16,data,3,FALSE)),0,VLOOKUP($BL16,data,3,FALSE))</f>
        <v>0</v>
      </c>
      <c r="M16" s="17">
        <f aca="true" t="shared" si="22" ref="M16:M21">IF(ISERROR(VLOOKUP($BM16,data,3,FALSE)),0,VLOOKUP($BM16,data,3,FALSE))</f>
        <v>0</v>
      </c>
      <c r="N16" s="15">
        <f aca="true" t="shared" si="23" ref="N16:N21">SUM(O16:Q16)</f>
        <v>1</v>
      </c>
      <c r="O16" s="16">
        <f aca="true" t="shared" si="24" ref="O16:O21">IF(ISERROR(VLOOKUP($BK16,data,4,FALSE)),0,VLOOKUP($BK16,data,4,FALSE))</f>
        <v>1</v>
      </c>
      <c r="P16" s="16">
        <f aca="true" t="shared" si="25" ref="P16:P21">IF(ISERROR(VLOOKUP($BL16,data,4,FALSE)),0,VLOOKUP($BL16,data,4,FALSE))</f>
        <v>0</v>
      </c>
      <c r="Q16" s="17">
        <f aca="true" t="shared" si="26" ref="Q16:Q21">IF(ISERROR(VLOOKUP($BM16,data,4,FALSE)),0,VLOOKUP($BM16,data,4,FALSE))</f>
        <v>0</v>
      </c>
      <c r="R16" s="15">
        <f aca="true" t="shared" si="27" ref="R16:R21">SUM(S16:U16)</f>
        <v>0</v>
      </c>
      <c r="S16" s="16">
        <f aca="true" t="shared" si="28" ref="S16:S21">IF(ISERROR(VLOOKUP($BK16,data,5,FALSE)),0,VLOOKUP($BK16,data,5,FALSE))</f>
        <v>0</v>
      </c>
      <c r="T16" s="16">
        <f aca="true" t="shared" si="29" ref="T16:T21">IF(ISERROR(VLOOKUP($BL16,data,5,FALSE)),0,VLOOKUP($BL16,data,5,FALSE))</f>
        <v>0</v>
      </c>
      <c r="U16" s="16">
        <f aca="true" t="shared" si="30" ref="U16:U21">IF(ISERROR(VLOOKUP($BM16,data,5,FALSE)),0,VLOOKUP($BM16,data,5,FALSE))</f>
        <v>0</v>
      </c>
      <c r="V16" s="15">
        <f aca="true" t="shared" si="31" ref="V16:V21">SUM(W16:Y16)</f>
        <v>0</v>
      </c>
      <c r="W16" s="16">
        <f aca="true" t="shared" si="32" ref="W16:W21">IF(ISERROR(VLOOKUP($BK16,data,6,FALSE)),0,VLOOKUP($BK16,data,6,FALSE))</f>
        <v>0</v>
      </c>
      <c r="X16" s="16">
        <f aca="true" t="shared" si="33" ref="X16:X21">IF(ISERROR(VLOOKUP($BL16,data,6,FALSE)),0,VLOOKUP($BL16,data,6,FALSE))</f>
        <v>0</v>
      </c>
      <c r="Y16" s="17">
        <f aca="true" t="shared" si="34" ref="Y16:Y21">IF(ISERROR(VLOOKUP($BM16,data,6,FALSE)),0,VLOOKUP($BM16,data,6,FALSE))</f>
        <v>0</v>
      </c>
      <c r="Z16" s="15">
        <f aca="true" t="shared" si="35" ref="Z16:Z21">SUM(AA16:AC16)</f>
        <v>0</v>
      </c>
      <c r="AA16" s="16">
        <f aca="true" t="shared" si="36" ref="AA16:AA21">IF(ISERROR(VLOOKUP($BK16,data,7,FALSE)),0,VLOOKUP($BK16,data,7,FALSE))</f>
        <v>0</v>
      </c>
      <c r="AB16" s="16">
        <f aca="true" t="shared" si="37" ref="AB16:AB21">IF(ISERROR(VLOOKUP($BL16,data,7,FALSE)),0,VLOOKUP($BL16,data,7,FALSE))</f>
        <v>0</v>
      </c>
      <c r="AC16" s="16">
        <f aca="true" t="shared" si="38" ref="AC16:AC21">IF(ISERROR(VLOOKUP($BM16,data,7,FALSE)),0,VLOOKUP($BM16,data,7,FALSE))</f>
        <v>0</v>
      </c>
      <c r="AD16" s="15">
        <f aca="true" t="shared" si="39" ref="AD16:AD21">SUM(AE16:AG16)</f>
        <v>0</v>
      </c>
      <c r="AE16" s="16">
        <f aca="true" t="shared" si="40" ref="AE16:AE21">IF(ISERROR(VLOOKUP($BK16,data,8,FALSE)),0,VLOOKUP($BK16,data,8,FALSE))</f>
        <v>0</v>
      </c>
      <c r="AF16" s="16">
        <f aca="true" t="shared" si="41" ref="AF16:AF21">IF(ISERROR(VLOOKUP($BL16,data,8,FALSE)),0,VLOOKUP($BL16,data,8,FALSE))</f>
        <v>0</v>
      </c>
      <c r="AG16" s="17">
        <f aca="true" t="shared" si="42" ref="AG16:AG21">IF(ISERROR(VLOOKUP($BM16,data,8,FALSE)),0,VLOOKUP($BM16,data,8,FALSE))</f>
        <v>0</v>
      </c>
      <c r="AH16" s="15">
        <f aca="true" t="shared" si="43" ref="AH16:AH21">SUM(AI16:AK16)</f>
        <v>0</v>
      </c>
      <c r="AI16" s="16">
        <f aca="true" t="shared" si="44" ref="AI16:AI21">IF(ISERROR(VLOOKUP($BK16,data,9,FALSE)),0,VLOOKUP($BK16,data,9,FALSE))</f>
        <v>0</v>
      </c>
      <c r="AJ16" s="16">
        <f aca="true" t="shared" si="45" ref="AJ16:AJ21">IF(ISERROR(VLOOKUP($BL16,data,9,FALSE)),0,VLOOKUP($BL16,data,9,FALSE))</f>
        <v>0</v>
      </c>
      <c r="AK16" s="17">
        <f aca="true" t="shared" si="46" ref="AK16:AK21">IF(ISERROR(VLOOKUP($BM16,data,9,FALSE)),0,VLOOKUP($BM16,data,9,FALSE))</f>
        <v>0</v>
      </c>
      <c r="AL16" s="15">
        <f aca="true" t="shared" si="47" ref="AL16:AL21">SUM(AM16:AO16)</f>
        <v>0</v>
      </c>
      <c r="AM16" s="16">
        <f aca="true" t="shared" si="48" ref="AM16:AM21">IF(ISERROR(VLOOKUP($BK16,data,10,FALSE)),0,VLOOKUP($BK16,data,10,FALSE))</f>
        <v>0</v>
      </c>
      <c r="AN16" s="16">
        <f aca="true" t="shared" si="49" ref="AN16:AN21">IF(ISERROR(VLOOKUP($BL16,data,10,FALSE)),0,VLOOKUP($BL16,data,10,FALSE))</f>
        <v>0</v>
      </c>
      <c r="AO16" s="17">
        <f aca="true" t="shared" si="50" ref="AO16:AO21">IF(ISERROR(VLOOKUP($BM16,data,10,FALSE)),0,VLOOKUP($BM16,data,10,FALSE))</f>
        <v>0</v>
      </c>
      <c r="AP16" s="15">
        <f aca="true" t="shared" si="51" ref="AP16:AP21">SUM(AQ16:AS16)</f>
        <v>0</v>
      </c>
      <c r="AQ16" s="16">
        <f aca="true" t="shared" si="52" ref="AQ16:AQ21">IF(ISERROR(VLOOKUP($BK16,data,11,FALSE)),0,VLOOKUP($BK16,data,11,FALSE))</f>
        <v>0</v>
      </c>
      <c r="AR16" s="16">
        <f aca="true" t="shared" si="53" ref="AR16:AR21">IF(ISERROR(VLOOKUP($BL16,data,11,FALSE)),0,VLOOKUP($BL16,data,11,FALSE))</f>
        <v>0</v>
      </c>
      <c r="AS16" s="17">
        <f aca="true" t="shared" si="54" ref="AS16:AS21">IF(ISERROR(VLOOKUP($BM16,data,11,FALSE)),0,VLOOKUP($BM16,data,11,FALSE))</f>
        <v>0</v>
      </c>
      <c r="AT16" s="15">
        <f aca="true" t="shared" si="55" ref="AT16:AT21">SUM(AU16:AW16)</f>
        <v>2</v>
      </c>
      <c r="AU16" s="16">
        <f aca="true" t="shared" si="56" ref="AU16:AU21">IF(ISERROR(VLOOKUP($BK16,data,12,FALSE)),0,VLOOKUP($BK16,data,12,FALSE))</f>
        <v>2</v>
      </c>
      <c r="AV16" s="16">
        <f aca="true" t="shared" si="57" ref="AV16:AV21">IF(ISERROR(VLOOKUP($BL16,data,12,FALSE)),0,VLOOKUP($BL16,data,12,FALSE))</f>
        <v>0</v>
      </c>
      <c r="AW16" s="17">
        <f aca="true" t="shared" si="58" ref="AW16:AW21">IF(ISERROR(VLOOKUP($BM16,data,12,FALSE)),0,VLOOKUP($BM16,data,12,FALSE))</f>
        <v>0</v>
      </c>
      <c r="AX16" s="15">
        <f aca="true" t="shared" si="59" ref="AX16:AX21">SUM(AY16:BA16)</f>
        <v>0</v>
      </c>
      <c r="AY16" s="16">
        <f aca="true" t="shared" si="60" ref="AY16:AY21">IF(ISERROR(VLOOKUP($BK16,data,13,FALSE)),0,VLOOKUP($BK16,data,13,FALSE))</f>
        <v>0</v>
      </c>
      <c r="AZ16" s="16">
        <f aca="true" t="shared" si="61" ref="AZ16:AZ21">IF(ISERROR(VLOOKUP($BL16,data,13,FALSE)),0,VLOOKUP($BL16,data,13,FALSE))</f>
        <v>0</v>
      </c>
      <c r="BA16" s="16">
        <f aca="true" t="shared" si="62" ref="BA16:BA21">IF(ISERROR(VLOOKUP($BM16,data,13,FALSE)),0,VLOOKUP($BM16,data,13,FALSE))</f>
        <v>0</v>
      </c>
      <c r="BB16" s="15">
        <f aca="true" t="shared" si="63" ref="BB16:BB21">SUM(BC16:BE16)</f>
        <v>0</v>
      </c>
      <c r="BC16" s="16">
        <f aca="true" t="shared" si="64" ref="BC16:BC21">IF(ISERROR(VLOOKUP($BK16,data,14,FALSE)),0,VLOOKUP($BK16,data,14,FALSE))</f>
        <v>0</v>
      </c>
      <c r="BD16" s="16">
        <f aca="true" t="shared" si="65" ref="BD16:BD21">IF(ISERROR(VLOOKUP($BL16,data,14,FALSE)),0,VLOOKUP($BL16,data,14,FALSE))</f>
        <v>0</v>
      </c>
      <c r="BE16" s="16">
        <f aca="true" t="shared" si="66" ref="BE16:BE42">IF(ISERROR(VLOOKUP($BM16,data,14,FALSE)),0,VLOOKUP($BM16,data,14,FALSE))</f>
        <v>0</v>
      </c>
      <c r="BF16" s="15">
        <f aca="true" t="shared" si="67" ref="BF16:BF21">SUM(BG16:BI16)</f>
        <v>0</v>
      </c>
      <c r="BG16" s="16">
        <f aca="true" t="shared" si="68" ref="BG16:BG21">IF(ISERROR(VLOOKUP($BK16,data,15,FALSE)),0,VLOOKUP($BK16,data,15,FALSE))</f>
        <v>0</v>
      </c>
      <c r="BH16" s="16">
        <f aca="true" t="shared" si="69" ref="BH16:BH21">IF(ISERROR(VLOOKUP($BL16,data,15,FALSE)),0,VLOOKUP($BL16,data,15,FALSE))</f>
        <v>0</v>
      </c>
      <c r="BI16" s="17">
        <f aca="true" t="shared" si="70" ref="BI16:BI21">IF(ISERROR(VLOOKUP($BM16,data,15,FALSE)),0,VLOOKUP($BM16,data,15,FALSE))</f>
        <v>0</v>
      </c>
      <c r="BK16" s="29">
        <v>211301</v>
      </c>
      <c r="BL16" s="29">
        <v>212301</v>
      </c>
      <c r="BM16" s="29">
        <v>213301</v>
      </c>
    </row>
    <row r="17" spans="1:65" s="28" customFormat="1" ht="24.75" customHeight="1">
      <c r="A17" s="22" t="s">
        <v>109</v>
      </c>
      <c r="B17" s="15">
        <f t="shared" si="13"/>
        <v>1</v>
      </c>
      <c r="C17" s="16">
        <f t="shared" si="14"/>
        <v>1</v>
      </c>
      <c r="D17" s="16">
        <f t="shared" si="14"/>
        <v>0</v>
      </c>
      <c r="E17" s="16">
        <f t="shared" si="14"/>
        <v>0</v>
      </c>
      <c r="F17" s="15">
        <f t="shared" si="15"/>
        <v>0</v>
      </c>
      <c r="G17" s="16">
        <f t="shared" si="16"/>
        <v>0</v>
      </c>
      <c r="H17" s="16">
        <f t="shared" si="17"/>
        <v>0</v>
      </c>
      <c r="I17" s="16">
        <f t="shared" si="18"/>
        <v>0</v>
      </c>
      <c r="J17" s="15">
        <f t="shared" si="19"/>
        <v>0</v>
      </c>
      <c r="K17" s="16">
        <f t="shared" si="20"/>
        <v>0</v>
      </c>
      <c r="L17" s="16">
        <f t="shared" si="21"/>
        <v>0</v>
      </c>
      <c r="M17" s="17">
        <f t="shared" si="22"/>
        <v>0</v>
      </c>
      <c r="N17" s="15">
        <f t="shared" si="23"/>
        <v>1</v>
      </c>
      <c r="O17" s="16">
        <f t="shared" si="24"/>
        <v>1</v>
      </c>
      <c r="P17" s="16">
        <f t="shared" si="25"/>
        <v>0</v>
      </c>
      <c r="Q17" s="17">
        <f t="shared" si="26"/>
        <v>0</v>
      </c>
      <c r="R17" s="15">
        <f t="shared" si="27"/>
        <v>0</v>
      </c>
      <c r="S17" s="16">
        <f t="shared" si="28"/>
        <v>0</v>
      </c>
      <c r="T17" s="16">
        <f t="shared" si="29"/>
        <v>0</v>
      </c>
      <c r="U17" s="16">
        <f t="shared" si="30"/>
        <v>0</v>
      </c>
      <c r="V17" s="15">
        <f t="shared" si="31"/>
        <v>0</v>
      </c>
      <c r="W17" s="16">
        <f t="shared" si="32"/>
        <v>0</v>
      </c>
      <c r="X17" s="16">
        <f t="shared" si="33"/>
        <v>0</v>
      </c>
      <c r="Y17" s="17">
        <f t="shared" si="34"/>
        <v>0</v>
      </c>
      <c r="Z17" s="15">
        <f t="shared" si="35"/>
        <v>0</v>
      </c>
      <c r="AA17" s="16">
        <f t="shared" si="36"/>
        <v>0</v>
      </c>
      <c r="AB17" s="16">
        <f t="shared" si="37"/>
        <v>0</v>
      </c>
      <c r="AC17" s="16">
        <f t="shared" si="38"/>
        <v>0</v>
      </c>
      <c r="AD17" s="15">
        <f t="shared" si="39"/>
        <v>0</v>
      </c>
      <c r="AE17" s="16">
        <f t="shared" si="40"/>
        <v>0</v>
      </c>
      <c r="AF17" s="16">
        <f t="shared" si="41"/>
        <v>0</v>
      </c>
      <c r="AG17" s="17">
        <f t="shared" si="42"/>
        <v>0</v>
      </c>
      <c r="AH17" s="15">
        <f t="shared" si="43"/>
        <v>0</v>
      </c>
      <c r="AI17" s="16">
        <f t="shared" si="44"/>
        <v>0</v>
      </c>
      <c r="AJ17" s="16">
        <f t="shared" si="45"/>
        <v>0</v>
      </c>
      <c r="AK17" s="17">
        <f t="shared" si="46"/>
        <v>0</v>
      </c>
      <c r="AL17" s="15">
        <f t="shared" si="47"/>
        <v>0</v>
      </c>
      <c r="AM17" s="16">
        <f t="shared" si="48"/>
        <v>0</v>
      </c>
      <c r="AN17" s="16">
        <f t="shared" si="49"/>
        <v>0</v>
      </c>
      <c r="AO17" s="17">
        <f t="shared" si="50"/>
        <v>0</v>
      </c>
      <c r="AP17" s="15">
        <f t="shared" si="51"/>
        <v>0</v>
      </c>
      <c r="AQ17" s="16">
        <f t="shared" si="52"/>
        <v>0</v>
      </c>
      <c r="AR17" s="16">
        <f t="shared" si="53"/>
        <v>0</v>
      </c>
      <c r="AS17" s="17">
        <f t="shared" si="54"/>
        <v>0</v>
      </c>
      <c r="AT17" s="15">
        <f t="shared" si="55"/>
        <v>1</v>
      </c>
      <c r="AU17" s="16">
        <f t="shared" si="56"/>
        <v>1</v>
      </c>
      <c r="AV17" s="16">
        <f t="shared" si="57"/>
        <v>0</v>
      </c>
      <c r="AW17" s="17">
        <f t="shared" si="58"/>
        <v>0</v>
      </c>
      <c r="AX17" s="15">
        <f t="shared" si="59"/>
        <v>0</v>
      </c>
      <c r="AY17" s="16">
        <f t="shared" si="60"/>
        <v>0</v>
      </c>
      <c r="AZ17" s="16">
        <f t="shared" si="61"/>
        <v>0</v>
      </c>
      <c r="BA17" s="16">
        <f t="shared" si="62"/>
        <v>0</v>
      </c>
      <c r="BB17" s="15">
        <f t="shared" si="63"/>
        <v>0</v>
      </c>
      <c r="BC17" s="16">
        <f t="shared" si="64"/>
        <v>0</v>
      </c>
      <c r="BD17" s="16">
        <f t="shared" si="65"/>
        <v>0</v>
      </c>
      <c r="BE17" s="16">
        <f t="shared" si="66"/>
        <v>0</v>
      </c>
      <c r="BF17" s="15">
        <f t="shared" si="67"/>
        <v>0</v>
      </c>
      <c r="BG17" s="16">
        <f t="shared" si="68"/>
        <v>0</v>
      </c>
      <c r="BH17" s="16">
        <f t="shared" si="69"/>
        <v>0</v>
      </c>
      <c r="BI17" s="17">
        <f t="shared" si="70"/>
        <v>0</v>
      </c>
      <c r="BK17" s="29">
        <v>211302</v>
      </c>
      <c r="BL17" s="29">
        <v>212302</v>
      </c>
      <c r="BM17" s="29">
        <v>213302</v>
      </c>
    </row>
    <row r="18" spans="1:65" s="28" customFormat="1" ht="24.75" customHeight="1">
      <c r="A18" s="22" t="s">
        <v>110</v>
      </c>
      <c r="B18" s="15">
        <f t="shared" si="13"/>
        <v>0</v>
      </c>
      <c r="C18" s="16">
        <f t="shared" si="14"/>
        <v>0</v>
      </c>
      <c r="D18" s="16">
        <f t="shared" si="14"/>
        <v>0</v>
      </c>
      <c r="E18" s="16">
        <f t="shared" si="14"/>
        <v>0</v>
      </c>
      <c r="F18" s="15">
        <f t="shared" si="15"/>
        <v>0</v>
      </c>
      <c r="G18" s="16">
        <f t="shared" si="16"/>
        <v>0</v>
      </c>
      <c r="H18" s="16">
        <f t="shared" si="17"/>
        <v>0</v>
      </c>
      <c r="I18" s="16">
        <f t="shared" si="18"/>
        <v>0</v>
      </c>
      <c r="J18" s="15">
        <f t="shared" si="19"/>
        <v>0</v>
      </c>
      <c r="K18" s="16">
        <f t="shared" si="20"/>
        <v>0</v>
      </c>
      <c r="L18" s="16">
        <f t="shared" si="21"/>
        <v>0</v>
      </c>
      <c r="M18" s="17">
        <f t="shared" si="22"/>
        <v>0</v>
      </c>
      <c r="N18" s="15">
        <f t="shared" si="23"/>
        <v>0</v>
      </c>
      <c r="O18" s="16">
        <f t="shared" si="24"/>
        <v>0</v>
      </c>
      <c r="P18" s="16">
        <f t="shared" si="25"/>
        <v>0</v>
      </c>
      <c r="Q18" s="17">
        <f t="shared" si="26"/>
        <v>0</v>
      </c>
      <c r="R18" s="15">
        <f t="shared" si="27"/>
        <v>0</v>
      </c>
      <c r="S18" s="16">
        <f t="shared" si="28"/>
        <v>0</v>
      </c>
      <c r="T18" s="16">
        <f t="shared" si="29"/>
        <v>0</v>
      </c>
      <c r="U18" s="16">
        <f t="shared" si="30"/>
        <v>0</v>
      </c>
      <c r="V18" s="15">
        <f t="shared" si="31"/>
        <v>0</v>
      </c>
      <c r="W18" s="16">
        <f t="shared" si="32"/>
        <v>0</v>
      </c>
      <c r="X18" s="16">
        <f t="shared" si="33"/>
        <v>0</v>
      </c>
      <c r="Y18" s="17">
        <f t="shared" si="34"/>
        <v>0</v>
      </c>
      <c r="Z18" s="15">
        <f t="shared" si="35"/>
        <v>0</v>
      </c>
      <c r="AA18" s="16">
        <f t="shared" si="36"/>
        <v>0</v>
      </c>
      <c r="AB18" s="16">
        <f t="shared" si="37"/>
        <v>0</v>
      </c>
      <c r="AC18" s="16">
        <f t="shared" si="38"/>
        <v>0</v>
      </c>
      <c r="AD18" s="15">
        <f t="shared" si="39"/>
        <v>0</v>
      </c>
      <c r="AE18" s="16">
        <f t="shared" si="40"/>
        <v>0</v>
      </c>
      <c r="AF18" s="16">
        <f t="shared" si="41"/>
        <v>0</v>
      </c>
      <c r="AG18" s="17">
        <f t="shared" si="42"/>
        <v>0</v>
      </c>
      <c r="AH18" s="15">
        <f t="shared" si="43"/>
        <v>0</v>
      </c>
      <c r="AI18" s="16">
        <f t="shared" si="44"/>
        <v>0</v>
      </c>
      <c r="AJ18" s="16">
        <f t="shared" si="45"/>
        <v>0</v>
      </c>
      <c r="AK18" s="17">
        <f t="shared" si="46"/>
        <v>0</v>
      </c>
      <c r="AL18" s="15">
        <f t="shared" si="47"/>
        <v>0</v>
      </c>
      <c r="AM18" s="16">
        <f t="shared" si="48"/>
        <v>0</v>
      </c>
      <c r="AN18" s="16">
        <f t="shared" si="49"/>
        <v>0</v>
      </c>
      <c r="AO18" s="17">
        <f t="shared" si="50"/>
        <v>0</v>
      </c>
      <c r="AP18" s="15">
        <f t="shared" si="51"/>
        <v>0</v>
      </c>
      <c r="AQ18" s="16">
        <f t="shared" si="52"/>
        <v>0</v>
      </c>
      <c r="AR18" s="16">
        <f t="shared" si="53"/>
        <v>0</v>
      </c>
      <c r="AS18" s="17">
        <f t="shared" si="54"/>
        <v>0</v>
      </c>
      <c r="AT18" s="15">
        <f t="shared" si="55"/>
        <v>0</v>
      </c>
      <c r="AU18" s="16">
        <f t="shared" si="56"/>
        <v>0</v>
      </c>
      <c r="AV18" s="16">
        <f t="shared" si="57"/>
        <v>0</v>
      </c>
      <c r="AW18" s="17">
        <f t="shared" si="58"/>
        <v>0</v>
      </c>
      <c r="AX18" s="15">
        <f t="shared" si="59"/>
        <v>0</v>
      </c>
      <c r="AY18" s="16">
        <f t="shared" si="60"/>
        <v>0</v>
      </c>
      <c r="AZ18" s="16">
        <f t="shared" si="61"/>
        <v>0</v>
      </c>
      <c r="BA18" s="16">
        <f t="shared" si="62"/>
        <v>0</v>
      </c>
      <c r="BB18" s="15">
        <f t="shared" si="63"/>
        <v>0</v>
      </c>
      <c r="BC18" s="16">
        <f t="shared" si="64"/>
        <v>0</v>
      </c>
      <c r="BD18" s="16">
        <f t="shared" si="65"/>
        <v>0</v>
      </c>
      <c r="BE18" s="16">
        <f t="shared" si="66"/>
        <v>0</v>
      </c>
      <c r="BF18" s="15">
        <f t="shared" si="67"/>
        <v>0</v>
      </c>
      <c r="BG18" s="16">
        <f t="shared" si="68"/>
        <v>0</v>
      </c>
      <c r="BH18" s="16">
        <f t="shared" si="69"/>
        <v>0</v>
      </c>
      <c r="BI18" s="17">
        <f t="shared" si="70"/>
        <v>0</v>
      </c>
      <c r="BK18" s="29">
        <v>211304</v>
      </c>
      <c r="BL18" s="29">
        <v>212304</v>
      </c>
      <c r="BM18" s="29">
        <v>213304</v>
      </c>
    </row>
    <row r="19" spans="1:65" s="28" customFormat="1" ht="24.75" customHeight="1">
      <c r="A19" s="22" t="s">
        <v>111</v>
      </c>
      <c r="B19" s="15">
        <f t="shared" si="13"/>
        <v>0</v>
      </c>
      <c r="C19" s="16">
        <f t="shared" si="14"/>
        <v>0</v>
      </c>
      <c r="D19" s="16">
        <f t="shared" si="14"/>
        <v>0</v>
      </c>
      <c r="E19" s="16">
        <f t="shared" si="14"/>
        <v>0</v>
      </c>
      <c r="F19" s="15">
        <f t="shared" si="15"/>
        <v>0</v>
      </c>
      <c r="G19" s="16">
        <f t="shared" si="16"/>
        <v>0</v>
      </c>
      <c r="H19" s="16">
        <f t="shared" si="17"/>
        <v>0</v>
      </c>
      <c r="I19" s="16">
        <f t="shared" si="18"/>
        <v>0</v>
      </c>
      <c r="J19" s="15">
        <f t="shared" si="19"/>
        <v>0</v>
      </c>
      <c r="K19" s="16">
        <f t="shared" si="20"/>
        <v>0</v>
      </c>
      <c r="L19" s="16">
        <f t="shared" si="21"/>
        <v>0</v>
      </c>
      <c r="M19" s="17">
        <f t="shared" si="22"/>
        <v>0</v>
      </c>
      <c r="N19" s="15">
        <f t="shared" si="23"/>
        <v>0</v>
      </c>
      <c r="O19" s="16">
        <f t="shared" si="24"/>
        <v>0</v>
      </c>
      <c r="P19" s="16">
        <f t="shared" si="25"/>
        <v>0</v>
      </c>
      <c r="Q19" s="17">
        <f t="shared" si="26"/>
        <v>0</v>
      </c>
      <c r="R19" s="15">
        <f t="shared" si="27"/>
        <v>0</v>
      </c>
      <c r="S19" s="16">
        <f t="shared" si="28"/>
        <v>0</v>
      </c>
      <c r="T19" s="16">
        <f t="shared" si="29"/>
        <v>0</v>
      </c>
      <c r="U19" s="16">
        <f t="shared" si="30"/>
        <v>0</v>
      </c>
      <c r="V19" s="15">
        <f t="shared" si="31"/>
        <v>0</v>
      </c>
      <c r="W19" s="16">
        <f t="shared" si="32"/>
        <v>0</v>
      </c>
      <c r="X19" s="16">
        <f t="shared" si="33"/>
        <v>0</v>
      </c>
      <c r="Y19" s="17">
        <f t="shared" si="34"/>
        <v>0</v>
      </c>
      <c r="Z19" s="15">
        <f t="shared" si="35"/>
        <v>0</v>
      </c>
      <c r="AA19" s="16">
        <f t="shared" si="36"/>
        <v>0</v>
      </c>
      <c r="AB19" s="16">
        <f t="shared" si="37"/>
        <v>0</v>
      </c>
      <c r="AC19" s="16">
        <f t="shared" si="38"/>
        <v>0</v>
      </c>
      <c r="AD19" s="15">
        <f t="shared" si="39"/>
        <v>0</v>
      </c>
      <c r="AE19" s="16">
        <f t="shared" si="40"/>
        <v>0</v>
      </c>
      <c r="AF19" s="16">
        <f t="shared" si="41"/>
        <v>0</v>
      </c>
      <c r="AG19" s="17">
        <f t="shared" si="42"/>
        <v>0</v>
      </c>
      <c r="AH19" s="15">
        <f t="shared" si="43"/>
        <v>0</v>
      </c>
      <c r="AI19" s="16">
        <f t="shared" si="44"/>
        <v>0</v>
      </c>
      <c r="AJ19" s="16">
        <f t="shared" si="45"/>
        <v>0</v>
      </c>
      <c r="AK19" s="17">
        <f t="shared" si="46"/>
        <v>0</v>
      </c>
      <c r="AL19" s="15">
        <f t="shared" si="47"/>
        <v>0</v>
      </c>
      <c r="AM19" s="16">
        <f t="shared" si="48"/>
        <v>0</v>
      </c>
      <c r="AN19" s="16">
        <f t="shared" si="49"/>
        <v>0</v>
      </c>
      <c r="AO19" s="17">
        <f t="shared" si="50"/>
        <v>0</v>
      </c>
      <c r="AP19" s="15">
        <f t="shared" si="51"/>
        <v>0</v>
      </c>
      <c r="AQ19" s="16">
        <f t="shared" si="52"/>
        <v>0</v>
      </c>
      <c r="AR19" s="16">
        <f t="shared" si="53"/>
        <v>0</v>
      </c>
      <c r="AS19" s="17">
        <f t="shared" si="54"/>
        <v>0</v>
      </c>
      <c r="AT19" s="15">
        <f t="shared" si="55"/>
        <v>0</v>
      </c>
      <c r="AU19" s="16">
        <f t="shared" si="56"/>
        <v>0</v>
      </c>
      <c r="AV19" s="16">
        <f t="shared" si="57"/>
        <v>0</v>
      </c>
      <c r="AW19" s="17">
        <f t="shared" si="58"/>
        <v>0</v>
      </c>
      <c r="AX19" s="15">
        <f t="shared" si="59"/>
        <v>0</v>
      </c>
      <c r="AY19" s="16">
        <f t="shared" si="60"/>
        <v>0</v>
      </c>
      <c r="AZ19" s="16">
        <f t="shared" si="61"/>
        <v>0</v>
      </c>
      <c r="BA19" s="16">
        <f t="shared" si="62"/>
        <v>0</v>
      </c>
      <c r="BB19" s="15">
        <f t="shared" si="63"/>
        <v>0</v>
      </c>
      <c r="BC19" s="16">
        <f t="shared" si="64"/>
        <v>0</v>
      </c>
      <c r="BD19" s="16">
        <f t="shared" si="65"/>
        <v>0</v>
      </c>
      <c r="BE19" s="16">
        <f t="shared" si="66"/>
        <v>0</v>
      </c>
      <c r="BF19" s="15">
        <f t="shared" si="67"/>
        <v>0</v>
      </c>
      <c r="BG19" s="16">
        <f t="shared" si="68"/>
        <v>0</v>
      </c>
      <c r="BH19" s="16">
        <f t="shared" si="69"/>
        <v>0</v>
      </c>
      <c r="BI19" s="17">
        <f t="shared" si="70"/>
        <v>0</v>
      </c>
      <c r="BK19" s="29">
        <v>211305</v>
      </c>
      <c r="BL19" s="29">
        <v>212305</v>
      </c>
      <c r="BM19" s="29">
        <v>213305</v>
      </c>
    </row>
    <row r="20" spans="1:65" s="28" customFormat="1" ht="24.75" customHeight="1">
      <c r="A20" s="22" t="s">
        <v>112</v>
      </c>
      <c r="B20" s="15">
        <f t="shared" si="13"/>
        <v>1</v>
      </c>
      <c r="C20" s="16">
        <f t="shared" si="14"/>
        <v>1</v>
      </c>
      <c r="D20" s="16">
        <f t="shared" si="14"/>
        <v>0</v>
      </c>
      <c r="E20" s="16">
        <f t="shared" si="14"/>
        <v>0</v>
      </c>
      <c r="F20" s="15">
        <f t="shared" si="15"/>
        <v>1</v>
      </c>
      <c r="G20" s="16">
        <f t="shared" si="16"/>
        <v>1</v>
      </c>
      <c r="H20" s="16">
        <f t="shared" si="17"/>
        <v>0</v>
      </c>
      <c r="I20" s="16">
        <f t="shared" si="18"/>
        <v>0</v>
      </c>
      <c r="J20" s="15">
        <f t="shared" si="19"/>
        <v>0</v>
      </c>
      <c r="K20" s="16">
        <f t="shared" si="20"/>
        <v>0</v>
      </c>
      <c r="L20" s="16">
        <f t="shared" si="21"/>
        <v>0</v>
      </c>
      <c r="M20" s="17">
        <f t="shared" si="22"/>
        <v>0</v>
      </c>
      <c r="N20" s="15">
        <f t="shared" si="23"/>
        <v>0</v>
      </c>
      <c r="O20" s="16">
        <f t="shared" si="24"/>
        <v>0</v>
      </c>
      <c r="P20" s="16">
        <f t="shared" si="25"/>
        <v>0</v>
      </c>
      <c r="Q20" s="17">
        <f t="shared" si="26"/>
        <v>0</v>
      </c>
      <c r="R20" s="15">
        <f t="shared" si="27"/>
        <v>0</v>
      </c>
      <c r="S20" s="16">
        <f t="shared" si="28"/>
        <v>0</v>
      </c>
      <c r="T20" s="16">
        <f t="shared" si="29"/>
        <v>0</v>
      </c>
      <c r="U20" s="16">
        <f t="shared" si="30"/>
        <v>0</v>
      </c>
      <c r="V20" s="15">
        <f t="shared" si="31"/>
        <v>0</v>
      </c>
      <c r="W20" s="16">
        <f t="shared" si="32"/>
        <v>0</v>
      </c>
      <c r="X20" s="16">
        <f t="shared" si="33"/>
        <v>0</v>
      </c>
      <c r="Y20" s="17">
        <f t="shared" si="34"/>
        <v>0</v>
      </c>
      <c r="Z20" s="15">
        <f t="shared" si="35"/>
        <v>0</v>
      </c>
      <c r="AA20" s="16">
        <f t="shared" si="36"/>
        <v>0</v>
      </c>
      <c r="AB20" s="16">
        <f t="shared" si="37"/>
        <v>0</v>
      </c>
      <c r="AC20" s="16">
        <f t="shared" si="38"/>
        <v>0</v>
      </c>
      <c r="AD20" s="15">
        <f t="shared" si="39"/>
        <v>0</v>
      </c>
      <c r="AE20" s="16">
        <f t="shared" si="40"/>
        <v>0</v>
      </c>
      <c r="AF20" s="16">
        <f t="shared" si="41"/>
        <v>0</v>
      </c>
      <c r="AG20" s="17">
        <f t="shared" si="42"/>
        <v>0</v>
      </c>
      <c r="AH20" s="15">
        <f t="shared" si="43"/>
        <v>0</v>
      </c>
      <c r="AI20" s="16">
        <f t="shared" si="44"/>
        <v>0</v>
      </c>
      <c r="AJ20" s="16">
        <f t="shared" si="45"/>
        <v>0</v>
      </c>
      <c r="AK20" s="17">
        <f t="shared" si="46"/>
        <v>0</v>
      </c>
      <c r="AL20" s="15">
        <f t="shared" si="47"/>
        <v>0</v>
      </c>
      <c r="AM20" s="16">
        <f t="shared" si="48"/>
        <v>0</v>
      </c>
      <c r="AN20" s="16">
        <f t="shared" si="49"/>
        <v>0</v>
      </c>
      <c r="AO20" s="17">
        <f t="shared" si="50"/>
        <v>0</v>
      </c>
      <c r="AP20" s="15">
        <f t="shared" si="51"/>
        <v>0</v>
      </c>
      <c r="AQ20" s="16">
        <f t="shared" si="52"/>
        <v>0</v>
      </c>
      <c r="AR20" s="16">
        <f t="shared" si="53"/>
        <v>0</v>
      </c>
      <c r="AS20" s="17">
        <f t="shared" si="54"/>
        <v>0</v>
      </c>
      <c r="AT20" s="15">
        <f t="shared" si="55"/>
        <v>1</v>
      </c>
      <c r="AU20" s="16">
        <f t="shared" si="56"/>
        <v>1</v>
      </c>
      <c r="AV20" s="16">
        <f t="shared" si="57"/>
        <v>0</v>
      </c>
      <c r="AW20" s="17">
        <f t="shared" si="58"/>
        <v>0</v>
      </c>
      <c r="AX20" s="15">
        <f t="shared" si="59"/>
        <v>0</v>
      </c>
      <c r="AY20" s="16">
        <f t="shared" si="60"/>
        <v>0</v>
      </c>
      <c r="AZ20" s="16">
        <f t="shared" si="61"/>
        <v>0</v>
      </c>
      <c r="BA20" s="16">
        <f t="shared" si="62"/>
        <v>0</v>
      </c>
      <c r="BB20" s="15">
        <f t="shared" si="63"/>
        <v>0</v>
      </c>
      <c r="BC20" s="16">
        <f t="shared" si="64"/>
        <v>0</v>
      </c>
      <c r="BD20" s="16">
        <f t="shared" si="65"/>
        <v>0</v>
      </c>
      <c r="BE20" s="16">
        <f t="shared" si="66"/>
        <v>0</v>
      </c>
      <c r="BF20" s="15">
        <f t="shared" si="67"/>
        <v>0</v>
      </c>
      <c r="BG20" s="16">
        <f t="shared" si="68"/>
        <v>0</v>
      </c>
      <c r="BH20" s="16">
        <f t="shared" si="69"/>
        <v>0</v>
      </c>
      <c r="BI20" s="17">
        <f t="shared" si="70"/>
        <v>0</v>
      </c>
      <c r="BK20" s="29">
        <v>211306</v>
      </c>
      <c r="BL20" s="29">
        <v>212306</v>
      </c>
      <c r="BM20" s="29">
        <v>213306</v>
      </c>
    </row>
    <row r="21" spans="1:65" s="28" customFormat="1" ht="24.75" customHeight="1">
      <c r="A21" s="22" t="s">
        <v>113</v>
      </c>
      <c r="B21" s="15">
        <f t="shared" si="13"/>
        <v>0</v>
      </c>
      <c r="C21" s="19">
        <f t="shared" si="14"/>
        <v>0</v>
      </c>
      <c r="D21" s="19">
        <f t="shared" si="14"/>
        <v>0</v>
      </c>
      <c r="E21" s="19">
        <f t="shared" si="14"/>
        <v>0</v>
      </c>
      <c r="F21" s="15">
        <f t="shared" si="15"/>
        <v>0</v>
      </c>
      <c r="G21" s="19">
        <f t="shared" si="16"/>
        <v>0</v>
      </c>
      <c r="H21" s="19">
        <f t="shared" si="17"/>
        <v>0</v>
      </c>
      <c r="I21" s="19">
        <f t="shared" si="18"/>
        <v>0</v>
      </c>
      <c r="J21" s="18">
        <f t="shared" si="19"/>
        <v>0</v>
      </c>
      <c r="K21" s="19">
        <f t="shared" si="20"/>
        <v>0</v>
      </c>
      <c r="L21" s="19">
        <f t="shared" si="21"/>
        <v>0</v>
      </c>
      <c r="M21" s="20">
        <f t="shared" si="22"/>
        <v>0</v>
      </c>
      <c r="N21" s="18">
        <f t="shared" si="23"/>
        <v>0</v>
      </c>
      <c r="O21" s="19">
        <f t="shared" si="24"/>
        <v>0</v>
      </c>
      <c r="P21" s="19">
        <f t="shared" si="25"/>
        <v>0</v>
      </c>
      <c r="Q21" s="20">
        <f t="shared" si="26"/>
        <v>0</v>
      </c>
      <c r="R21" s="18">
        <f t="shared" si="27"/>
        <v>0</v>
      </c>
      <c r="S21" s="19">
        <f t="shared" si="28"/>
        <v>0</v>
      </c>
      <c r="T21" s="19">
        <f t="shared" si="29"/>
        <v>0</v>
      </c>
      <c r="U21" s="19">
        <f t="shared" si="30"/>
        <v>0</v>
      </c>
      <c r="V21" s="18">
        <f t="shared" si="31"/>
        <v>0</v>
      </c>
      <c r="W21" s="19">
        <f t="shared" si="32"/>
        <v>0</v>
      </c>
      <c r="X21" s="19">
        <f t="shared" si="33"/>
        <v>0</v>
      </c>
      <c r="Y21" s="20">
        <f t="shared" si="34"/>
        <v>0</v>
      </c>
      <c r="Z21" s="18">
        <f t="shared" si="35"/>
        <v>0</v>
      </c>
      <c r="AA21" s="19">
        <f t="shared" si="36"/>
        <v>0</v>
      </c>
      <c r="AB21" s="19">
        <f t="shared" si="37"/>
        <v>0</v>
      </c>
      <c r="AC21" s="19">
        <f t="shared" si="38"/>
        <v>0</v>
      </c>
      <c r="AD21" s="18">
        <f t="shared" si="39"/>
        <v>0</v>
      </c>
      <c r="AE21" s="19">
        <f t="shared" si="40"/>
        <v>0</v>
      </c>
      <c r="AF21" s="19">
        <f t="shared" si="41"/>
        <v>0</v>
      </c>
      <c r="AG21" s="20">
        <f t="shared" si="42"/>
        <v>0</v>
      </c>
      <c r="AH21" s="18">
        <f t="shared" si="43"/>
        <v>0</v>
      </c>
      <c r="AI21" s="19">
        <f t="shared" si="44"/>
        <v>0</v>
      </c>
      <c r="AJ21" s="19">
        <f t="shared" si="45"/>
        <v>0</v>
      </c>
      <c r="AK21" s="20">
        <f t="shared" si="46"/>
        <v>0</v>
      </c>
      <c r="AL21" s="18">
        <f t="shared" si="47"/>
        <v>0</v>
      </c>
      <c r="AM21" s="19">
        <f t="shared" si="48"/>
        <v>0</v>
      </c>
      <c r="AN21" s="19">
        <f t="shared" si="49"/>
        <v>0</v>
      </c>
      <c r="AO21" s="20">
        <f t="shared" si="50"/>
        <v>0</v>
      </c>
      <c r="AP21" s="18">
        <f t="shared" si="51"/>
        <v>0</v>
      </c>
      <c r="AQ21" s="19">
        <f t="shared" si="52"/>
        <v>0</v>
      </c>
      <c r="AR21" s="19">
        <f t="shared" si="53"/>
        <v>0</v>
      </c>
      <c r="AS21" s="20">
        <f t="shared" si="54"/>
        <v>0</v>
      </c>
      <c r="AT21" s="18">
        <f t="shared" si="55"/>
        <v>0</v>
      </c>
      <c r="AU21" s="19">
        <f t="shared" si="56"/>
        <v>0</v>
      </c>
      <c r="AV21" s="19">
        <f t="shared" si="57"/>
        <v>0</v>
      </c>
      <c r="AW21" s="20">
        <f t="shared" si="58"/>
        <v>0</v>
      </c>
      <c r="AX21" s="18">
        <f t="shared" si="59"/>
        <v>0</v>
      </c>
      <c r="AY21" s="19">
        <f t="shared" si="60"/>
        <v>0</v>
      </c>
      <c r="AZ21" s="19">
        <f t="shared" si="61"/>
        <v>0</v>
      </c>
      <c r="BA21" s="19">
        <f t="shared" si="62"/>
        <v>0</v>
      </c>
      <c r="BB21" s="18">
        <f t="shared" si="63"/>
        <v>0</v>
      </c>
      <c r="BC21" s="19">
        <f t="shared" si="64"/>
        <v>0</v>
      </c>
      <c r="BD21" s="19">
        <f t="shared" si="65"/>
        <v>0</v>
      </c>
      <c r="BE21" s="20">
        <f t="shared" si="66"/>
        <v>0</v>
      </c>
      <c r="BF21" s="18">
        <f t="shared" si="67"/>
        <v>0</v>
      </c>
      <c r="BG21" s="19">
        <f t="shared" si="68"/>
        <v>0</v>
      </c>
      <c r="BH21" s="19">
        <f t="shared" si="69"/>
        <v>0</v>
      </c>
      <c r="BI21" s="20">
        <f t="shared" si="70"/>
        <v>0</v>
      </c>
      <c r="BK21" s="29">
        <v>211307</v>
      </c>
      <c r="BL21" s="29">
        <v>212307</v>
      </c>
      <c r="BM21" s="29">
        <v>213307</v>
      </c>
    </row>
    <row r="22" spans="1:61" s="28" customFormat="1" ht="24.75" customHeight="1">
      <c r="A22" s="21" t="s">
        <v>0</v>
      </c>
      <c r="B22" s="11">
        <f aca="true" t="shared" si="71" ref="B22:BI22">SUM(B23:B24)</f>
        <v>18</v>
      </c>
      <c r="C22" s="12">
        <f t="shared" si="71"/>
        <v>7</v>
      </c>
      <c r="D22" s="12">
        <f t="shared" si="71"/>
        <v>4</v>
      </c>
      <c r="E22" s="13">
        <f t="shared" si="71"/>
        <v>7</v>
      </c>
      <c r="F22" s="11">
        <f t="shared" si="71"/>
        <v>9</v>
      </c>
      <c r="G22" s="12">
        <f t="shared" si="71"/>
        <v>4</v>
      </c>
      <c r="H22" s="12">
        <f t="shared" si="71"/>
        <v>0</v>
      </c>
      <c r="I22" s="13">
        <f t="shared" si="71"/>
        <v>5</v>
      </c>
      <c r="J22" s="11">
        <f t="shared" si="71"/>
        <v>4</v>
      </c>
      <c r="K22" s="12">
        <f t="shared" si="71"/>
        <v>1</v>
      </c>
      <c r="L22" s="12">
        <f t="shared" si="71"/>
        <v>1</v>
      </c>
      <c r="M22" s="13">
        <f t="shared" si="71"/>
        <v>2</v>
      </c>
      <c r="N22" s="11">
        <f t="shared" si="71"/>
        <v>2</v>
      </c>
      <c r="O22" s="12">
        <f t="shared" si="71"/>
        <v>0</v>
      </c>
      <c r="P22" s="12">
        <f t="shared" si="71"/>
        <v>2</v>
      </c>
      <c r="Q22" s="13">
        <f t="shared" si="71"/>
        <v>0</v>
      </c>
      <c r="R22" s="11">
        <f t="shared" si="71"/>
        <v>1</v>
      </c>
      <c r="S22" s="12">
        <f t="shared" si="71"/>
        <v>0</v>
      </c>
      <c r="T22" s="12">
        <f t="shared" si="71"/>
        <v>1</v>
      </c>
      <c r="U22" s="13">
        <f t="shared" si="71"/>
        <v>0</v>
      </c>
      <c r="V22" s="11">
        <f t="shared" si="71"/>
        <v>0</v>
      </c>
      <c r="W22" s="12">
        <f t="shared" si="71"/>
        <v>0</v>
      </c>
      <c r="X22" s="12">
        <f t="shared" si="71"/>
        <v>0</v>
      </c>
      <c r="Y22" s="13">
        <f t="shared" si="71"/>
        <v>0</v>
      </c>
      <c r="Z22" s="11">
        <f t="shared" si="71"/>
        <v>0</v>
      </c>
      <c r="AA22" s="12">
        <f t="shared" si="71"/>
        <v>0</v>
      </c>
      <c r="AB22" s="12">
        <f t="shared" si="71"/>
        <v>0</v>
      </c>
      <c r="AC22" s="13">
        <f t="shared" si="71"/>
        <v>0</v>
      </c>
      <c r="AD22" s="11">
        <f t="shared" si="71"/>
        <v>2</v>
      </c>
      <c r="AE22" s="12">
        <f t="shared" si="71"/>
        <v>2</v>
      </c>
      <c r="AF22" s="12">
        <f t="shared" si="71"/>
        <v>0</v>
      </c>
      <c r="AG22" s="13">
        <f t="shared" si="71"/>
        <v>0</v>
      </c>
      <c r="AH22" s="11">
        <f t="shared" si="71"/>
        <v>0</v>
      </c>
      <c r="AI22" s="12">
        <f t="shared" si="71"/>
        <v>0</v>
      </c>
      <c r="AJ22" s="12">
        <f t="shared" si="71"/>
        <v>0</v>
      </c>
      <c r="AK22" s="13">
        <f t="shared" si="71"/>
        <v>0</v>
      </c>
      <c r="AL22" s="11">
        <f t="shared" si="71"/>
        <v>0</v>
      </c>
      <c r="AM22" s="12">
        <f t="shared" si="71"/>
        <v>0</v>
      </c>
      <c r="AN22" s="12">
        <f t="shared" si="71"/>
        <v>0</v>
      </c>
      <c r="AO22" s="13">
        <f t="shared" si="71"/>
        <v>0</v>
      </c>
      <c r="AP22" s="11">
        <f t="shared" si="71"/>
        <v>0</v>
      </c>
      <c r="AQ22" s="12">
        <f t="shared" si="71"/>
        <v>0</v>
      </c>
      <c r="AR22" s="12">
        <f t="shared" si="71"/>
        <v>0</v>
      </c>
      <c r="AS22" s="13">
        <f t="shared" si="71"/>
        <v>0</v>
      </c>
      <c r="AT22" s="11">
        <f t="shared" si="71"/>
        <v>16</v>
      </c>
      <c r="AU22" s="12">
        <f t="shared" si="71"/>
        <v>5</v>
      </c>
      <c r="AV22" s="12">
        <f t="shared" si="71"/>
        <v>4</v>
      </c>
      <c r="AW22" s="13">
        <f t="shared" si="71"/>
        <v>7</v>
      </c>
      <c r="AX22" s="11">
        <f t="shared" si="71"/>
        <v>0</v>
      </c>
      <c r="AY22" s="12">
        <f t="shared" si="71"/>
        <v>0</v>
      </c>
      <c r="AZ22" s="12">
        <f t="shared" si="71"/>
        <v>0</v>
      </c>
      <c r="BA22" s="13">
        <f t="shared" si="71"/>
        <v>0</v>
      </c>
      <c r="BB22" s="11">
        <f t="shared" si="71"/>
        <v>2</v>
      </c>
      <c r="BC22" s="12">
        <f t="shared" si="71"/>
        <v>2</v>
      </c>
      <c r="BD22" s="12">
        <f t="shared" si="71"/>
        <v>0</v>
      </c>
      <c r="BE22" s="13">
        <f t="shared" si="71"/>
        <v>0</v>
      </c>
      <c r="BF22" s="11">
        <f t="shared" si="71"/>
        <v>0</v>
      </c>
      <c r="BG22" s="12">
        <f t="shared" si="71"/>
        <v>0</v>
      </c>
      <c r="BH22" s="12">
        <f t="shared" si="71"/>
        <v>0</v>
      </c>
      <c r="BI22" s="13">
        <f t="shared" si="71"/>
        <v>0</v>
      </c>
    </row>
    <row r="23" spans="1:65" s="28" customFormat="1" ht="24.75" customHeight="1">
      <c r="A23" s="22" t="s">
        <v>114</v>
      </c>
      <c r="B23" s="15">
        <f>SUM(C23:E23)</f>
        <v>9</v>
      </c>
      <c r="C23" s="16">
        <f aca="true" t="shared" si="72" ref="C23:E24">G23+K23+O23+S23+W23+AA23+AE23+AI23+AM23+AQ23</f>
        <v>4</v>
      </c>
      <c r="D23" s="16">
        <f t="shared" si="72"/>
        <v>3</v>
      </c>
      <c r="E23" s="16">
        <f t="shared" si="72"/>
        <v>2</v>
      </c>
      <c r="F23" s="15">
        <f>SUM(G23:I23)</f>
        <v>4</v>
      </c>
      <c r="G23" s="16">
        <f>IF(ISERROR(VLOOKUP($BK23,data,2,FALSE)),0,VLOOKUP($BK23,data,2,FALSE))</f>
        <v>3</v>
      </c>
      <c r="H23" s="16">
        <f>IF(ISERROR(VLOOKUP($BL23,data,2,FALSE)),0,VLOOKUP($BL23,data,2,FALSE))</f>
        <v>0</v>
      </c>
      <c r="I23" s="16">
        <f>IF(ISERROR(VLOOKUP($BM23,data,2,FALSE)),0,VLOOKUP($BM23,data,2,FALSE))</f>
        <v>1</v>
      </c>
      <c r="J23" s="15">
        <f>SUM(K23:M23)</f>
        <v>2</v>
      </c>
      <c r="K23" s="16">
        <f>IF(ISERROR(VLOOKUP($BK23,data,3,FALSE)),0,VLOOKUP($BK23,data,3,FALSE))</f>
        <v>1</v>
      </c>
      <c r="L23" s="16">
        <f>IF(ISERROR(VLOOKUP($BL23,data,3,FALSE)),0,VLOOKUP($BL23,data,3,FALSE))</f>
        <v>0</v>
      </c>
      <c r="M23" s="17">
        <f>IF(ISERROR(VLOOKUP($BM23,data,3,FALSE)),0,VLOOKUP($BM23,data,3,FALSE))</f>
        <v>1</v>
      </c>
      <c r="N23" s="15">
        <f>SUM(O23:Q23)</f>
        <v>2</v>
      </c>
      <c r="O23" s="16">
        <f>IF(ISERROR(VLOOKUP($BK23,data,4,FALSE)),0,VLOOKUP($BK23,data,4,FALSE))</f>
        <v>0</v>
      </c>
      <c r="P23" s="16">
        <f>IF(ISERROR(VLOOKUP($BL23,data,4,FALSE)),0,VLOOKUP($BL23,data,4,FALSE))</f>
        <v>2</v>
      </c>
      <c r="Q23" s="17">
        <f>IF(ISERROR(VLOOKUP($BM23,data,4,FALSE)),0,VLOOKUP($BM23,data,4,FALSE))</f>
        <v>0</v>
      </c>
      <c r="R23" s="15">
        <f>SUM(S23:U23)</f>
        <v>1</v>
      </c>
      <c r="S23" s="16">
        <f>IF(ISERROR(VLOOKUP($BK23,data,5,FALSE)),0,VLOOKUP($BK23,data,5,FALSE))</f>
        <v>0</v>
      </c>
      <c r="T23" s="16">
        <f>IF(ISERROR(VLOOKUP($BL23,data,5,FALSE)),0,VLOOKUP($BL23,data,5,FALSE))</f>
        <v>1</v>
      </c>
      <c r="U23" s="16">
        <f>IF(ISERROR(VLOOKUP($BM23,data,5,FALSE)),0,VLOOKUP($BM23,data,5,FALSE))</f>
        <v>0</v>
      </c>
      <c r="V23" s="15">
        <f>SUM(W23:Y23)</f>
        <v>0</v>
      </c>
      <c r="W23" s="16">
        <f>IF(ISERROR(VLOOKUP($BK23,data,6,FALSE)),0,VLOOKUP($BK23,data,6,FALSE))</f>
        <v>0</v>
      </c>
      <c r="X23" s="16">
        <f>IF(ISERROR(VLOOKUP($BL23,data,6,FALSE)),0,VLOOKUP($BL23,data,6,FALSE))</f>
        <v>0</v>
      </c>
      <c r="Y23" s="17">
        <f>IF(ISERROR(VLOOKUP($BM23,data,6,FALSE)),0,VLOOKUP($BM23,data,6,FALSE))</f>
        <v>0</v>
      </c>
      <c r="Z23" s="15">
        <f>SUM(AA23:AC23)</f>
        <v>0</v>
      </c>
      <c r="AA23" s="16">
        <f>IF(ISERROR(VLOOKUP($BK23,data,7,FALSE)),0,VLOOKUP($BK23,data,7,FALSE))</f>
        <v>0</v>
      </c>
      <c r="AB23" s="16">
        <f>IF(ISERROR(VLOOKUP($BL23,data,7,FALSE)),0,VLOOKUP($BL23,data,7,FALSE))</f>
        <v>0</v>
      </c>
      <c r="AC23" s="16">
        <f>IF(ISERROR(VLOOKUP($BM23,data,7,FALSE)),0,VLOOKUP($BM23,data,7,FALSE))</f>
        <v>0</v>
      </c>
      <c r="AD23" s="15">
        <f>SUM(AE23:AG23)</f>
        <v>0</v>
      </c>
      <c r="AE23" s="16">
        <f>IF(ISERROR(VLOOKUP($BK23,data,8,FALSE)),0,VLOOKUP($BK23,data,8,FALSE))</f>
        <v>0</v>
      </c>
      <c r="AF23" s="16">
        <f>IF(ISERROR(VLOOKUP($BL23,data,8,FALSE)),0,VLOOKUP($BL23,data,8,FALSE))</f>
        <v>0</v>
      </c>
      <c r="AG23" s="17">
        <f>IF(ISERROR(VLOOKUP($BM23,data,8,FALSE)),0,VLOOKUP($BM23,data,8,FALSE))</f>
        <v>0</v>
      </c>
      <c r="AH23" s="15">
        <f>SUM(AI23:AK23)</f>
        <v>0</v>
      </c>
      <c r="AI23" s="16">
        <f>IF(ISERROR(VLOOKUP($BK23,data,9,FALSE)),0,VLOOKUP($BK23,data,9,FALSE))</f>
        <v>0</v>
      </c>
      <c r="AJ23" s="16">
        <f>IF(ISERROR(VLOOKUP($BL23,data,9,FALSE)),0,VLOOKUP($BL23,data,9,FALSE))</f>
        <v>0</v>
      </c>
      <c r="AK23" s="17">
        <f>IF(ISERROR(VLOOKUP($BM23,data,9,FALSE)),0,VLOOKUP($BM23,data,9,FALSE))</f>
        <v>0</v>
      </c>
      <c r="AL23" s="15">
        <f>SUM(AM23:AO23)</f>
        <v>0</v>
      </c>
      <c r="AM23" s="16">
        <f>IF(ISERROR(VLOOKUP($BK23,data,10,FALSE)),0,VLOOKUP($BK23,data,10,FALSE))</f>
        <v>0</v>
      </c>
      <c r="AN23" s="16">
        <f>IF(ISERROR(VLOOKUP($BL23,data,10,FALSE)),0,VLOOKUP($BL23,data,10,FALSE))</f>
        <v>0</v>
      </c>
      <c r="AO23" s="17">
        <f>IF(ISERROR(VLOOKUP($BM23,data,10,FALSE)),0,VLOOKUP($BM23,data,10,FALSE))</f>
        <v>0</v>
      </c>
      <c r="AP23" s="15">
        <f>SUM(AQ23:AS23)</f>
        <v>0</v>
      </c>
      <c r="AQ23" s="16">
        <f>IF(ISERROR(VLOOKUP($BK23,data,11,FALSE)),0,VLOOKUP($BK23,data,11,FALSE))</f>
        <v>0</v>
      </c>
      <c r="AR23" s="16">
        <f>IF(ISERROR(VLOOKUP($BL23,data,11,FALSE)),0,VLOOKUP($BL23,data,11,FALSE))</f>
        <v>0</v>
      </c>
      <c r="AS23" s="17">
        <f>IF(ISERROR(VLOOKUP($BM23,data,11,FALSE)),0,VLOOKUP($BM23,data,11,FALSE))</f>
        <v>0</v>
      </c>
      <c r="AT23" s="15">
        <f>SUM(AU23:AW23)</f>
        <v>9</v>
      </c>
      <c r="AU23" s="16">
        <f>IF(ISERROR(VLOOKUP($BK23,data,12,FALSE)),0,VLOOKUP($BK23,data,12,FALSE))</f>
        <v>4</v>
      </c>
      <c r="AV23" s="16">
        <f>IF(ISERROR(VLOOKUP($BL23,data,12,FALSE)),0,VLOOKUP($BL23,data,12,FALSE))</f>
        <v>3</v>
      </c>
      <c r="AW23" s="17">
        <f>IF(ISERROR(VLOOKUP($BM23,data,12,FALSE)),0,VLOOKUP($BM23,data,12,FALSE))</f>
        <v>2</v>
      </c>
      <c r="AX23" s="15">
        <f>SUM(AY23:BA23)</f>
        <v>0</v>
      </c>
      <c r="AY23" s="16">
        <f>IF(ISERROR(VLOOKUP($BK23,data,13,FALSE)),0,VLOOKUP($BK23,data,13,FALSE))</f>
        <v>0</v>
      </c>
      <c r="AZ23" s="16">
        <f>IF(ISERROR(VLOOKUP($BL23,data,13,FALSE)),0,VLOOKUP($BL23,data,13,FALSE))</f>
        <v>0</v>
      </c>
      <c r="BA23" s="16">
        <f>IF(ISERROR(VLOOKUP($BM23,data,13,FALSE)),0,VLOOKUP($BM23,data,13,FALSE))</f>
        <v>0</v>
      </c>
      <c r="BB23" s="15">
        <f>SUM(BC23:BE23)</f>
        <v>0</v>
      </c>
      <c r="BC23" s="16">
        <f>IF(ISERROR(VLOOKUP($BK23,data,14,FALSE)),0,VLOOKUP($BK23,data,14,FALSE))</f>
        <v>0</v>
      </c>
      <c r="BD23" s="16">
        <f>IF(ISERROR(VLOOKUP($BL23,data,14,FALSE)),0,VLOOKUP($BL23,data,14,FALSE))</f>
        <v>0</v>
      </c>
      <c r="BE23" s="16">
        <f t="shared" si="66"/>
        <v>0</v>
      </c>
      <c r="BF23" s="15">
        <f>SUM(BG23:BI23)</f>
        <v>0</v>
      </c>
      <c r="BG23" s="16">
        <f>IF(ISERROR(VLOOKUP($BK23,data,15,FALSE)),0,VLOOKUP($BK23,data,15,FALSE))</f>
        <v>0</v>
      </c>
      <c r="BH23" s="16">
        <f>IF(ISERROR(VLOOKUP($BL23,data,15,FALSE)),0,VLOOKUP($BL23,data,15,FALSE))</f>
        <v>0</v>
      </c>
      <c r="BI23" s="17">
        <f>IF(ISERROR(VLOOKUP($BM23,data,15,FALSE)),0,VLOOKUP($BM23,data,15,FALSE))</f>
        <v>0</v>
      </c>
      <c r="BK23" s="29">
        <v>211205</v>
      </c>
      <c r="BL23" s="29">
        <v>212205</v>
      </c>
      <c r="BM23" s="29">
        <v>213205</v>
      </c>
    </row>
    <row r="24" spans="1:65" s="28" customFormat="1" ht="24.75" customHeight="1">
      <c r="A24" s="22" t="s">
        <v>68</v>
      </c>
      <c r="B24" s="15">
        <f>SUM(C24:E24)</f>
        <v>9</v>
      </c>
      <c r="C24" s="19">
        <f t="shared" si="72"/>
        <v>3</v>
      </c>
      <c r="D24" s="19">
        <f t="shared" si="72"/>
        <v>1</v>
      </c>
      <c r="E24" s="19">
        <f t="shared" si="72"/>
        <v>5</v>
      </c>
      <c r="F24" s="15">
        <f>SUM(G24:I24)</f>
        <v>5</v>
      </c>
      <c r="G24" s="19">
        <f>IF(ISERROR(VLOOKUP($BK24,data,2,FALSE)),0,VLOOKUP($BK24,data,2,FALSE))</f>
        <v>1</v>
      </c>
      <c r="H24" s="19">
        <f>IF(ISERROR(VLOOKUP($BL24,data,2,FALSE)),0,VLOOKUP($BL24,data,2,FALSE))</f>
        <v>0</v>
      </c>
      <c r="I24" s="19">
        <f>IF(ISERROR(VLOOKUP($BM24,data,2,FALSE)),0,VLOOKUP($BM24,data,2,FALSE))</f>
        <v>4</v>
      </c>
      <c r="J24" s="18">
        <f>SUM(K24:M24)</f>
        <v>2</v>
      </c>
      <c r="K24" s="19">
        <f>IF(ISERROR(VLOOKUP($BK24,data,3,FALSE)),0,VLOOKUP($BK24,data,3,FALSE))</f>
        <v>0</v>
      </c>
      <c r="L24" s="19">
        <f>IF(ISERROR(VLOOKUP($BL24,data,3,FALSE)),0,VLOOKUP($BL24,data,3,FALSE))</f>
        <v>1</v>
      </c>
      <c r="M24" s="20">
        <f>IF(ISERROR(VLOOKUP($BM24,data,3,FALSE)),0,VLOOKUP($BM24,data,3,FALSE))</f>
        <v>1</v>
      </c>
      <c r="N24" s="18">
        <f>SUM(O24:Q24)</f>
        <v>0</v>
      </c>
      <c r="O24" s="19">
        <f>IF(ISERROR(VLOOKUP($BK24,data,4,FALSE)),0,VLOOKUP($BK24,data,4,FALSE))</f>
        <v>0</v>
      </c>
      <c r="P24" s="19">
        <f>IF(ISERROR(VLOOKUP($BL24,data,4,FALSE)),0,VLOOKUP($BL24,data,4,FALSE))</f>
        <v>0</v>
      </c>
      <c r="Q24" s="20">
        <f>IF(ISERROR(VLOOKUP($BM24,data,4,FALSE)),0,VLOOKUP($BM24,data,4,FALSE))</f>
        <v>0</v>
      </c>
      <c r="R24" s="18">
        <f>SUM(S24:U24)</f>
        <v>0</v>
      </c>
      <c r="S24" s="19">
        <f>IF(ISERROR(VLOOKUP($BK24,data,5,FALSE)),0,VLOOKUP($BK24,data,5,FALSE))</f>
        <v>0</v>
      </c>
      <c r="T24" s="19">
        <f>IF(ISERROR(VLOOKUP($BL24,data,5,FALSE)),0,VLOOKUP($BL24,data,5,FALSE))</f>
        <v>0</v>
      </c>
      <c r="U24" s="19">
        <f>IF(ISERROR(VLOOKUP($BM24,data,5,FALSE)),0,VLOOKUP($BM24,data,5,FALSE))</f>
        <v>0</v>
      </c>
      <c r="V24" s="18">
        <f>SUM(W24:Y24)</f>
        <v>0</v>
      </c>
      <c r="W24" s="19">
        <f>IF(ISERROR(VLOOKUP($BK24,data,6,FALSE)),0,VLOOKUP($BK24,data,6,FALSE))</f>
        <v>0</v>
      </c>
      <c r="X24" s="19">
        <f>IF(ISERROR(VLOOKUP($BL24,data,6,FALSE)),0,VLOOKUP($BL24,data,6,FALSE))</f>
        <v>0</v>
      </c>
      <c r="Y24" s="20">
        <f>IF(ISERROR(VLOOKUP($BM24,data,6,FALSE)),0,VLOOKUP($BM24,data,6,FALSE))</f>
        <v>0</v>
      </c>
      <c r="Z24" s="18">
        <f>SUM(AA24:AC24)</f>
        <v>0</v>
      </c>
      <c r="AA24" s="19">
        <f>IF(ISERROR(VLOOKUP($BK24,data,7,FALSE)),0,VLOOKUP($BK24,data,7,FALSE))</f>
        <v>0</v>
      </c>
      <c r="AB24" s="19">
        <f>IF(ISERROR(VLOOKUP($BL24,data,7,FALSE)),0,VLOOKUP($BL24,data,7,FALSE))</f>
        <v>0</v>
      </c>
      <c r="AC24" s="19">
        <f>IF(ISERROR(VLOOKUP($BM24,data,7,FALSE)),0,VLOOKUP($BM24,data,7,FALSE))</f>
        <v>0</v>
      </c>
      <c r="AD24" s="18">
        <f>SUM(AE24:AG24)</f>
        <v>2</v>
      </c>
      <c r="AE24" s="19">
        <f>IF(ISERROR(VLOOKUP($BK24,data,8,FALSE)),0,VLOOKUP($BK24,data,8,FALSE))</f>
        <v>2</v>
      </c>
      <c r="AF24" s="19">
        <f>IF(ISERROR(VLOOKUP($BL24,data,8,FALSE)),0,VLOOKUP($BL24,data,8,FALSE))</f>
        <v>0</v>
      </c>
      <c r="AG24" s="20">
        <f>IF(ISERROR(VLOOKUP($BM24,data,8,FALSE)),0,VLOOKUP($BM24,data,8,FALSE))</f>
        <v>0</v>
      </c>
      <c r="AH24" s="18">
        <f>SUM(AI24:AK24)</f>
        <v>0</v>
      </c>
      <c r="AI24" s="19">
        <f>IF(ISERROR(VLOOKUP($BK24,data,9,FALSE)),0,VLOOKUP($BK24,data,9,FALSE))</f>
        <v>0</v>
      </c>
      <c r="AJ24" s="19">
        <f>IF(ISERROR(VLOOKUP($BL24,data,9,FALSE)),0,VLOOKUP($BL24,data,9,FALSE))</f>
        <v>0</v>
      </c>
      <c r="AK24" s="20">
        <f>IF(ISERROR(VLOOKUP($BM24,data,9,FALSE)),0,VLOOKUP($BM24,data,9,FALSE))</f>
        <v>0</v>
      </c>
      <c r="AL24" s="18">
        <f>SUM(AM24:AO24)</f>
        <v>0</v>
      </c>
      <c r="AM24" s="19">
        <f>IF(ISERROR(VLOOKUP($BK24,data,10,FALSE)),0,VLOOKUP($BK24,data,10,FALSE))</f>
        <v>0</v>
      </c>
      <c r="AN24" s="19">
        <f>IF(ISERROR(VLOOKUP($BL24,data,10,FALSE)),0,VLOOKUP($BL24,data,10,FALSE))</f>
        <v>0</v>
      </c>
      <c r="AO24" s="20">
        <f>IF(ISERROR(VLOOKUP($BM24,data,10,FALSE)),0,VLOOKUP($BM24,data,10,FALSE))</f>
        <v>0</v>
      </c>
      <c r="AP24" s="18">
        <f>SUM(AQ24:AS24)</f>
        <v>0</v>
      </c>
      <c r="AQ24" s="19">
        <f>IF(ISERROR(VLOOKUP($BK24,data,11,FALSE)),0,VLOOKUP($BK24,data,11,FALSE))</f>
        <v>0</v>
      </c>
      <c r="AR24" s="19">
        <f>IF(ISERROR(VLOOKUP($BL24,data,11,FALSE)),0,VLOOKUP($BL24,data,11,FALSE))</f>
        <v>0</v>
      </c>
      <c r="AS24" s="20">
        <f>IF(ISERROR(VLOOKUP($BM24,data,11,FALSE)),0,VLOOKUP($BM24,data,11,FALSE))</f>
        <v>0</v>
      </c>
      <c r="AT24" s="18">
        <f>SUM(AU24:AW24)</f>
        <v>7</v>
      </c>
      <c r="AU24" s="19">
        <f>IF(ISERROR(VLOOKUP($BK24,data,12,FALSE)),0,VLOOKUP($BK24,data,12,FALSE))</f>
        <v>1</v>
      </c>
      <c r="AV24" s="19">
        <f>IF(ISERROR(VLOOKUP($BL24,data,12,FALSE)),0,VLOOKUP($BL24,data,12,FALSE))</f>
        <v>1</v>
      </c>
      <c r="AW24" s="20">
        <f>IF(ISERROR(VLOOKUP($BM24,data,12,FALSE)),0,VLOOKUP($BM24,data,12,FALSE))</f>
        <v>5</v>
      </c>
      <c r="AX24" s="18">
        <f>SUM(AY24:BA24)</f>
        <v>0</v>
      </c>
      <c r="AY24" s="19">
        <f>IF(ISERROR(VLOOKUP($BK24,data,13,FALSE)),0,VLOOKUP($BK24,data,13,FALSE))</f>
        <v>0</v>
      </c>
      <c r="AZ24" s="19">
        <f>IF(ISERROR(VLOOKUP($BL24,data,13,FALSE)),0,VLOOKUP($BL24,data,13,FALSE))</f>
        <v>0</v>
      </c>
      <c r="BA24" s="19">
        <f>IF(ISERROR(VLOOKUP($BM24,data,13,FALSE)),0,VLOOKUP($BM24,data,13,FALSE))</f>
        <v>0</v>
      </c>
      <c r="BB24" s="18">
        <f>SUM(BC24:BE24)</f>
        <v>2</v>
      </c>
      <c r="BC24" s="19">
        <f>IF(ISERROR(VLOOKUP($BK24,data,14,FALSE)),0,VLOOKUP($BK24,data,14,FALSE))</f>
        <v>2</v>
      </c>
      <c r="BD24" s="19">
        <f>IF(ISERROR(VLOOKUP($BL24,data,14,FALSE)),0,VLOOKUP($BL24,data,14,FALSE))</f>
        <v>0</v>
      </c>
      <c r="BE24" s="20">
        <f t="shared" si="66"/>
        <v>0</v>
      </c>
      <c r="BF24" s="18">
        <f>SUM(BG24:BI24)</f>
        <v>0</v>
      </c>
      <c r="BG24" s="19">
        <f>IF(ISERROR(VLOOKUP($BK24,data,15,FALSE)),0,VLOOKUP($BK24,data,15,FALSE))</f>
        <v>0</v>
      </c>
      <c r="BH24" s="19">
        <f>IF(ISERROR(VLOOKUP($BL24,data,15,FALSE)),0,VLOOKUP($BL24,data,15,FALSE))</f>
        <v>0</v>
      </c>
      <c r="BI24" s="20">
        <f>IF(ISERROR(VLOOKUP($BM24,data,15,FALSE)),0,VLOOKUP($BM24,data,15,FALSE))</f>
        <v>0</v>
      </c>
      <c r="BK24" s="29">
        <v>211208</v>
      </c>
      <c r="BL24" s="29">
        <v>212208</v>
      </c>
      <c r="BM24" s="29">
        <v>213208</v>
      </c>
    </row>
    <row r="25" spans="1:61" s="28" customFormat="1" ht="24.75" customHeight="1">
      <c r="A25" s="21" t="s">
        <v>82</v>
      </c>
      <c r="B25" s="11">
        <f aca="true" t="shared" si="73" ref="B25:BI25">SUM(B26:B39)</f>
        <v>87</v>
      </c>
      <c r="C25" s="12">
        <f t="shared" si="73"/>
        <v>43</v>
      </c>
      <c r="D25" s="12">
        <f t="shared" si="73"/>
        <v>20</v>
      </c>
      <c r="E25" s="13">
        <f t="shared" si="73"/>
        <v>24</v>
      </c>
      <c r="F25" s="11">
        <f t="shared" si="73"/>
        <v>25</v>
      </c>
      <c r="G25" s="12">
        <f t="shared" si="73"/>
        <v>9</v>
      </c>
      <c r="H25" s="12">
        <f t="shared" si="73"/>
        <v>1</v>
      </c>
      <c r="I25" s="13">
        <f t="shared" si="73"/>
        <v>15</v>
      </c>
      <c r="J25" s="11">
        <f t="shared" si="73"/>
        <v>26</v>
      </c>
      <c r="K25" s="12">
        <f t="shared" si="73"/>
        <v>14</v>
      </c>
      <c r="L25" s="12">
        <f t="shared" si="73"/>
        <v>4</v>
      </c>
      <c r="M25" s="13">
        <f t="shared" si="73"/>
        <v>8</v>
      </c>
      <c r="N25" s="11">
        <f t="shared" si="73"/>
        <v>11</v>
      </c>
      <c r="O25" s="12">
        <f t="shared" si="73"/>
        <v>6</v>
      </c>
      <c r="P25" s="12">
        <f t="shared" si="73"/>
        <v>5</v>
      </c>
      <c r="Q25" s="13">
        <f t="shared" si="73"/>
        <v>0</v>
      </c>
      <c r="R25" s="11">
        <f t="shared" si="73"/>
        <v>5</v>
      </c>
      <c r="S25" s="12">
        <f t="shared" si="73"/>
        <v>1</v>
      </c>
      <c r="T25" s="12">
        <f t="shared" si="73"/>
        <v>4</v>
      </c>
      <c r="U25" s="13">
        <f t="shared" si="73"/>
        <v>0</v>
      </c>
      <c r="V25" s="11">
        <f t="shared" si="73"/>
        <v>6</v>
      </c>
      <c r="W25" s="12">
        <f t="shared" si="73"/>
        <v>5</v>
      </c>
      <c r="X25" s="12">
        <f t="shared" si="73"/>
        <v>1</v>
      </c>
      <c r="Y25" s="13">
        <f t="shared" si="73"/>
        <v>0</v>
      </c>
      <c r="Z25" s="11">
        <f t="shared" si="73"/>
        <v>5</v>
      </c>
      <c r="AA25" s="12">
        <f t="shared" si="73"/>
        <v>3</v>
      </c>
      <c r="AB25" s="12">
        <f t="shared" si="73"/>
        <v>1</v>
      </c>
      <c r="AC25" s="13">
        <f t="shared" si="73"/>
        <v>1</v>
      </c>
      <c r="AD25" s="11">
        <f t="shared" si="73"/>
        <v>8</v>
      </c>
      <c r="AE25" s="12">
        <f t="shared" si="73"/>
        <v>4</v>
      </c>
      <c r="AF25" s="12">
        <f t="shared" si="73"/>
        <v>4</v>
      </c>
      <c r="AG25" s="13">
        <f t="shared" si="73"/>
        <v>0</v>
      </c>
      <c r="AH25" s="11">
        <f t="shared" si="73"/>
        <v>1</v>
      </c>
      <c r="AI25" s="12">
        <f t="shared" si="73"/>
        <v>1</v>
      </c>
      <c r="AJ25" s="12">
        <f t="shared" si="73"/>
        <v>0</v>
      </c>
      <c r="AK25" s="13">
        <f t="shared" si="73"/>
        <v>0</v>
      </c>
      <c r="AL25" s="11">
        <f t="shared" si="73"/>
        <v>0</v>
      </c>
      <c r="AM25" s="12">
        <f t="shared" si="73"/>
        <v>0</v>
      </c>
      <c r="AN25" s="12">
        <f t="shared" si="73"/>
        <v>0</v>
      </c>
      <c r="AO25" s="13">
        <f t="shared" si="73"/>
        <v>0</v>
      </c>
      <c r="AP25" s="11">
        <f t="shared" si="73"/>
        <v>0</v>
      </c>
      <c r="AQ25" s="12">
        <f t="shared" si="73"/>
        <v>0</v>
      </c>
      <c r="AR25" s="12">
        <f t="shared" si="73"/>
        <v>0</v>
      </c>
      <c r="AS25" s="13">
        <f t="shared" si="73"/>
        <v>0</v>
      </c>
      <c r="AT25" s="11">
        <f t="shared" si="73"/>
        <v>80</v>
      </c>
      <c r="AU25" s="12">
        <f t="shared" si="73"/>
        <v>40</v>
      </c>
      <c r="AV25" s="12">
        <f t="shared" si="73"/>
        <v>16</v>
      </c>
      <c r="AW25" s="13">
        <f t="shared" si="73"/>
        <v>24</v>
      </c>
      <c r="AX25" s="11">
        <f t="shared" si="73"/>
        <v>7</v>
      </c>
      <c r="AY25" s="12">
        <f t="shared" si="73"/>
        <v>5</v>
      </c>
      <c r="AZ25" s="12">
        <f t="shared" si="73"/>
        <v>1</v>
      </c>
      <c r="BA25" s="13">
        <f t="shared" si="73"/>
        <v>1</v>
      </c>
      <c r="BB25" s="11">
        <f t="shared" si="73"/>
        <v>7</v>
      </c>
      <c r="BC25" s="12">
        <f t="shared" si="73"/>
        <v>3</v>
      </c>
      <c r="BD25" s="12">
        <f t="shared" si="73"/>
        <v>4</v>
      </c>
      <c r="BE25" s="13">
        <f t="shared" si="73"/>
        <v>0</v>
      </c>
      <c r="BF25" s="11">
        <f t="shared" si="73"/>
        <v>0</v>
      </c>
      <c r="BG25" s="12">
        <f t="shared" si="73"/>
        <v>0</v>
      </c>
      <c r="BH25" s="12">
        <f t="shared" si="73"/>
        <v>0</v>
      </c>
      <c r="BI25" s="13">
        <f t="shared" si="73"/>
        <v>0</v>
      </c>
    </row>
    <row r="26" spans="1:65" s="28" customFormat="1" ht="24.75" customHeight="1">
      <c r="A26" s="22" t="s">
        <v>115</v>
      </c>
      <c r="B26" s="15">
        <f>SUM(C26:E26)</f>
        <v>24</v>
      </c>
      <c r="C26" s="16">
        <f aca="true" t="shared" si="74" ref="C26:E39">G26+K26+O26+S26+W26+AA26+AE26+AI26+AM26+AQ26</f>
        <v>15</v>
      </c>
      <c r="D26" s="16">
        <f t="shared" si="74"/>
        <v>4</v>
      </c>
      <c r="E26" s="16">
        <f t="shared" si="74"/>
        <v>5</v>
      </c>
      <c r="F26" s="15">
        <f aca="true" t="shared" si="75" ref="F26:F39">SUM(G26:I26)</f>
        <v>8</v>
      </c>
      <c r="G26" s="16">
        <f aca="true" t="shared" si="76" ref="G26:G39">IF(ISERROR(VLOOKUP($BK26,data,2,FALSE)),0,VLOOKUP($BK26,data,2,FALSE))</f>
        <v>3</v>
      </c>
      <c r="H26" s="16">
        <f aca="true" t="shared" si="77" ref="H26:H39">IF(ISERROR(VLOOKUP($BL26,data,2,FALSE)),0,VLOOKUP($BL26,data,2,FALSE))</f>
        <v>0</v>
      </c>
      <c r="I26" s="16">
        <f aca="true" t="shared" si="78" ref="I26:I39">IF(ISERROR(VLOOKUP($BM26,data,2,FALSE)),0,VLOOKUP($BM26,data,2,FALSE))</f>
        <v>5</v>
      </c>
      <c r="J26" s="15">
        <f aca="true" t="shared" si="79" ref="J26:J39">SUM(K26:M26)</f>
        <v>7</v>
      </c>
      <c r="K26" s="16">
        <f aca="true" t="shared" si="80" ref="K26:K39">IF(ISERROR(VLOOKUP($BK26,data,3,FALSE)),0,VLOOKUP($BK26,data,3,FALSE))</f>
        <v>6</v>
      </c>
      <c r="L26" s="16">
        <f aca="true" t="shared" si="81" ref="L26:L39">IF(ISERROR(VLOOKUP($BL26,data,3,FALSE)),0,VLOOKUP($BL26,data,3,FALSE))</f>
        <v>1</v>
      </c>
      <c r="M26" s="17">
        <f aca="true" t="shared" si="82" ref="M26:M39">IF(ISERROR(VLOOKUP($BM26,data,3,FALSE)),0,VLOOKUP($BM26,data,3,FALSE))</f>
        <v>0</v>
      </c>
      <c r="N26" s="15">
        <f aca="true" t="shared" si="83" ref="N26:N39">SUM(O26:Q26)</f>
        <v>3</v>
      </c>
      <c r="O26" s="16">
        <f aca="true" t="shared" si="84" ref="O26:O39">IF(ISERROR(VLOOKUP($BK26,data,4,FALSE)),0,VLOOKUP($BK26,data,4,FALSE))</f>
        <v>2</v>
      </c>
      <c r="P26" s="16">
        <f aca="true" t="shared" si="85" ref="P26:P39">IF(ISERROR(VLOOKUP($BL26,data,4,FALSE)),0,VLOOKUP($BL26,data,4,FALSE))</f>
        <v>1</v>
      </c>
      <c r="Q26" s="17">
        <f aca="true" t="shared" si="86" ref="Q26:Q39">IF(ISERROR(VLOOKUP($BM26,data,4,FALSE)),0,VLOOKUP($BM26,data,4,FALSE))</f>
        <v>0</v>
      </c>
      <c r="R26" s="15">
        <f aca="true" t="shared" si="87" ref="R26:R39">SUM(S26:U26)</f>
        <v>1</v>
      </c>
      <c r="S26" s="16">
        <f aca="true" t="shared" si="88" ref="S26:S39">IF(ISERROR(VLOOKUP($BK26,data,5,FALSE)),0,VLOOKUP($BK26,data,5,FALSE))</f>
        <v>0</v>
      </c>
      <c r="T26" s="16">
        <f aca="true" t="shared" si="89" ref="T26:T39">IF(ISERROR(VLOOKUP($BL26,data,5,FALSE)),0,VLOOKUP($BL26,data,5,FALSE))</f>
        <v>1</v>
      </c>
      <c r="U26" s="16">
        <f aca="true" t="shared" si="90" ref="U26:U39">IF(ISERROR(VLOOKUP($BM26,data,5,FALSE)),0,VLOOKUP($BM26,data,5,FALSE))</f>
        <v>0</v>
      </c>
      <c r="V26" s="15">
        <f aca="true" t="shared" si="91" ref="V26:V39">SUM(W26:Y26)</f>
        <v>3</v>
      </c>
      <c r="W26" s="16">
        <f aca="true" t="shared" si="92" ref="W26:W39">IF(ISERROR(VLOOKUP($BK26,data,6,FALSE)),0,VLOOKUP($BK26,data,6,FALSE))</f>
        <v>2</v>
      </c>
      <c r="X26" s="16">
        <f aca="true" t="shared" si="93" ref="X26:X39">IF(ISERROR(VLOOKUP($BL26,data,6,FALSE)),0,VLOOKUP($BL26,data,6,FALSE))</f>
        <v>1</v>
      </c>
      <c r="Y26" s="17">
        <f aca="true" t="shared" si="94" ref="Y26:Y39">IF(ISERROR(VLOOKUP($BM26,data,6,FALSE)),0,VLOOKUP($BM26,data,6,FALSE))</f>
        <v>0</v>
      </c>
      <c r="Z26" s="15">
        <f aca="true" t="shared" si="95" ref="Z26:Z39">SUM(AA26:AC26)</f>
        <v>1</v>
      </c>
      <c r="AA26" s="16">
        <f aca="true" t="shared" si="96" ref="AA26:AA39">IF(ISERROR(VLOOKUP($BK26,data,7,FALSE)),0,VLOOKUP($BK26,data,7,FALSE))</f>
        <v>1</v>
      </c>
      <c r="AB26" s="16">
        <f aca="true" t="shared" si="97" ref="AB26:AB39">IF(ISERROR(VLOOKUP($BL26,data,7,FALSE)),0,VLOOKUP($BL26,data,7,FALSE))</f>
        <v>0</v>
      </c>
      <c r="AC26" s="16">
        <f aca="true" t="shared" si="98" ref="AC26:AC39">IF(ISERROR(VLOOKUP($BM26,data,7,FALSE)),0,VLOOKUP($BM26,data,7,FALSE))</f>
        <v>0</v>
      </c>
      <c r="AD26" s="15">
        <f aca="true" t="shared" si="99" ref="AD26:AD39">SUM(AE26:AG26)</f>
        <v>1</v>
      </c>
      <c r="AE26" s="16">
        <f aca="true" t="shared" si="100" ref="AE26:AE39">IF(ISERROR(VLOOKUP($BK26,data,8,FALSE)),0,VLOOKUP($BK26,data,8,FALSE))</f>
        <v>1</v>
      </c>
      <c r="AF26" s="16">
        <f aca="true" t="shared" si="101" ref="AF26:AF39">IF(ISERROR(VLOOKUP($BL26,data,8,FALSE)),0,VLOOKUP($BL26,data,8,FALSE))</f>
        <v>0</v>
      </c>
      <c r="AG26" s="17">
        <f aca="true" t="shared" si="102" ref="AG26:AG39">IF(ISERROR(VLOOKUP($BM26,data,8,FALSE)),0,VLOOKUP($BM26,data,8,FALSE))</f>
        <v>0</v>
      </c>
      <c r="AH26" s="15">
        <f aca="true" t="shared" si="103" ref="AH26:AH39">SUM(AI26:AK26)</f>
        <v>0</v>
      </c>
      <c r="AI26" s="16">
        <f aca="true" t="shared" si="104" ref="AI26:AI39">IF(ISERROR(VLOOKUP($BK26,data,9,FALSE)),0,VLOOKUP($BK26,data,9,FALSE))</f>
        <v>0</v>
      </c>
      <c r="AJ26" s="16">
        <f aca="true" t="shared" si="105" ref="AJ26:AJ39">IF(ISERROR(VLOOKUP($BL26,data,9,FALSE)),0,VLOOKUP($BL26,data,9,FALSE))</f>
        <v>0</v>
      </c>
      <c r="AK26" s="17">
        <f aca="true" t="shared" si="106" ref="AK26:AK39">IF(ISERROR(VLOOKUP($BM26,data,9,FALSE)),0,VLOOKUP($BM26,data,9,FALSE))</f>
        <v>0</v>
      </c>
      <c r="AL26" s="15">
        <f aca="true" t="shared" si="107" ref="AL26:AL39">SUM(AM26:AO26)</f>
        <v>0</v>
      </c>
      <c r="AM26" s="16">
        <f aca="true" t="shared" si="108" ref="AM26:AM39">IF(ISERROR(VLOOKUP($BK26,data,10,FALSE)),0,VLOOKUP($BK26,data,10,FALSE))</f>
        <v>0</v>
      </c>
      <c r="AN26" s="16">
        <f aca="true" t="shared" si="109" ref="AN26:AN39">IF(ISERROR(VLOOKUP($BL26,data,10,FALSE)),0,VLOOKUP($BL26,data,10,FALSE))</f>
        <v>0</v>
      </c>
      <c r="AO26" s="17">
        <f aca="true" t="shared" si="110" ref="AO26:AO39">IF(ISERROR(VLOOKUP($BM26,data,10,FALSE)),0,VLOOKUP($BM26,data,10,FALSE))</f>
        <v>0</v>
      </c>
      <c r="AP26" s="15">
        <f aca="true" t="shared" si="111" ref="AP26:AP39">SUM(AQ26:AS26)</f>
        <v>0</v>
      </c>
      <c r="AQ26" s="16">
        <f aca="true" t="shared" si="112" ref="AQ26:AQ39">IF(ISERROR(VLOOKUP($BK26,data,11,FALSE)),0,VLOOKUP($BK26,data,11,FALSE))</f>
        <v>0</v>
      </c>
      <c r="AR26" s="16">
        <f aca="true" t="shared" si="113" ref="AR26:AR39">IF(ISERROR(VLOOKUP($BL26,data,11,FALSE)),0,VLOOKUP($BL26,data,11,FALSE))</f>
        <v>0</v>
      </c>
      <c r="AS26" s="17">
        <f aca="true" t="shared" si="114" ref="AS26:AS39">IF(ISERROR(VLOOKUP($BM26,data,11,FALSE)),0,VLOOKUP($BM26,data,11,FALSE))</f>
        <v>0</v>
      </c>
      <c r="AT26" s="15">
        <f aca="true" t="shared" si="115" ref="AT26:AT39">SUM(AU26:AW26)</f>
        <v>24</v>
      </c>
      <c r="AU26" s="16">
        <f aca="true" t="shared" si="116" ref="AU26:AU39">IF(ISERROR(VLOOKUP($BK26,data,12,FALSE)),0,VLOOKUP($BK26,data,12,FALSE))</f>
        <v>15</v>
      </c>
      <c r="AV26" s="16">
        <f aca="true" t="shared" si="117" ref="AV26:AV39">IF(ISERROR(VLOOKUP($BL26,data,12,FALSE)),0,VLOOKUP($BL26,data,12,FALSE))</f>
        <v>4</v>
      </c>
      <c r="AW26" s="17">
        <f aca="true" t="shared" si="118" ref="AW26:AW39">IF(ISERROR(VLOOKUP($BM26,data,12,FALSE)),0,VLOOKUP($BM26,data,12,FALSE))</f>
        <v>5</v>
      </c>
      <c r="AX26" s="15">
        <f aca="true" t="shared" si="119" ref="AX26:AX39">SUM(AY26:BA26)</f>
        <v>2</v>
      </c>
      <c r="AY26" s="16">
        <f aca="true" t="shared" si="120" ref="AY26:AY39">IF(ISERROR(VLOOKUP($BK26,data,13,FALSE)),0,VLOOKUP($BK26,data,13,FALSE))</f>
        <v>2</v>
      </c>
      <c r="AZ26" s="16">
        <f aca="true" t="shared" si="121" ref="AZ26:AZ39">IF(ISERROR(VLOOKUP($BL26,data,13,FALSE)),0,VLOOKUP($BL26,data,13,FALSE))</f>
        <v>0</v>
      </c>
      <c r="BA26" s="16">
        <f aca="true" t="shared" si="122" ref="BA26:BA39">IF(ISERROR(VLOOKUP($BM26,data,13,FALSE)),0,VLOOKUP($BM26,data,13,FALSE))</f>
        <v>0</v>
      </c>
      <c r="BB26" s="15">
        <f aca="true" t="shared" si="123" ref="BB26:BB39">SUM(BC26:BE26)</f>
        <v>0</v>
      </c>
      <c r="BC26" s="16">
        <f aca="true" t="shared" si="124" ref="BC26:BC39">IF(ISERROR(VLOOKUP($BK26,data,14,FALSE)),0,VLOOKUP($BK26,data,14,FALSE))</f>
        <v>0</v>
      </c>
      <c r="BD26" s="16">
        <f aca="true" t="shared" si="125" ref="BD26:BD39">IF(ISERROR(VLOOKUP($BL26,data,14,FALSE)),0,VLOOKUP($BL26,data,14,FALSE))</f>
        <v>0</v>
      </c>
      <c r="BE26" s="16">
        <f t="shared" si="66"/>
        <v>0</v>
      </c>
      <c r="BF26" s="15">
        <f aca="true" t="shared" si="126" ref="BF26:BF39">SUM(BG26:BI26)</f>
        <v>0</v>
      </c>
      <c r="BG26" s="16">
        <f aca="true" t="shared" si="127" ref="BG26:BG39">IF(ISERROR(VLOOKUP($BK26,data,15,FALSE)),0,VLOOKUP($BK26,data,15,FALSE))</f>
        <v>0</v>
      </c>
      <c r="BH26" s="16">
        <f aca="true" t="shared" si="128" ref="BH26:BH39">IF(ISERROR(VLOOKUP($BL26,data,15,FALSE)),0,VLOOKUP($BL26,data,15,FALSE))</f>
        <v>0</v>
      </c>
      <c r="BI26" s="17">
        <f aca="true" t="shared" si="129" ref="BI26:BI39">IF(ISERROR(VLOOKUP($BM26,data,15,FALSE)),0,VLOOKUP($BM26,data,15,FALSE))</f>
        <v>0</v>
      </c>
      <c r="BK26" s="29">
        <v>211203</v>
      </c>
      <c r="BL26" s="29">
        <v>212203</v>
      </c>
      <c r="BM26" s="29">
        <v>213203</v>
      </c>
    </row>
    <row r="27" spans="1:65" s="28" customFormat="1" ht="24.75" customHeight="1">
      <c r="A27" s="22" t="s">
        <v>116</v>
      </c>
      <c r="B27" s="15">
        <f aca="true" t="shared" si="130" ref="B27:B39">SUM(C27:E27)</f>
        <v>21</v>
      </c>
      <c r="C27" s="16">
        <f t="shared" si="74"/>
        <v>11</v>
      </c>
      <c r="D27" s="16">
        <f t="shared" si="74"/>
        <v>2</v>
      </c>
      <c r="E27" s="16">
        <f t="shared" si="74"/>
        <v>8</v>
      </c>
      <c r="F27" s="15">
        <f t="shared" si="75"/>
        <v>6</v>
      </c>
      <c r="G27" s="16">
        <f t="shared" si="76"/>
        <v>1</v>
      </c>
      <c r="H27" s="16">
        <f t="shared" si="77"/>
        <v>0</v>
      </c>
      <c r="I27" s="16">
        <f t="shared" si="78"/>
        <v>5</v>
      </c>
      <c r="J27" s="15">
        <f t="shared" si="79"/>
        <v>7</v>
      </c>
      <c r="K27" s="16">
        <f t="shared" si="80"/>
        <v>4</v>
      </c>
      <c r="L27" s="16">
        <f t="shared" si="81"/>
        <v>0</v>
      </c>
      <c r="M27" s="17">
        <f t="shared" si="82"/>
        <v>3</v>
      </c>
      <c r="N27" s="15">
        <f t="shared" si="83"/>
        <v>2</v>
      </c>
      <c r="O27" s="16">
        <f t="shared" si="84"/>
        <v>1</v>
      </c>
      <c r="P27" s="16">
        <f t="shared" si="85"/>
        <v>1</v>
      </c>
      <c r="Q27" s="17">
        <f t="shared" si="86"/>
        <v>0</v>
      </c>
      <c r="R27" s="15">
        <f t="shared" si="87"/>
        <v>2</v>
      </c>
      <c r="S27" s="16">
        <f t="shared" si="88"/>
        <v>1</v>
      </c>
      <c r="T27" s="16">
        <f t="shared" si="89"/>
        <v>1</v>
      </c>
      <c r="U27" s="16">
        <f t="shared" si="90"/>
        <v>0</v>
      </c>
      <c r="V27" s="15">
        <f t="shared" si="91"/>
        <v>1</v>
      </c>
      <c r="W27" s="16">
        <f t="shared" si="92"/>
        <v>1</v>
      </c>
      <c r="X27" s="16">
        <f t="shared" si="93"/>
        <v>0</v>
      </c>
      <c r="Y27" s="17">
        <f t="shared" si="94"/>
        <v>0</v>
      </c>
      <c r="Z27" s="15">
        <f t="shared" si="95"/>
        <v>0</v>
      </c>
      <c r="AA27" s="16">
        <f t="shared" si="96"/>
        <v>0</v>
      </c>
      <c r="AB27" s="16">
        <f t="shared" si="97"/>
        <v>0</v>
      </c>
      <c r="AC27" s="16">
        <f t="shared" si="98"/>
        <v>0</v>
      </c>
      <c r="AD27" s="15">
        <f t="shared" si="99"/>
        <v>2</v>
      </c>
      <c r="AE27" s="16">
        <f t="shared" si="100"/>
        <v>2</v>
      </c>
      <c r="AF27" s="16">
        <f t="shared" si="101"/>
        <v>0</v>
      </c>
      <c r="AG27" s="17">
        <f t="shared" si="102"/>
        <v>0</v>
      </c>
      <c r="AH27" s="15">
        <f t="shared" si="103"/>
        <v>1</v>
      </c>
      <c r="AI27" s="16">
        <f t="shared" si="104"/>
        <v>1</v>
      </c>
      <c r="AJ27" s="16">
        <f t="shared" si="105"/>
        <v>0</v>
      </c>
      <c r="AK27" s="17">
        <f t="shared" si="106"/>
        <v>0</v>
      </c>
      <c r="AL27" s="15">
        <f t="shared" si="107"/>
        <v>0</v>
      </c>
      <c r="AM27" s="16">
        <f t="shared" si="108"/>
        <v>0</v>
      </c>
      <c r="AN27" s="16">
        <f t="shared" si="109"/>
        <v>0</v>
      </c>
      <c r="AO27" s="17">
        <f t="shared" si="110"/>
        <v>0</v>
      </c>
      <c r="AP27" s="15">
        <f t="shared" si="111"/>
        <v>0</v>
      </c>
      <c r="AQ27" s="16">
        <f t="shared" si="112"/>
        <v>0</v>
      </c>
      <c r="AR27" s="16">
        <f t="shared" si="113"/>
        <v>0</v>
      </c>
      <c r="AS27" s="17">
        <f t="shared" si="114"/>
        <v>0</v>
      </c>
      <c r="AT27" s="15">
        <f t="shared" si="115"/>
        <v>19</v>
      </c>
      <c r="AU27" s="16">
        <f t="shared" si="116"/>
        <v>9</v>
      </c>
      <c r="AV27" s="16">
        <f t="shared" si="117"/>
        <v>2</v>
      </c>
      <c r="AW27" s="17">
        <f t="shared" si="118"/>
        <v>8</v>
      </c>
      <c r="AX27" s="15">
        <f t="shared" si="119"/>
        <v>1</v>
      </c>
      <c r="AY27" s="16">
        <f t="shared" si="120"/>
        <v>1</v>
      </c>
      <c r="AZ27" s="16">
        <f t="shared" si="121"/>
        <v>0</v>
      </c>
      <c r="BA27" s="16">
        <f t="shared" si="122"/>
        <v>0</v>
      </c>
      <c r="BB27" s="15">
        <f t="shared" si="123"/>
        <v>2</v>
      </c>
      <c r="BC27" s="16">
        <f t="shared" si="124"/>
        <v>2</v>
      </c>
      <c r="BD27" s="16">
        <f t="shared" si="125"/>
        <v>0</v>
      </c>
      <c r="BE27" s="16">
        <f t="shared" si="66"/>
        <v>0</v>
      </c>
      <c r="BF27" s="15">
        <f t="shared" si="126"/>
        <v>0</v>
      </c>
      <c r="BG27" s="16">
        <f t="shared" si="127"/>
        <v>0</v>
      </c>
      <c r="BH27" s="16">
        <f t="shared" si="128"/>
        <v>0</v>
      </c>
      <c r="BI27" s="17">
        <f t="shared" si="129"/>
        <v>0</v>
      </c>
      <c r="BK27" s="29">
        <v>211206</v>
      </c>
      <c r="BL27" s="29">
        <v>212206</v>
      </c>
      <c r="BM27" s="29">
        <v>213206</v>
      </c>
    </row>
    <row r="28" spans="1:65" s="28" customFormat="1" ht="24.75" customHeight="1">
      <c r="A28" s="22" t="s">
        <v>117</v>
      </c>
      <c r="B28" s="15">
        <f t="shared" si="130"/>
        <v>12</v>
      </c>
      <c r="C28" s="16">
        <f t="shared" si="74"/>
        <v>2</v>
      </c>
      <c r="D28" s="16">
        <f t="shared" si="74"/>
        <v>6</v>
      </c>
      <c r="E28" s="16">
        <f t="shared" si="74"/>
        <v>4</v>
      </c>
      <c r="F28" s="15">
        <f t="shared" si="75"/>
        <v>3</v>
      </c>
      <c r="G28" s="16">
        <f t="shared" si="76"/>
        <v>1</v>
      </c>
      <c r="H28" s="16">
        <f t="shared" si="77"/>
        <v>0</v>
      </c>
      <c r="I28" s="16">
        <f t="shared" si="78"/>
        <v>2</v>
      </c>
      <c r="J28" s="15">
        <f t="shared" si="79"/>
        <v>4</v>
      </c>
      <c r="K28" s="16">
        <f t="shared" si="80"/>
        <v>0</v>
      </c>
      <c r="L28" s="16">
        <f t="shared" si="81"/>
        <v>2</v>
      </c>
      <c r="M28" s="17">
        <f t="shared" si="82"/>
        <v>2</v>
      </c>
      <c r="N28" s="15">
        <f t="shared" si="83"/>
        <v>2</v>
      </c>
      <c r="O28" s="16">
        <f t="shared" si="84"/>
        <v>1</v>
      </c>
      <c r="P28" s="16">
        <f t="shared" si="85"/>
        <v>1</v>
      </c>
      <c r="Q28" s="17">
        <f t="shared" si="86"/>
        <v>0</v>
      </c>
      <c r="R28" s="15">
        <f t="shared" si="87"/>
        <v>2</v>
      </c>
      <c r="S28" s="16">
        <f t="shared" si="88"/>
        <v>0</v>
      </c>
      <c r="T28" s="16">
        <f t="shared" si="89"/>
        <v>2</v>
      </c>
      <c r="U28" s="16">
        <f t="shared" si="90"/>
        <v>0</v>
      </c>
      <c r="V28" s="15">
        <f t="shared" si="91"/>
        <v>0</v>
      </c>
      <c r="W28" s="16">
        <f t="shared" si="92"/>
        <v>0</v>
      </c>
      <c r="X28" s="16">
        <f t="shared" si="93"/>
        <v>0</v>
      </c>
      <c r="Y28" s="17">
        <f t="shared" si="94"/>
        <v>0</v>
      </c>
      <c r="Z28" s="15">
        <f t="shared" si="95"/>
        <v>0</v>
      </c>
      <c r="AA28" s="16">
        <f t="shared" si="96"/>
        <v>0</v>
      </c>
      <c r="AB28" s="16">
        <f t="shared" si="97"/>
        <v>0</v>
      </c>
      <c r="AC28" s="16">
        <f t="shared" si="98"/>
        <v>0</v>
      </c>
      <c r="AD28" s="15">
        <f t="shared" si="99"/>
        <v>1</v>
      </c>
      <c r="AE28" s="16">
        <f t="shared" si="100"/>
        <v>0</v>
      </c>
      <c r="AF28" s="16">
        <f t="shared" si="101"/>
        <v>1</v>
      </c>
      <c r="AG28" s="17">
        <f t="shared" si="102"/>
        <v>0</v>
      </c>
      <c r="AH28" s="15">
        <f t="shared" si="103"/>
        <v>0</v>
      </c>
      <c r="AI28" s="16">
        <f t="shared" si="104"/>
        <v>0</v>
      </c>
      <c r="AJ28" s="16">
        <f t="shared" si="105"/>
        <v>0</v>
      </c>
      <c r="AK28" s="17">
        <f t="shared" si="106"/>
        <v>0</v>
      </c>
      <c r="AL28" s="15">
        <f t="shared" si="107"/>
        <v>0</v>
      </c>
      <c r="AM28" s="16">
        <f t="shared" si="108"/>
        <v>0</v>
      </c>
      <c r="AN28" s="16">
        <f t="shared" si="109"/>
        <v>0</v>
      </c>
      <c r="AO28" s="17">
        <f t="shared" si="110"/>
        <v>0</v>
      </c>
      <c r="AP28" s="15">
        <f t="shared" si="111"/>
        <v>0</v>
      </c>
      <c r="AQ28" s="16">
        <f t="shared" si="112"/>
        <v>0</v>
      </c>
      <c r="AR28" s="16">
        <f t="shared" si="113"/>
        <v>0</v>
      </c>
      <c r="AS28" s="17">
        <f t="shared" si="114"/>
        <v>0</v>
      </c>
      <c r="AT28" s="15">
        <f t="shared" si="115"/>
        <v>11</v>
      </c>
      <c r="AU28" s="16">
        <f t="shared" si="116"/>
        <v>2</v>
      </c>
      <c r="AV28" s="16">
        <f t="shared" si="117"/>
        <v>5</v>
      </c>
      <c r="AW28" s="17">
        <f t="shared" si="118"/>
        <v>4</v>
      </c>
      <c r="AX28" s="15">
        <f t="shared" si="119"/>
        <v>0</v>
      </c>
      <c r="AY28" s="16">
        <f t="shared" si="120"/>
        <v>0</v>
      </c>
      <c r="AZ28" s="16">
        <f t="shared" si="121"/>
        <v>0</v>
      </c>
      <c r="BA28" s="16">
        <f t="shared" si="122"/>
        <v>0</v>
      </c>
      <c r="BB28" s="15">
        <f t="shared" si="123"/>
        <v>1</v>
      </c>
      <c r="BC28" s="16">
        <f t="shared" si="124"/>
        <v>0</v>
      </c>
      <c r="BD28" s="16">
        <f t="shared" si="125"/>
        <v>1</v>
      </c>
      <c r="BE28" s="16">
        <f t="shared" si="66"/>
        <v>0</v>
      </c>
      <c r="BF28" s="15">
        <f t="shared" si="126"/>
        <v>0</v>
      </c>
      <c r="BG28" s="16">
        <f t="shared" si="127"/>
        <v>0</v>
      </c>
      <c r="BH28" s="16">
        <f t="shared" si="128"/>
        <v>0</v>
      </c>
      <c r="BI28" s="17">
        <f t="shared" si="129"/>
        <v>0</v>
      </c>
      <c r="BK28" s="29">
        <v>211220</v>
      </c>
      <c r="BL28" s="29">
        <v>212220</v>
      </c>
      <c r="BM28" s="29">
        <v>213220</v>
      </c>
    </row>
    <row r="29" spans="1:65" s="28" customFormat="1" ht="24.75" customHeight="1">
      <c r="A29" s="22" t="s">
        <v>118</v>
      </c>
      <c r="B29" s="15">
        <f t="shared" si="130"/>
        <v>3</v>
      </c>
      <c r="C29" s="16">
        <f t="shared" si="74"/>
        <v>2</v>
      </c>
      <c r="D29" s="16">
        <f t="shared" si="74"/>
        <v>1</v>
      </c>
      <c r="E29" s="16">
        <f t="shared" si="74"/>
        <v>0</v>
      </c>
      <c r="F29" s="15">
        <f t="shared" si="75"/>
        <v>1</v>
      </c>
      <c r="G29" s="16">
        <f t="shared" si="76"/>
        <v>1</v>
      </c>
      <c r="H29" s="16">
        <f t="shared" si="77"/>
        <v>0</v>
      </c>
      <c r="I29" s="16">
        <f t="shared" si="78"/>
        <v>0</v>
      </c>
      <c r="J29" s="15">
        <f t="shared" si="79"/>
        <v>0</v>
      </c>
      <c r="K29" s="16">
        <f t="shared" si="80"/>
        <v>0</v>
      </c>
      <c r="L29" s="16">
        <f t="shared" si="81"/>
        <v>0</v>
      </c>
      <c r="M29" s="17">
        <f t="shared" si="82"/>
        <v>0</v>
      </c>
      <c r="N29" s="15">
        <f t="shared" si="83"/>
        <v>1</v>
      </c>
      <c r="O29" s="16">
        <f t="shared" si="84"/>
        <v>1</v>
      </c>
      <c r="P29" s="16">
        <f t="shared" si="85"/>
        <v>0</v>
      </c>
      <c r="Q29" s="17">
        <f t="shared" si="86"/>
        <v>0</v>
      </c>
      <c r="R29" s="15">
        <f t="shared" si="87"/>
        <v>0</v>
      </c>
      <c r="S29" s="16">
        <f t="shared" si="88"/>
        <v>0</v>
      </c>
      <c r="T29" s="16">
        <f t="shared" si="89"/>
        <v>0</v>
      </c>
      <c r="U29" s="16">
        <f t="shared" si="90"/>
        <v>0</v>
      </c>
      <c r="V29" s="15">
        <f t="shared" si="91"/>
        <v>0</v>
      </c>
      <c r="W29" s="16">
        <f t="shared" si="92"/>
        <v>0</v>
      </c>
      <c r="X29" s="16">
        <f t="shared" si="93"/>
        <v>0</v>
      </c>
      <c r="Y29" s="17">
        <f t="shared" si="94"/>
        <v>0</v>
      </c>
      <c r="Z29" s="15">
        <f t="shared" si="95"/>
        <v>0</v>
      </c>
      <c r="AA29" s="16">
        <f t="shared" si="96"/>
        <v>0</v>
      </c>
      <c r="AB29" s="16">
        <f t="shared" si="97"/>
        <v>0</v>
      </c>
      <c r="AC29" s="16">
        <f t="shared" si="98"/>
        <v>0</v>
      </c>
      <c r="AD29" s="15">
        <f t="shared" si="99"/>
        <v>1</v>
      </c>
      <c r="AE29" s="16">
        <f t="shared" si="100"/>
        <v>0</v>
      </c>
      <c r="AF29" s="16">
        <f t="shared" si="101"/>
        <v>1</v>
      </c>
      <c r="AG29" s="17">
        <f t="shared" si="102"/>
        <v>0</v>
      </c>
      <c r="AH29" s="15">
        <f t="shared" si="103"/>
        <v>0</v>
      </c>
      <c r="AI29" s="16">
        <f t="shared" si="104"/>
        <v>0</v>
      </c>
      <c r="AJ29" s="16">
        <f t="shared" si="105"/>
        <v>0</v>
      </c>
      <c r="AK29" s="17">
        <f t="shared" si="106"/>
        <v>0</v>
      </c>
      <c r="AL29" s="15">
        <f t="shared" si="107"/>
        <v>0</v>
      </c>
      <c r="AM29" s="16">
        <f t="shared" si="108"/>
        <v>0</v>
      </c>
      <c r="AN29" s="16">
        <f t="shared" si="109"/>
        <v>0</v>
      </c>
      <c r="AO29" s="17">
        <f t="shared" si="110"/>
        <v>0</v>
      </c>
      <c r="AP29" s="15">
        <f t="shared" si="111"/>
        <v>0</v>
      </c>
      <c r="AQ29" s="16">
        <f t="shared" si="112"/>
        <v>0</v>
      </c>
      <c r="AR29" s="16">
        <f t="shared" si="113"/>
        <v>0</v>
      </c>
      <c r="AS29" s="17">
        <f t="shared" si="114"/>
        <v>0</v>
      </c>
      <c r="AT29" s="15">
        <f t="shared" si="115"/>
        <v>2</v>
      </c>
      <c r="AU29" s="16">
        <f t="shared" si="116"/>
        <v>2</v>
      </c>
      <c r="AV29" s="16">
        <f t="shared" si="117"/>
        <v>0</v>
      </c>
      <c r="AW29" s="17">
        <f t="shared" si="118"/>
        <v>0</v>
      </c>
      <c r="AX29" s="15">
        <f t="shared" si="119"/>
        <v>0</v>
      </c>
      <c r="AY29" s="16">
        <f t="shared" si="120"/>
        <v>0</v>
      </c>
      <c r="AZ29" s="16">
        <f t="shared" si="121"/>
        <v>0</v>
      </c>
      <c r="BA29" s="16">
        <f t="shared" si="122"/>
        <v>0</v>
      </c>
      <c r="BB29" s="15">
        <f t="shared" si="123"/>
        <v>1</v>
      </c>
      <c r="BC29" s="16">
        <f t="shared" si="124"/>
        <v>0</v>
      </c>
      <c r="BD29" s="16">
        <f t="shared" si="125"/>
        <v>1</v>
      </c>
      <c r="BE29" s="16">
        <f t="shared" si="66"/>
        <v>0</v>
      </c>
      <c r="BF29" s="15">
        <f t="shared" si="126"/>
        <v>0</v>
      </c>
      <c r="BG29" s="16">
        <f t="shared" si="127"/>
        <v>0</v>
      </c>
      <c r="BH29" s="16">
        <f t="shared" si="128"/>
        <v>0</v>
      </c>
      <c r="BI29" s="17">
        <f t="shared" si="129"/>
        <v>0</v>
      </c>
      <c r="BK29" s="29">
        <v>211321</v>
      </c>
      <c r="BL29" s="29">
        <v>212321</v>
      </c>
      <c r="BM29" s="29">
        <v>213321</v>
      </c>
    </row>
    <row r="30" spans="1:65" s="28" customFormat="1" ht="24.75" customHeight="1">
      <c r="A30" s="22" t="s">
        <v>5</v>
      </c>
      <c r="B30" s="15">
        <f t="shared" si="130"/>
        <v>1</v>
      </c>
      <c r="C30" s="16">
        <f t="shared" si="74"/>
        <v>1</v>
      </c>
      <c r="D30" s="16">
        <f t="shared" si="74"/>
        <v>0</v>
      </c>
      <c r="E30" s="16">
        <f t="shared" si="74"/>
        <v>0</v>
      </c>
      <c r="F30" s="15">
        <f t="shared" si="75"/>
        <v>0</v>
      </c>
      <c r="G30" s="16">
        <f t="shared" si="76"/>
        <v>0</v>
      </c>
      <c r="H30" s="16">
        <f t="shared" si="77"/>
        <v>0</v>
      </c>
      <c r="I30" s="16">
        <f t="shared" si="78"/>
        <v>0</v>
      </c>
      <c r="J30" s="15">
        <f t="shared" si="79"/>
        <v>0</v>
      </c>
      <c r="K30" s="16">
        <f t="shared" si="80"/>
        <v>0</v>
      </c>
      <c r="L30" s="16">
        <f t="shared" si="81"/>
        <v>0</v>
      </c>
      <c r="M30" s="17">
        <f t="shared" si="82"/>
        <v>0</v>
      </c>
      <c r="N30" s="15">
        <f t="shared" si="83"/>
        <v>0</v>
      </c>
      <c r="O30" s="16">
        <f t="shared" si="84"/>
        <v>0</v>
      </c>
      <c r="P30" s="16">
        <f t="shared" si="85"/>
        <v>0</v>
      </c>
      <c r="Q30" s="17">
        <f t="shared" si="86"/>
        <v>0</v>
      </c>
      <c r="R30" s="15">
        <f t="shared" si="87"/>
        <v>0</v>
      </c>
      <c r="S30" s="16">
        <f t="shared" si="88"/>
        <v>0</v>
      </c>
      <c r="T30" s="16">
        <f t="shared" si="89"/>
        <v>0</v>
      </c>
      <c r="U30" s="16">
        <f t="shared" si="90"/>
        <v>0</v>
      </c>
      <c r="V30" s="15">
        <f t="shared" si="91"/>
        <v>1</v>
      </c>
      <c r="W30" s="16">
        <f t="shared" si="92"/>
        <v>1</v>
      </c>
      <c r="X30" s="16">
        <f t="shared" si="93"/>
        <v>0</v>
      </c>
      <c r="Y30" s="17">
        <f t="shared" si="94"/>
        <v>0</v>
      </c>
      <c r="Z30" s="15">
        <f t="shared" si="95"/>
        <v>0</v>
      </c>
      <c r="AA30" s="16">
        <f t="shared" si="96"/>
        <v>0</v>
      </c>
      <c r="AB30" s="16">
        <f t="shared" si="97"/>
        <v>0</v>
      </c>
      <c r="AC30" s="16">
        <f t="shared" si="98"/>
        <v>0</v>
      </c>
      <c r="AD30" s="15">
        <f t="shared" si="99"/>
        <v>0</v>
      </c>
      <c r="AE30" s="16">
        <f t="shared" si="100"/>
        <v>0</v>
      </c>
      <c r="AF30" s="16">
        <f t="shared" si="101"/>
        <v>0</v>
      </c>
      <c r="AG30" s="17">
        <f t="shared" si="102"/>
        <v>0</v>
      </c>
      <c r="AH30" s="15">
        <f t="shared" si="103"/>
        <v>0</v>
      </c>
      <c r="AI30" s="16">
        <f t="shared" si="104"/>
        <v>0</v>
      </c>
      <c r="AJ30" s="16">
        <f t="shared" si="105"/>
        <v>0</v>
      </c>
      <c r="AK30" s="17">
        <f t="shared" si="106"/>
        <v>0</v>
      </c>
      <c r="AL30" s="15">
        <f t="shared" si="107"/>
        <v>0</v>
      </c>
      <c r="AM30" s="16">
        <f t="shared" si="108"/>
        <v>0</v>
      </c>
      <c r="AN30" s="16">
        <f t="shared" si="109"/>
        <v>0</v>
      </c>
      <c r="AO30" s="17">
        <f t="shared" si="110"/>
        <v>0</v>
      </c>
      <c r="AP30" s="15">
        <f t="shared" si="111"/>
        <v>0</v>
      </c>
      <c r="AQ30" s="16">
        <f t="shared" si="112"/>
        <v>0</v>
      </c>
      <c r="AR30" s="16">
        <f t="shared" si="113"/>
        <v>0</v>
      </c>
      <c r="AS30" s="17">
        <f t="shared" si="114"/>
        <v>0</v>
      </c>
      <c r="AT30" s="15">
        <f t="shared" si="115"/>
        <v>1</v>
      </c>
      <c r="AU30" s="16">
        <f t="shared" si="116"/>
        <v>1</v>
      </c>
      <c r="AV30" s="16">
        <f t="shared" si="117"/>
        <v>0</v>
      </c>
      <c r="AW30" s="17">
        <f t="shared" si="118"/>
        <v>0</v>
      </c>
      <c r="AX30" s="15">
        <f t="shared" si="119"/>
        <v>0</v>
      </c>
      <c r="AY30" s="16">
        <f t="shared" si="120"/>
        <v>0</v>
      </c>
      <c r="AZ30" s="16">
        <f t="shared" si="121"/>
        <v>0</v>
      </c>
      <c r="BA30" s="16">
        <f t="shared" si="122"/>
        <v>0</v>
      </c>
      <c r="BB30" s="15">
        <f t="shared" si="123"/>
        <v>0</v>
      </c>
      <c r="BC30" s="16">
        <f t="shared" si="124"/>
        <v>0</v>
      </c>
      <c r="BD30" s="16">
        <f t="shared" si="125"/>
        <v>0</v>
      </c>
      <c r="BE30" s="16">
        <f t="shared" si="66"/>
        <v>0</v>
      </c>
      <c r="BF30" s="15">
        <f t="shared" si="126"/>
        <v>0</v>
      </c>
      <c r="BG30" s="16">
        <f t="shared" si="127"/>
        <v>0</v>
      </c>
      <c r="BH30" s="16">
        <f t="shared" si="128"/>
        <v>0</v>
      </c>
      <c r="BI30" s="17">
        <f t="shared" si="129"/>
        <v>0</v>
      </c>
      <c r="BK30" s="29">
        <v>211322</v>
      </c>
      <c r="BL30" s="29">
        <v>212322</v>
      </c>
      <c r="BM30" s="29">
        <v>213322</v>
      </c>
    </row>
    <row r="31" spans="1:65" s="28" customFormat="1" ht="24.75" customHeight="1">
      <c r="A31" s="22" t="s">
        <v>6</v>
      </c>
      <c r="B31" s="15">
        <f t="shared" si="130"/>
        <v>0</v>
      </c>
      <c r="C31" s="16">
        <f t="shared" si="74"/>
        <v>0</v>
      </c>
      <c r="D31" s="16">
        <f t="shared" si="74"/>
        <v>0</v>
      </c>
      <c r="E31" s="16">
        <f t="shared" si="74"/>
        <v>0</v>
      </c>
      <c r="F31" s="15">
        <f t="shared" si="75"/>
        <v>0</v>
      </c>
      <c r="G31" s="16">
        <f t="shared" si="76"/>
        <v>0</v>
      </c>
      <c r="H31" s="16">
        <f t="shared" si="77"/>
        <v>0</v>
      </c>
      <c r="I31" s="16">
        <f t="shared" si="78"/>
        <v>0</v>
      </c>
      <c r="J31" s="15">
        <f t="shared" si="79"/>
        <v>0</v>
      </c>
      <c r="K31" s="16">
        <f t="shared" si="80"/>
        <v>0</v>
      </c>
      <c r="L31" s="16">
        <f t="shared" si="81"/>
        <v>0</v>
      </c>
      <c r="M31" s="17">
        <f t="shared" si="82"/>
        <v>0</v>
      </c>
      <c r="N31" s="15">
        <f t="shared" si="83"/>
        <v>0</v>
      </c>
      <c r="O31" s="16">
        <f t="shared" si="84"/>
        <v>0</v>
      </c>
      <c r="P31" s="16">
        <f t="shared" si="85"/>
        <v>0</v>
      </c>
      <c r="Q31" s="17">
        <f t="shared" si="86"/>
        <v>0</v>
      </c>
      <c r="R31" s="15">
        <f t="shared" si="87"/>
        <v>0</v>
      </c>
      <c r="S31" s="16">
        <f t="shared" si="88"/>
        <v>0</v>
      </c>
      <c r="T31" s="16">
        <f t="shared" si="89"/>
        <v>0</v>
      </c>
      <c r="U31" s="16">
        <f t="shared" si="90"/>
        <v>0</v>
      </c>
      <c r="V31" s="15">
        <f t="shared" si="91"/>
        <v>0</v>
      </c>
      <c r="W31" s="16">
        <f t="shared" si="92"/>
        <v>0</v>
      </c>
      <c r="X31" s="16">
        <f t="shared" si="93"/>
        <v>0</v>
      </c>
      <c r="Y31" s="17">
        <f t="shared" si="94"/>
        <v>0</v>
      </c>
      <c r="Z31" s="15">
        <f t="shared" si="95"/>
        <v>0</v>
      </c>
      <c r="AA31" s="16">
        <f t="shared" si="96"/>
        <v>0</v>
      </c>
      <c r="AB31" s="16">
        <f t="shared" si="97"/>
        <v>0</v>
      </c>
      <c r="AC31" s="16">
        <f t="shared" si="98"/>
        <v>0</v>
      </c>
      <c r="AD31" s="15">
        <f t="shared" si="99"/>
        <v>0</v>
      </c>
      <c r="AE31" s="16">
        <f t="shared" si="100"/>
        <v>0</v>
      </c>
      <c r="AF31" s="16">
        <f t="shared" si="101"/>
        <v>0</v>
      </c>
      <c r="AG31" s="17">
        <f t="shared" si="102"/>
        <v>0</v>
      </c>
      <c r="AH31" s="15">
        <f t="shared" si="103"/>
        <v>0</v>
      </c>
      <c r="AI31" s="16">
        <f t="shared" si="104"/>
        <v>0</v>
      </c>
      <c r="AJ31" s="16">
        <f t="shared" si="105"/>
        <v>0</v>
      </c>
      <c r="AK31" s="17">
        <f t="shared" si="106"/>
        <v>0</v>
      </c>
      <c r="AL31" s="15">
        <f t="shared" si="107"/>
        <v>0</v>
      </c>
      <c r="AM31" s="16">
        <f t="shared" si="108"/>
        <v>0</v>
      </c>
      <c r="AN31" s="16">
        <f t="shared" si="109"/>
        <v>0</v>
      </c>
      <c r="AO31" s="17">
        <f t="shared" si="110"/>
        <v>0</v>
      </c>
      <c r="AP31" s="15">
        <f t="shared" si="111"/>
        <v>0</v>
      </c>
      <c r="AQ31" s="16">
        <f t="shared" si="112"/>
        <v>0</v>
      </c>
      <c r="AR31" s="16">
        <f t="shared" si="113"/>
        <v>0</v>
      </c>
      <c r="AS31" s="17">
        <f t="shared" si="114"/>
        <v>0</v>
      </c>
      <c r="AT31" s="15">
        <f t="shared" si="115"/>
        <v>0</v>
      </c>
      <c r="AU31" s="16">
        <f t="shared" si="116"/>
        <v>0</v>
      </c>
      <c r="AV31" s="16">
        <f t="shared" si="117"/>
        <v>0</v>
      </c>
      <c r="AW31" s="17">
        <f t="shared" si="118"/>
        <v>0</v>
      </c>
      <c r="AX31" s="15">
        <f t="shared" si="119"/>
        <v>0</v>
      </c>
      <c r="AY31" s="16">
        <f t="shared" si="120"/>
        <v>0</v>
      </c>
      <c r="AZ31" s="16">
        <f t="shared" si="121"/>
        <v>0</v>
      </c>
      <c r="BA31" s="16">
        <f t="shared" si="122"/>
        <v>0</v>
      </c>
      <c r="BB31" s="15">
        <f t="shared" si="123"/>
        <v>0</v>
      </c>
      <c r="BC31" s="16">
        <f t="shared" si="124"/>
        <v>0</v>
      </c>
      <c r="BD31" s="16">
        <f t="shared" si="125"/>
        <v>0</v>
      </c>
      <c r="BE31" s="16">
        <f t="shared" si="66"/>
        <v>0</v>
      </c>
      <c r="BF31" s="15">
        <f t="shared" si="126"/>
        <v>0</v>
      </c>
      <c r="BG31" s="16">
        <f t="shared" si="127"/>
        <v>0</v>
      </c>
      <c r="BH31" s="16">
        <f t="shared" si="128"/>
        <v>0</v>
      </c>
      <c r="BI31" s="17">
        <f t="shared" si="129"/>
        <v>0</v>
      </c>
      <c r="BK31" s="29">
        <v>211323</v>
      </c>
      <c r="BL31" s="29">
        <v>212323</v>
      </c>
      <c r="BM31" s="29">
        <v>213323</v>
      </c>
    </row>
    <row r="32" spans="1:65" s="28" customFormat="1" ht="24.75" customHeight="1">
      <c r="A32" s="22" t="s">
        <v>7</v>
      </c>
      <c r="B32" s="15">
        <f t="shared" si="130"/>
        <v>0</v>
      </c>
      <c r="C32" s="16">
        <f t="shared" si="74"/>
        <v>0</v>
      </c>
      <c r="D32" s="16">
        <f t="shared" si="74"/>
        <v>0</v>
      </c>
      <c r="E32" s="16">
        <f t="shared" si="74"/>
        <v>0</v>
      </c>
      <c r="F32" s="15">
        <f t="shared" si="75"/>
        <v>0</v>
      </c>
      <c r="G32" s="16">
        <f t="shared" si="76"/>
        <v>0</v>
      </c>
      <c r="H32" s="16">
        <f t="shared" si="77"/>
        <v>0</v>
      </c>
      <c r="I32" s="16">
        <f t="shared" si="78"/>
        <v>0</v>
      </c>
      <c r="J32" s="15">
        <f t="shared" si="79"/>
        <v>0</v>
      </c>
      <c r="K32" s="16">
        <f t="shared" si="80"/>
        <v>0</v>
      </c>
      <c r="L32" s="16">
        <f t="shared" si="81"/>
        <v>0</v>
      </c>
      <c r="M32" s="17">
        <f t="shared" si="82"/>
        <v>0</v>
      </c>
      <c r="N32" s="15">
        <f t="shared" si="83"/>
        <v>0</v>
      </c>
      <c r="O32" s="16">
        <f t="shared" si="84"/>
        <v>0</v>
      </c>
      <c r="P32" s="16">
        <f t="shared" si="85"/>
        <v>0</v>
      </c>
      <c r="Q32" s="17">
        <f t="shared" si="86"/>
        <v>0</v>
      </c>
      <c r="R32" s="15">
        <f t="shared" si="87"/>
        <v>0</v>
      </c>
      <c r="S32" s="16">
        <f t="shared" si="88"/>
        <v>0</v>
      </c>
      <c r="T32" s="16">
        <f t="shared" si="89"/>
        <v>0</v>
      </c>
      <c r="U32" s="16">
        <f t="shared" si="90"/>
        <v>0</v>
      </c>
      <c r="V32" s="15">
        <f t="shared" si="91"/>
        <v>0</v>
      </c>
      <c r="W32" s="16">
        <f t="shared" si="92"/>
        <v>0</v>
      </c>
      <c r="X32" s="16">
        <f t="shared" si="93"/>
        <v>0</v>
      </c>
      <c r="Y32" s="17">
        <f t="shared" si="94"/>
        <v>0</v>
      </c>
      <c r="Z32" s="15">
        <f t="shared" si="95"/>
        <v>0</v>
      </c>
      <c r="AA32" s="16">
        <f t="shared" si="96"/>
        <v>0</v>
      </c>
      <c r="AB32" s="16">
        <f t="shared" si="97"/>
        <v>0</v>
      </c>
      <c r="AC32" s="16">
        <f t="shared" si="98"/>
        <v>0</v>
      </c>
      <c r="AD32" s="15">
        <f t="shared" si="99"/>
        <v>0</v>
      </c>
      <c r="AE32" s="16">
        <f t="shared" si="100"/>
        <v>0</v>
      </c>
      <c r="AF32" s="16">
        <f t="shared" si="101"/>
        <v>0</v>
      </c>
      <c r="AG32" s="17">
        <f t="shared" si="102"/>
        <v>0</v>
      </c>
      <c r="AH32" s="15">
        <f t="shared" si="103"/>
        <v>0</v>
      </c>
      <c r="AI32" s="16">
        <f t="shared" si="104"/>
        <v>0</v>
      </c>
      <c r="AJ32" s="16">
        <f t="shared" si="105"/>
        <v>0</v>
      </c>
      <c r="AK32" s="17">
        <f t="shared" si="106"/>
        <v>0</v>
      </c>
      <c r="AL32" s="15">
        <f t="shared" si="107"/>
        <v>0</v>
      </c>
      <c r="AM32" s="16">
        <f t="shared" si="108"/>
        <v>0</v>
      </c>
      <c r="AN32" s="16">
        <f t="shared" si="109"/>
        <v>0</v>
      </c>
      <c r="AO32" s="17">
        <f t="shared" si="110"/>
        <v>0</v>
      </c>
      <c r="AP32" s="15">
        <f t="shared" si="111"/>
        <v>0</v>
      </c>
      <c r="AQ32" s="16">
        <f t="shared" si="112"/>
        <v>0</v>
      </c>
      <c r="AR32" s="16">
        <f t="shared" si="113"/>
        <v>0</v>
      </c>
      <c r="AS32" s="17">
        <f t="shared" si="114"/>
        <v>0</v>
      </c>
      <c r="AT32" s="15">
        <f t="shared" si="115"/>
        <v>0</v>
      </c>
      <c r="AU32" s="16">
        <f t="shared" si="116"/>
        <v>0</v>
      </c>
      <c r="AV32" s="16">
        <f t="shared" si="117"/>
        <v>0</v>
      </c>
      <c r="AW32" s="17">
        <f t="shared" si="118"/>
        <v>0</v>
      </c>
      <c r="AX32" s="15">
        <f t="shared" si="119"/>
        <v>0</v>
      </c>
      <c r="AY32" s="16">
        <f t="shared" si="120"/>
        <v>0</v>
      </c>
      <c r="AZ32" s="16">
        <f t="shared" si="121"/>
        <v>0</v>
      </c>
      <c r="BA32" s="16">
        <f t="shared" si="122"/>
        <v>0</v>
      </c>
      <c r="BB32" s="15">
        <f t="shared" si="123"/>
        <v>0</v>
      </c>
      <c r="BC32" s="16">
        <f t="shared" si="124"/>
        <v>0</v>
      </c>
      <c r="BD32" s="16">
        <f t="shared" si="125"/>
        <v>0</v>
      </c>
      <c r="BE32" s="16">
        <f t="shared" si="66"/>
        <v>0</v>
      </c>
      <c r="BF32" s="15">
        <f t="shared" si="126"/>
        <v>0</v>
      </c>
      <c r="BG32" s="16">
        <f t="shared" si="127"/>
        <v>0</v>
      </c>
      <c r="BH32" s="16">
        <f t="shared" si="128"/>
        <v>0</v>
      </c>
      <c r="BI32" s="17">
        <f t="shared" si="129"/>
        <v>0</v>
      </c>
      <c r="BK32" s="29">
        <v>211324</v>
      </c>
      <c r="BL32" s="29">
        <v>212324</v>
      </c>
      <c r="BM32" s="29">
        <v>213324</v>
      </c>
    </row>
    <row r="33" spans="1:65" s="28" customFormat="1" ht="24.75" customHeight="1">
      <c r="A33" s="22" t="s">
        <v>1</v>
      </c>
      <c r="B33" s="15">
        <f t="shared" si="130"/>
        <v>6</v>
      </c>
      <c r="C33" s="16">
        <f t="shared" si="74"/>
        <v>4</v>
      </c>
      <c r="D33" s="16">
        <f t="shared" si="74"/>
        <v>1</v>
      </c>
      <c r="E33" s="16">
        <f t="shared" si="74"/>
        <v>1</v>
      </c>
      <c r="F33" s="15">
        <f t="shared" si="75"/>
        <v>2</v>
      </c>
      <c r="G33" s="16">
        <f t="shared" si="76"/>
        <v>0</v>
      </c>
      <c r="H33" s="16">
        <f t="shared" si="77"/>
        <v>1</v>
      </c>
      <c r="I33" s="16">
        <f t="shared" si="78"/>
        <v>1</v>
      </c>
      <c r="J33" s="15">
        <f t="shared" si="79"/>
        <v>0</v>
      </c>
      <c r="K33" s="16">
        <f t="shared" si="80"/>
        <v>0</v>
      </c>
      <c r="L33" s="16">
        <f t="shared" si="81"/>
        <v>0</v>
      </c>
      <c r="M33" s="17">
        <f t="shared" si="82"/>
        <v>0</v>
      </c>
      <c r="N33" s="15">
        <f t="shared" si="83"/>
        <v>1</v>
      </c>
      <c r="O33" s="16">
        <f t="shared" si="84"/>
        <v>1</v>
      </c>
      <c r="P33" s="16">
        <f t="shared" si="85"/>
        <v>0</v>
      </c>
      <c r="Q33" s="17">
        <f t="shared" si="86"/>
        <v>0</v>
      </c>
      <c r="R33" s="15">
        <f t="shared" si="87"/>
        <v>0</v>
      </c>
      <c r="S33" s="16">
        <f t="shared" si="88"/>
        <v>0</v>
      </c>
      <c r="T33" s="16">
        <f t="shared" si="89"/>
        <v>0</v>
      </c>
      <c r="U33" s="16">
        <f t="shared" si="90"/>
        <v>0</v>
      </c>
      <c r="V33" s="15">
        <f t="shared" si="91"/>
        <v>1</v>
      </c>
      <c r="W33" s="16">
        <f t="shared" si="92"/>
        <v>1</v>
      </c>
      <c r="X33" s="16">
        <f t="shared" si="93"/>
        <v>0</v>
      </c>
      <c r="Y33" s="17">
        <f t="shared" si="94"/>
        <v>0</v>
      </c>
      <c r="Z33" s="15">
        <f t="shared" si="95"/>
        <v>1</v>
      </c>
      <c r="AA33" s="16">
        <f t="shared" si="96"/>
        <v>1</v>
      </c>
      <c r="AB33" s="16">
        <f t="shared" si="97"/>
        <v>0</v>
      </c>
      <c r="AC33" s="16">
        <f t="shared" si="98"/>
        <v>0</v>
      </c>
      <c r="AD33" s="15">
        <f t="shared" si="99"/>
        <v>1</v>
      </c>
      <c r="AE33" s="16">
        <f t="shared" si="100"/>
        <v>1</v>
      </c>
      <c r="AF33" s="16">
        <f t="shared" si="101"/>
        <v>0</v>
      </c>
      <c r="AG33" s="17">
        <f t="shared" si="102"/>
        <v>0</v>
      </c>
      <c r="AH33" s="15">
        <f t="shared" si="103"/>
        <v>0</v>
      </c>
      <c r="AI33" s="16">
        <f t="shared" si="104"/>
        <v>0</v>
      </c>
      <c r="AJ33" s="16">
        <f t="shared" si="105"/>
        <v>0</v>
      </c>
      <c r="AK33" s="17">
        <f t="shared" si="106"/>
        <v>0</v>
      </c>
      <c r="AL33" s="15">
        <f t="shared" si="107"/>
        <v>0</v>
      </c>
      <c r="AM33" s="16">
        <f t="shared" si="108"/>
        <v>0</v>
      </c>
      <c r="AN33" s="16">
        <f t="shared" si="109"/>
        <v>0</v>
      </c>
      <c r="AO33" s="17">
        <f t="shared" si="110"/>
        <v>0</v>
      </c>
      <c r="AP33" s="15">
        <f t="shared" si="111"/>
        <v>0</v>
      </c>
      <c r="AQ33" s="16">
        <f t="shared" si="112"/>
        <v>0</v>
      </c>
      <c r="AR33" s="16">
        <f t="shared" si="113"/>
        <v>0</v>
      </c>
      <c r="AS33" s="17">
        <f t="shared" si="114"/>
        <v>0</v>
      </c>
      <c r="AT33" s="15">
        <f t="shared" si="115"/>
        <v>5</v>
      </c>
      <c r="AU33" s="16">
        <f t="shared" si="116"/>
        <v>3</v>
      </c>
      <c r="AV33" s="16">
        <f t="shared" si="117"/>
        <v>1</v>
      </c>
      <c r="AW33" s="17">
        <f t="shared" si="118"/>
        <v>1</v>
      </c>
      <c r="AX33" s="15">
        <f t="shared" si="119"/>
        <v>1</v>
      </c>
      <c r="AY33" s="16">
        <f t="shared" si="120"/>
        <v>1</v>
      </c>
      <c r="AZ33" s="16">
        <f t="shared" si="121"/>
        <v>0</v>
      </c>
      <c r="BA33" s="16">
        <f t="shared" si="122"/>
        <v>0</v>
      </c>
      <c r="BB33" s="15">
        <f t="shared" si="123"/>
        <v>1</v>
      </c>
      <c r="BC33" s="16">
        <f t="shared" si="124"/>
        <v>1</v>
      </c>
      <c r="BD33" s="16">
        <f t="shared" si="125"/>
        <v>0</v>
      </c>
      <c r="BE33" s="16">
        <f t="shared" si="66"/>
        <v>0</v>
      </c>
      <c r="BF33" s="15">
        <f t="shared" si="126"/>
        <v>0</v>
      </c>
      <c r="BG33" s="16">
        <f t="shared" si="127"/>
        <v>0</v>
      </c>
      <c r="BH33" s="16">
        <f t="shared" si="128"/>
        <v>0</v>
      </c>
      <c r="BI33" s="17">
        <f t="shared" si="129"/>
        <v>0</v>
      </c>
      <c r="BK33" s="29">
        <v>211325</v>
      </c>
      <c r="BL33" s="29">
        <v>212325</v>
      </c>
      <c r="BM33" s="29">
        <v>213325</v>
      </c>
    </row>
    <row r="34" spans="1:65" s="28" customFormat="1" ht="24.75" customHeight="1">
      <c r="A34" s="22" t="s">
        <v>2</v>
      </c>
      <c r="B34" s="15">
        <f t="shared" si="130"/>
        <v>2</v>
      </c>
      <c r="C34" s="16">
        <f t="shared" si="74"/>
        <v>1</v>
      </c>
      <c r="D34" s="16">
        <f t="shared" si="74"/>
        <v>0</v>
      </c>
      <c r="E34" s="16">
        <f t="shared" si="74"/>
        <v>1</v>
      </c>
      <c r="F34" s="15">
        <f t="shared" si="75"/>
        <v>1</v>
      </c>
      <c r="G34" s="16">
        <f t="shared" si="76"/>
        <v>1</v>
      </c>
      <c r="H34" s="16">
        <f t="shared" si="77"/>
        <v>0</v>
      </c>
      <c r="I34" s="16">
        <f t="shared" si="78"/>
        <v>0</v>
      </c>
      <c r="J34" s="15">
        <f t="shared" si="79"/>
        <v>1</v>
      </c>
      <c r="K34" s="16">
        <f t="shared" si="80"/>
        <v>0</v>
      </c>
      <c r="L34" s="16">
        <f t="shared" si="81"/>
        <v>0</v>
      </c>
      <c r="M34" s="17">
        <f t="shared" si="82"/>
        <v>1</v>
      </c>
      <c r="N34" s="15">
        <f t="shared" si="83"/>
        <v>0</v>
      </c>
      <c r="O34" s="16">
        <f t="shared" si="84"/>
        <v>0</v>
      </c>
      <c r="P34" s="16">
        <f t="shared" si="85"/>
        <v>0</v>
      </c>
      <c r="Q34" s="17">
        <f t="shared" si="86"/>
        <v>0</v>
      </c>
      <c r="R34" s="15">
        <f t="shared" si="87"/>
        <v>0</v>
      </c>
      <c r="S34" s="16">
        <f t="shared" si="88"/>
        <v>0</v>
      </c>
      <c r="T34" s="16">
        <f t="shared" si="89"/>
        <v>0</v>
      </c>
      <c r="U34" s="16">
        <f t="shared" si="90"/>
        <v>0</v>
      </c>
      <c r="V34" s="15">
        <f t="shared" si="91"/>
        <v>0</v>
      </c>
      <c r="W34" s="16">
        <f t="shared" si="92"/>
        <v>0</v>
      </c>
      <c r="X34" s="16">
        <f t="shared" si="93"/>
        <v>0</v>
      </c>
      <c r="Y34" s="17">
        <f t="shared" si="94"/>
        <v>0</v>
      </c>
      <c r="Z34" s="15">
        <f t="shared" si="95"/>
        <v>0</v>
      </c>
      <c r="AA34" s="16">
        <f t="shared" si="96"/>
        <v>0</v>
      </c>
      <c r="AB34" s="16">
        <f t="shared" si="97"/>
        <v>0</v>
      </c>
      <c r="AC34" s="16">
        <f t="shared" si="98"/>
        <v>0</v>
      </c>
      <c r="AD34" s="15">
        <f t="shared" si="99"/>
        <v>0</v>
      </c>
      <c r="AE34" s="16">
        <f t="shared" si="100"/>
        <v>0</v>
      </c>
      <c r="AF34" s="16">
        <f t="shared" si="101"/>
        <v>0</v>
      </c>
      <c r="AG34" s="17">
        <f t="shared" si="102"/>
        <v>0</v>
      </c>
      <c r="AH34" s="15">
        <f t="shared" si="103"/>
        <v>0</v>
      </c>
      <c r="AI34" s="16">
        <f t="shared" si="104"/>
        <v>0</v>
      </c>
      <c r="AJ34" s="16">
        <f t="shared" si="105"/>
        <v>0</v>
      </c>
      <c r="AK34" s="17">
        <f t="shared" si="106"/>
        <v>0</v>
      </c>
      <c r="AL34" s="15">
        <f t="shared" si="107"/>
        <v>0</v>
      </c>
      <c r="AM34" s="16">
        <f t="shared" si="108"/>
        <v>0</v>
      </c>
      <c r="AN34" s="16">
        <f t="shared" si="109"/>
        <v>0</v>
      </c>
      <c r="AO34" s="17">
        <f t="shared" si="110"/>
        <v>0</v>
      </c>
      <c r="AP34" s="15">
        <f t="shared" si="111"/>
        <v>0</v>
      </c>
      <c r="AQ34" s="16">
        <f t="shared" si="112"/>
        <v>0</v>
      </c>
      <c r="AR34" s="16">
        <f t="shared" si="113"/>
        <v>0</v>
      </c>
      <c r="AS34" s="17">
        <f t="shared" si="114"/>
        <v>0</v>
      </c>
      <c r="AT34" s="15">
        <f t="shared" si="115"/>
        <v>2</v>
      </c>
      <c r="AU34" s="16">
        <f t="shared" si="116"/>
        <v>1</v>
      </c>
      <c r="AV34" s="16">
        <f t="shared" si="117"/>
        <v>0</v>
      </c>
      <c r="AW34" s="17">
        <f t="shared" si="118"/>
        <v>1</v>
      </c>
      <c r="AX34" s="15">
        <f t="shared" si="119"/>
        <v>0</v>
      </c>
      <c r="AY34" s="16">
        <f t="shared" si="120"/>
        <v>0</v>
      </c>
      <c r="AZ34" s="16">
        <f t="shared" si="121"/>
        <v>0</v>
      </c>
      <c r="BA34" s="16">
        <f t="shared" si="122"/>
        <v>0</v>
      </c>
      <c r="BB34" s="15">
        <f t="shared" si="123"/>
        <v>0</v>
      </c>
      <c r="BC34" s="16">
        <f t="shared" si="124"/>
        <v>0</v>
      </c>
      <c r="BD34" s="16">
        <f t="shared" si="125"/>
        <v>0</v>
      </c>
      <c r="BE34" s="16">
        <f t="shared" si="66"/>
        <v>0</v>
      </c>
      <c r="BF34" s="15">
        <f t="shared" si="126"/>
        <v>0</v>
      </c>
      <c r="BG34" s="16">
        <f t="shared" si="127"/>
        <v>0</v>
      </c>
      <c r="BH34" s="16">
        <f t="shared" si="128"/>
        <v>0</v>
      </c>
      <c r="BI34" s="17">
        <f t="shared" si="129"/>
        <v>0</v>
      </c>
      <c r="BK34" s="29">
        <v>211326</v>
      </c>
      <c r="BL34" s="29">
        <v>212326</v>
      </c>
      <c r="BM34" s="29">
        <v>213326</v>
      </c>
    </row>
    <row r="35" spans="1:65" s="28" customFormat="1" ht="24.75" customHeight="1">
      <c r="A35" s="22" t="s">
        <v>8</v>
      </c>
      <c r="B35" s="15">
        <f t="shared" si="130"/>
        <v>1</v>
      </c>
      <c r="C35" s="16">
        <f t="shared" si="74"/>
        <v>1</v>
      </c>
      <c r="D35" s="16">
        <f t="shared" si="74"/>
        <v>0</v>
      </c>
      <c r="E35" s="16">
        <f t="shared" si="74"/>
        <v>0</v>
      </c>
      <c r="F35" s="15">
        <f t="shared" si="75"/>
        <v>0</v>
      </c>
      <c r="G35" s="16">
        <f t="shared" si="76"/>
        <v>0</v>
      </c>
      <c r="H35" s="16">
        <f t="shared" si="77"/>
        <v>0</v>
      </c>
      <c r="I35" s="16">
        <f t="shared" si="78"/>
        <v>0</v>
      </c>
      <c r="J35" s="15">
        <f t="shared" si="79"/>
        <v>1</v>
      </c>
      <c r="K35" s="16">
        <f t="shared" si="80"/>
        <v>1</v>
      </c>
      <c r="L35" s="16">
        <f t="shared" si="81"/>
        <v>0</v>
      </c>
      <c r="M35" s="17">
        <f t="shared" si="82"/>
        <v>0</v>
      </c>
      <c r="N35" s="15">
        <f t="shared" si="83"/>
        <v>0</v>
      </c>
      <c r="O35" s="16">
        <f t="shared" si="84"/>
        <v>0</v>
      </c>
      <c r="P35" s="16">
        <f t="shared" si="85"/>
        <v>0</v>
      </c>
      <c r="Q35" s="17">
        <f t="shared" si="86"/>
        <v>0</v>
      </c>
      <c r="R35" s="15">
        <f t="shared" si="87"/>
        <v>0</v>
      </c>
      <c r="S35" s="16">
        <f t="shared" si="88"/>
        <v>0</v>
      </c>
      <c r="T35" s="16">
        <f t="shared" si="89"/>
        <v>0</v>
      </c>
      <c r="U35" s="16">
        <f t="shared" si="90"/>
        <v>0</v>
      </c>
      <c r="V35" s="15">
        <f t="shared" si="91"/>
        <v>0</v>
      </c>
      <c r="W35" s="16">
        <f t="shared" si="92"/>
        <v>0</v>
      </c>
      <c r="X35" s="16">
        <f t="shared" si="93"/>
        <v>0</v>
      </c>
      <c r="Y35" s="17">
        <f t="shared" si="94"/>
        <v>0</v>
      </c>
      <c r="Z35" s="15">
        <f t="shared" si="95"/>
        <v>0</v>
      </c>
      <c r="AA35" s="16">
        <f t="shared" si="96"/>
        <v>0</v>
      </c>
      <c r="AB35" s="16">
        <f t="shared" si="97"/>
        <v>0</v>
      </c>
      <c r="AC35" s="16">
        <f t="shared" si="98"/>
        <v>0</v>
      </c>
      <c r="AD35" s="15">
        <f t="shared" si="99"/>
        <v>0</v>
      </c>
      <c r="AE35" s="16">
        <f t="shared" si="100"/>
        <v>0</v>
      </c>
      <c r="AF35" s="16">
        <f t="shared" si="101"/>
        <v>0</v>
      </c>
      <c r="AG35" s="17">
        <f t="shared" si="102"/>
        <v>0</v>
      </c>
      <c r="AH35" s="15">
        <f t="shared" si="103"/>
        <v>0</v>
      </c>
      <c r="AI35" s="16">
        <f t="shared" si="104"/>
        <v>0</v>
      </c>
      <c r="AJ35" s="16">
        <f t="shared" si="105"/>
        <v>0</v>
      </c>
      <c r="AK35" s="17">
        <f t="shared" si="106"/>
        <v>0</v>
      </c>
      <c r="AL35" s="15">
        <f t="shared" si="107"/>
        <v>0</v>
      </c>
      <c r="AM35" s="16">
        <f t="shared" si="108"/>
        <v>0</v>
      </c>
      <c r="AN35" s="16">
        <f t="shared" si="109"/>
        <v>0</v>
      </c>
      <c r="AO35" s="17">
        <f t="shared" si="110"/>
        <v>0</v>
      </c>
      <c r="AP35" s="15">
        <f t="shared" si="111"/>
        <v>0</v>
      </c>
      <c r="AQ35" s="16">
        <f t="shared" si="112"/>
        <v>0</v>
      </c>
      <c r="AR35" s="16">
        <f t="shared" si="113"/>
        <v>0</v>
      </c>
      <c r="AS35" s="17">
        <f t="shared" si="114"/>
        <v>0</v>
      </c>
      <c r="AT35" s="15">
        <f t="shared" si="115"/>
        <v>1</v>
      </c>
      <c r="AU35" s="16">
        <f t="shared" si="116"/>
        <v>1</v>
      </c>
      <c r="AV35" s="16">
        <f t="shared" si="117"/>
        <v>0</v>
      </c>
      <c r="AW35" s="17">
        <f t="shared" si="118"/>
        <v>0</v>
      </c>
      <c r="AX35" s="15">
        <f t="shared" si="119"/>
        <v>0</v>
      </c>
      <c r="AY35" s="16">
        <f t="shared" si="120"/>
        <v>0</v>
      </c>
      <c r="AZ35" s="16">
        <f t="shared" si="121"/>
        <v>0</v>
      </c>
      <c r="BA35" s="16">
        <f t="shared" si="122"/>
        <v>0</v>
      </c>
      <c r="BB35" s="15">
        <f t="shared" si="123"/>
        <v>0</v>
      </c>
      <c r="BC35" s="16">
        <f t="shared" si="124"/>
        <v>0</v>
      </c>
      <c r="BD35" s="16">
        <f t="shared" si="125"/>
        <v>0</v>
      </c>
      <c r="BE35" s="16">
        <f t="shared" si="66"/>
        <v>0</v>
      </c>
      <c r="BF35" s="15">
        <f t="shared" si="126"/>
        <v>0</v>
      </c>
      <c r="BG35" s="16">
        <f t="shared" si="127"/>
        <v>0</v>
      </c>
      <c r="BH35" s="16">
        <f t="shared" si="128"/>
        <v>0</v>
      </c>
      <c r="BI35" s="17">
        <f t="shared" si="129"/>
        <v>0</v>
      </c>
      <c r="BK35" s="29">
        <v>211327</v>
      </c>
      <c r="BL35" s="29">
        <v>212327</v>
      </c>
      <c r="BM35" s="29">
        <v>213327</v>
      </c>
    </row>
    <row r="36" spans="1:65" s="28" customFormat="1" ht="24.75" customHeight="1">
      <c r="A36" s="22" t="s">
        <v>60</v>
      </c>
      <c r="B36" s="15">
        <f t="shared" si="130"/>
        <v>0</v>
      </c>
      <c r="C36" s="16">
        <f t="shared" si="74"/>
        <v>0</v>
      </c>
      <c r="D36" s="16">
        <f t="shared" si="74"/>
        <v>0</v>
      </c>
      <c r="E36" s="16">
        <f t="shared" si="74"/>
        <v>0</v>
      </c>
      <c r="F36" s="15">
        <f t="shared" si="75"/>
        <v>0</v>
      </c>
      <c r="G36" s="16">
        <f t="shared" si="76"/>
        <v>0</v>
      </c>
      <c r="H36" s="16">
        <f t="shared" si="77"/>
        <v>0</v>
      </c>
      <c r="I36" s="16">
        <f t="shared" si="78"/>
        <v>0</v>
      </c>
      <c r="J36" s="15">
        <f t="shared" si="79"/>
        <v>0</v>
      </c>
      <c r="K36" s="16">
        <f t="shared" si="80"/>
        <v>0</v>
      </c>
      <c r="L36" s="16">
        <f t="shared" si="81"/>
        <v>0</v>
      </c>
      <c r="M36" s="17">
        <f t="shared" si="82"/>
        <v>0</v>
      </c>
      <c r="N36" s="15">
        <f t="shared" si="83"/>
        <v>0</v>
      </c>
      <c r="O36" s="16">
        <f t="shared" si="84"/>
        <v>0</v>
      </c>
      <c r="P36" s="16">
        <f t="shared" si="85"/>
        <v>0</v>
      </c>
      <c r="Q36" s="17">
        <f t="shared" si="86"/>
        <v>0</v>
      </c>
      <c r="R36" s="15">
        <f t="shared" si="87"/>
        <v>0</v>
      </c>
      <c r="S36" s="16">
        <f t="shared" si="88"/>
        <v>0</v>
      </c>
      <c r="T36" s="16">
        <f t="shared" si="89"/>
        <v>0</v>
      </c>
      <c r="U36" s="16">
        <f t="shared" si="90"/>
        <v>0</v>
      </c>
      <c r="V36" s="15">
        <f t="shared" si="91"/>
        <v>0</v>
      </c>
      <c r="W36" s="16">
        <f t="shared" si="92"/>
        <v>0</v>
      </c>
      <c r="X36" s="16">
        <f t="shared" si="93"/>
        <v>0</v>
      </c>
      <c r="Y36" s="17">
        <f t="shared" si="94"/>
        <v>0</v>
      </c>
      <c r="Z36" s="15">
        <f t="shared" si="95"/>
        <v>0</v>
      </c>
      <c r="AA36" s="16">
        <f t="shared" si="96"/>
        <v>0</v>
      </c>
      <c r="AB36" s="16">
        <f t="shared" si="97"/>
        <v>0</v>
      </c>
      <c r="AC36" s="16">
        <f t="shared" si="98"/>
        <v>0</v>
      </c>
      <c r="AD36" s="15">
        <f t="shared" si="99"/>
        <v>0</v>
      </c>
      <c r="AE36" s="16">
        <f t="shared" si="100"/>
        <v>0</v>
      </c>
      <c r="AF36" s="16">
        <f t="shared" si="101"/>
        <v>0</v>
      </c>
      <c r="AG36" s="17">
        <f t="shared" si="102"/>
        <v>0</v>
      </c>
      <c r="AH36" s="15">
        <f t="shared" si="103"/>
        <v>0</v>
      </c>
      <c r="AI36" s="16">
        <f t="shared" si="104"/>
        <v>0</v>
      </c>
      <c r="AJ36" s="16">
        <f t="shared" si="105"/>
        <v>0</v>
      </c>
      <c r="AK36" s="17">
        <f t="shared" si="106"/>
        <v>0</v>
      </c>
      <c r="AL36" s="15">
        <f t="shared" si="107"/>
        <v>0</v>
      </c>
      <c r="AM36" s="16">
        <f t="shared" si="108"/>
        <v>0</v>
      </c>
      <c r="AN36" s="16">
        <f t="shared" si="109"/>
        <v>0</v>
      </c>
      <c r="AO36" s="17">
        <f t="shared" si="110"/>
        <v>0</v>
      </c>
      <c r="AP36" s="15">
        <f t="shared" si="111"/>
        <v>0</v>
      </c>
      <c r="AQ36" s="16">
        <f t="shared" si="112"/>
        <v>0</v>
      </c>
      <c r="AR36" s="16">
        <f t="shared" si="113"/>
        <v>0</v>
      </c>
      <c r="AS36" s="17">
        <f t="shared" si="114"/>
        <v>0</v>
      </c>
      <c r="AT36" s="15">
        <f t="shared" si="115"/>
        <v>0</v>
      </c>
      <c r="AU36" s="16">
        <f t="shared" si="116"/>
        <v>0</v>
      </c>
      <c r="AV36" s="16">
        <f t="shared" si="117"/>
        <v>0</v>
      </c>
      <c r="AW36" s="17">
        <f t="shared" si="118"/>
        <v>0</v>
      </c>
      <c r="AX36" s="15">
        <f t="shared" si="119"/>
        <v>0</v>
      </c>
      <c r="AY36" s="16">
        <f t="shared" si="120"/>
        <v>0</v>
      </c>
      <c r="AZ36" s="16">
        <f t="shared" si="121"/>
        <v>0</v>
      </c>
      <c r="BA36" s="16">
        <f t="shared" si="122"/>
        <v>0</v>
      </c>
      <c r="BB36" s="15">
        <f t="shared" si="123"/>
        <v>0</v>
      </c>
      <c r="BC36" s="16">
        <f t="shared" si="124"/>
        <v>0</v>
      </c>
      <c r="BD36" s="16">
        <f t="shared" si="125"/>
        <v>0</v>
      </c>
      <c r="BE36" s="16">
        <f t="shared" si="66"/>
        <v>0</v>
      </c>
      <c r="BF36" s="15">
        <f t="shared" si="126"/>
        <v>0</v>
      </c>
      <c r="BG36" s="16">
        <f t="shared" si="127"/>
        <v>0</v>
      </c>
      <c r="BH36" s="16">
        <f t="shared" si="128"/>
        <v>0</v>
      </c>
      <c r="BI36" s="17">
        <f t="shared" si="129"/>
        <v>0</v>
      </c>
      <c r="BK36" s="29">
        <v>211328</v>
      </c>
      <c r="BL36" s="29">
        <v>212328</v>
      </c>
      <c r="BM36" s="29">
        <v>213328</v>
      </c>
    </row>
    <row r="37" spans="1:65" s="28" customFormat="1" ht="24.75" customHeight="1">
      <c r="A37" s="22" t="s">
        <v>9</v>
      </c>
      <c r="B37" s="15">
        <f t="shared" si="130"/>
        <v>1</v>
      </c>
      <c r="C37" s="16">
        <f t="shared" si="74"/>
        <v>0</v>
      </c>
      <c r="D37" s="16">
        <f t="shared" si="74"/>
        <v>0</v>
      </c>
      <c r="E37" s="16">
        <f t="shared" si="74"/>
        <v>1</v>
      </c>
      <c r="F37" s="15">
        <f t="shared" si="75"/>
        <v>1</v>
      </c>
      <c r="G37" s="16">
        <f t="shared" si="76"/>
        <v>0</v>
      </c>
      <c r="H37" s="16">
        <f t="shared" si="77"/>
        <v>0</v>
      </c>
      <c r="I37" s="16">
        <f t="shared" si="78"/>
        <v>1</v>
      </c>
      <c r="J37" s="15">
        <f t="shared" si="79"/>
        <v>0</v>
      </c>
      <c r="K37" s="16">
        <f t="shared" si="80"/>
        <v>0</v>
      </c>
      <c r="L37" s="16">
        <f t="shared" si="81"/>
        <v>0</v>
      </c>
      <c r="M37" s="17">
        <f t="shared" si="82"/>
        <v>0</v>
      </c>
      <c r="N37" s="15">
        <f t="shared" si="83"/>
        <v>0</v>
      </c>
      <c r="O37" s="16">
        <f t="shared" si="84"/>
        <v>0</v>
      </c>
      <c r="P37" s="16">
        <f t="shared" si="85"/>
        <v>0</v>
      </c>
      <c r="Q37" s="17">
        <f t="shared" si="86"/>
        <v>0</v>
      </c>
      <c r="R37" s="15">
        <f t="shared" si="87"/>
        <v>0</v>
      </c>
      <c r="S37" s="16">
        <f t="shared" si="88"/>
        <v>0</v>
      </c>
      <c r="T37" s="16">
        <f t="shared" si="89"/>
        <v>0</v>
      </c>
      <c r="U37" s="16">
        <f t="shared" si="90"/>
        <v>0</v>
      </c>
      <c r="V37" s="15">
        <f t="shared" si="91"/>
        <v>0</v>
      </c>
      <c r="W37" s="16">
        <f t="shared" si="92"/>
        <v>0</v>
      </c>
      <c r="X37" s="16">
        <f t="shared" si="93"/>
        <v>0</v>
      </c>
      <c r="Y37" s="17">
        <f t="shared" si="94"/>
        <v>0</v>
      </c>
      <c r="Z37" s="15">
        <f t="shared" si="95"/>
        <v>0</v>
      </c>
      <c r="AA37" s="16">
        <f t="shared" si="96"/>
        <v>0</v>
      </c>
      <c r="AB37" s="16">
        <f t="shared" si="97"/>
        <v>0</v>
      </c>
      <c r="AC37" s="16">
        <f t="shared" si="98"/>
        <v>0</v>
      </c>
      <c r="AD37" s="15">
        <f t="shared" si="99"/>
        <v>0</v>
      </c>
      <c r="AE37" s="16">
        <f t="shared" si="100"/>
        <v>0</v>
      </c>
      <c r="AF37" s="16">
        <f t="shared" si="101"/>
        <v>0</v>
      </c>
      <c r="AG37" s="17">
        <f t="shared" si="102"/>
        <v>0</v>
      </c>
      <c r="AH37" s="15">
        <f t="shared" si="103"/>
        <v>0</v>
      </c>
      <c r="AI37" s="16">
        <f t="shared" si="104"/>
        <v>0</v>
      </c>
      <c r="AJ37" s="16">
        <f t="shared" si="105"/>
        <v>0</v>
      </c>
      <c r="AK37" s="17">
        <f t="shared" si="106"/>
        <v>0</v>
      </c>
      <c r="AL37" s="15">
        <f t="shared" si="107"/>
        <v>0</v>
      </c>
      <c r="AM37" s="16">
        <f t="shared" si="108"/>
        <v>0</v>
      </c>
      <c r="AN37" s="16">
        <f t="shared" si="109"/>
        <v>0</v>
      </c>
      <c r="AO37" s="17">
        <f t="shared" si="110"/>
        <v>0</v>
      </c>
      <c r="AP37" s="15">
        <f t="shared" si="111"/>
        <v>0</v>
      </c>
      <c r="AQ37" s="16">
        <f t="shared" si="112"/>
        <v>0</v>
      </c>
      <c r="AR37" s="16">
        <f t="shared" si="113"/>
        <v>0</v>
      </c>
      <c r="AS37" s="17">
        <f t="shared" si="114"/>
        <v>0</v>
      </c>
      <c r="AT37" s="15">
        <f t="shared" si="115"/>
        <v>1</v>
      </c>
      <c r="AU37" s="16">
        <f t="shared" si="116"/>
        <v>0</v>
      </c>
      <c r="AV37" s="16">
        <f t="shared" si="117"/>
        <v>0</v>
      </c>
      <c r="AW37" s="17">
        <f t="shared" si="118"/>
        <v>1</v>
      </c>
      <c r="AX37" s="15">
        <f t="shared" si="119"/>
        <v>0</v>
      </c>
      <c r="AY37" s="16">
        <f t="shared" si="120"/>
        <v>0</v>
      </c>
      <c r="AZ37" s="16">
        <f t="shared" si="121"/>
        <v>0</v>
      </c>
      <c r="BA37" s="16">
        <f t="shared" si="122"/>
        <v>0</v>
      </c>
      <c r="BB37" s="15">
        <f t="shared" si="123"/>
        <v>0</v>
      </c>
      <c r="BC37" s="16">
        <f t="shared" si="124"/>
        <v>0</v>
      </c>
      <c r="BD37" s="16">
        <f t="shared" si="125"/>
        <v>0</v>
      </c>
      <c r="BE37" s="16">
        <f t="shared" si="66"/>
        <v>0</v>
      </c>
      <c r="BF37" s="15">
        <f t="shared" si="126"/>
        <v>0</v>
      </c>
      <c r="BG37" s="16">
        <f t="shared" si="127"/>
        <v>0</v>
      </c>
      <c r="BH37" s="16">
        <f t="shared" si="128"/>
        <v>0</v>
      </c>
      <c r="BI37" s="17">
        <f t="shared" si="129"/>
        <v>0</v>
      </c>
      <c r="BK37" s="29">
        <v>211329</v>
      </c>
      <c r="BL37" s="29">
        <v>212329</v>
      </c>
      <c r="BM37" s="29">
        <v>213329</v>
      </c>
    </row>
    <row r="38" spans="1:65" s="28" customFormat="1" ht="24.75" customHeight="1">
      <c r="A38" s="22" t="s">
        <v>3</v>
      </c>
      <c r="B38" s="15">
        <f t="shared" si="130"/>
        <v>3</v>
      </c>
      <c r="C38" s="16">
        <f t="shared" si="74"/>
        <v>1</v>
      </c>
      <c r="D38" s="16">
        <f t="shared" si="74"/>
        <v>1</v>
      </c>
      <c r="E38" s="16">
        <f t="shared" si="74"/>
        <v>1</v>
      </c>
      <c r="F38" s="15">
        <f t="shared" si="75"/>
        <v>2</v>
      </c>
      <c r="G38" s="16">
        <f t="shared" si="76"/>
        <v>1</v>
      </c>
      <c r="H38" s="16">
        <f t="shared" si="77"/>
        <v>0</v>
      </c>
      <c r="I38" s="16">
        <f t="shared" si="78"/>
        <v>1</v>
      </c>
      <c r="J38" s="15">
        <f t="shared" si="79"/>
        <v>0</v>
      </c>
      <c r="K38" s="16">
        <f t="shared" si="80"/>
        <v>0</v>
      </c>
      <c r="L38" s="16">
        <f t="shared" si="81"/>
        <v>0</v>
      </c>
      <c r="M38" s="17">
        <f t="shared" si="82"/>
        <v>0</v>
      </c>
      <c r="N38" s="15">
        <f t="shared" si="83"/>
        <v>0</v>
      </c>
      <c r="O38" s="16">
        <f t="shared" si="84"/>
        <v>0</v>
      </c>
      <c r="P38" s="16">
        <f t="shared" si="85"/>
        <v>0</v>
      </c>
      <c r="Q38" s="17">
        <f t="shared" si="86"/>
        <v>0</v>
      </c>
      <c r="R38" s="15">
        <f t="shared" si="87"/>
        <v>0</v>
      </c>
      <c r="S38" s="16">
        <f t="shared" si="88"/>
        <v>0</v>
      </c>
      <c r="T38" s="16">
        <f t="shared" si="89"/>
        <v>0</v>
      </c>
      <c r="U38" s="16">
        <f t="shared" si="90"/>
        <v>0</v>
      </c>
      <c r="V38" s="15">
        <f t="shared" si="91"/>
        <v>0</v>
      </c>
      <c r="W38" s="16">
        <f t="shared" si="92"/>
        <v>0</v>
      </c>
      <c r="X38" s="16">
        <f t="shared" si="93"/>
        <v>0</v>
      </c>
      <c r="Y38" s="17">
        <f t="shared" si="94"/>
        <v>0</v>
      </c>
      <c r="Z38" s="15">
        <f t="shared" si="95"/>
        <v>0</v>
      </c>
      <c r="AA38" s="16">
        <f t="shared" si="96"/>
        <v>0</v>
      </c>
      <c r="AB38" s="16">
        <f t="shared" si="97"/>
        <v>0</v>
      </c>
      <c r="AC38" s="16">
        <f t="shared" si="98"/>
        <v>0</v>
      </c>
      <c r="AD38" s="15">
        <f t="shared" si="99"/>
        <v>1</v>
      </c>
      <c r="AE38" s="16">
        <f t="shared" si="100"/>
        <v>0</v>
      </c>
      <c r="AF38" s="16">
        <f t="shared" si="101"/>
        <v>1</v>
      </c>
      <c r="AG38" s="17">
        <f t="shared" si="102"/>
        <v>0</v>
      </c>
      <c r="AH38" s="15">
        <f t="shared" si="103"/>
        <v>0</v>
      </c>
      <c r="AI38" s="16">
        <f t="shared" si="104"/>
        <v>0</v>
      </c>
      <c r="AJ38" s="16">
        <f t="shared" si="105"/>
        <v>0</v>
      </c>
      <c r="AK38" s="17">
        <f t="shared" si="106"/>
        <v>0</v>
      </c>
      <c r="AL38" s="15">
        <f t="shared" si="107"/>
        <v>0</v>
      </c>
      <c r="AM38" s="16">
        <f t="shared" si="108"/>
        <v>0</v>
      </c>
      <c r="AN38" s="16">
        <f t="shared" si="109"/>
        <v>0</v>
      </c>
      <c r="AO38" s="17">
        <f t="shared" si="110"/>
        <v>0</v>
      </c>
      <c r="AP38" s="15">
        <f t="shared" si="111"/>
        <v>0</v>
      </c>
      <c r="AQ38" s="16">
        <f t="shared" si="112"/>
        <v>0</v>
      </c>
      <c r="AR38" s="16">
        <f t="shared" si="113"/>
        <v>0</v>
      </c>
      <c r="AS38" s="17">
        <f t="shared" si="114"/>
        <v>0</v>
      </c>
      <c r="AT38" s="15">
        <f t="shared" si="115"/>
        <v>2</v>
      </c>
      <c r="AU38" s="16">
        <f t="shared" si="116"/>
        <v>1</v>
      </c>
      <c r="AV38" s="16">
        <f t="shared" si="117"/>
        <v>0</v>
      </c>
      <c r="AW38" s="17">
        <f t="shared" si="118"/>
        <v>1</v>
      </c>
      <c r="AX38" s="15">
        <f t="shared" si="119"/>
        <v>0</v>
      </c>
      <c r="AY38" s="16">
        <f t="shared" si="120"/>
        <v>0</v>
      </c>
      <c r="AZ38" s="16">
        <f t="shared" si="121"/>
        <v>0</v>
      </c>
      <c r="BA38" s="16">
        <f t="shared" si="122"/>
        <v>0</v>
      </c>
      <c r="BB38" s="15">
        <f t="shared" si="123"/>
        <v>1</v>
      </c>
      <c r="BC38" s="16">
        <f t="shared" si="124"/>
        <v>0</v>
      </c>
      <c r="BD38" s="16">
        <f t="shared" si="125"/>
        <v>1</v>
      </c>
      <c r="BE38" s="16">
        <f t="shared" si="66"/>
        <v>0</v>
      </c>
      <c r="BF38" s="15">
        <f t="shared" si="126"/>
        <v>0</v>
      </c>
      <c r="BG38" s="16">
        <f t="shared" si="127"/>
        <v>0</v>
      </c>
      <c r="BH38" s="16">
        <f t="shared" si="128"/>
        <v>0</v>
      </c>
      <c r="BI38" s="17">
        <f t="shared" si="129"/>
        <v>0</v>
      </c>
      <c r="BK38" s="29">
        <v>211341</v>
      </c>
      <c r="BL38" s="29">
        <v>212341</v>
      </c>
      <c r="BM38" s="29">
        <v>213341</v>
      </c>
    </row>
    <row r="39" spans="1:65" s="28" customFormat="1" ht="24.75" customHeight="1">
      <c r="A39" s="22" t="s">
        <v>4</v>
      </c>
      <c r="B39" s="15">
        <f t="shared" si="130"/>
        <v>13</v>
      </c>
      <c r="C39" s="19">
        <f t="shared" si="74"/>
        <v>5</v>
      </c>
      <c r="D39" s="19">
        <f t="shared" si="74"/>
        <v>5</v>
      </c>
      <c r="E39" s="19">
        <f t="shared" si="74"/>
        <v>3</v>
      </c>
      <c r="F39" s="18">
        <f t="shared" si="75"/>
        <v>1</v>
      </c>
      <c r="G39" s="19">
        <f t="shared" si="76"/>
        <v>1</v>
      </c>
      <c r="H39" s="19">
        <f t="shared" si="77"/>
        <v>0</v>
      </c>
      <c r="I39" s="19">
        <f t="shared" si="78"/>
        <v>0</v>
      </c>
      <c r="J39" s="18">
        <f t="shared" si="79"/>
        <v>6</v>
      </c>
      <c r="K39" s="19">
        <f t="shared" si="80"/>
        <v>3</v>
      </c>
      <c r="L39" s="19">
        <f t="shared" si="81"/>
        <v>1</v>
      </c>
      <c r="M39" s="20">
        <f t="shared" si="82"/>
        <v>2</v>
      </c>
      <c r="N39" s="18">
        <f t="shared" si="83"/>
        <v>2</v>
      </c>
      <c r="O39" s="19">
        <f t="shared" si="84"/>
        <v>0</v>
      </c>
      <c r="P39" s="19">
        <f t="shared" si="85"/>
        <v>2</v>
      </c>
      <c r="Q39" s="20">
        <f t="shared" si="86"/>
        <v>0</v>
      </c>
      <c r="R39" s="18">
        <f t="shared" si="87"/>
        <v>0</v>
      </c>
      <c r="S39" s="19">
        <f t="shared" si="88"/>
        <v>0</v>
      </c>
      <c r="T39" s="19">
        <f t="shared" si="89"/>
        <v>0</v>
      </c>
      <c r="U39" s="19">
        <f t="shared" si="90"/>
        <v>0</v>
      </c>
      <c r="V39" s="18">
        <f t="shared" si="91"/>
        <v>0</v>
      </c>
      <c r="W39" s="19">
        <f t="shared" si="92"/>
        <v>0</v>
      </c>
      <c r="X39" s="19">
        <f t="shared" si="93"/>
        <v>0</v>
      </c>
      <c r="Y39" s="20">
        <f t="shared" si="94"/>
        <v>0</v>
      </c>
      <c r="Z39" s="18">
        <f t="shared" si="95"/>
        <v>3</v>
      </c>
      <c r="AA39" s="19">
        <f t="shared" si="96"/>
        <v>1</v>
      </c>
      <c r="AB39" s="19">
        <f t="shared" si="97"/>
        <v>1</v>
      </c>
      <c r="AC39" s="19">
        <f t="shared" si="98"/>
        <v>1</v>
      </c>
      <c r="AD39" s="18">
        <f t="shared" si="99"/>
        <v>1</v>
      </c>
      <c r="AE39" s="19">
        <f t="shared" si="100"/>
        <v>0</v>
      </c>
      <c r="AF39" s="19">
        <f t="shared" si="101"/>
        <v>1</v>
      </c>
      <c r="AG39" s="20">
        <f t="shared" si="102"/>
        <v>0</v>
      </c>
      <c r="AH39" s="18">
        <f t="shared" si="103"/>
        <v>0</v>
      </c>
      <c r="AI39" s="19">
        <f t="shared" si="104"/>
        <v>0</v>
      </c>
      <c r="AJ39" s="19">
        <f t="shared" si="105"/>
        <v>0</v>
      </c>
      <c r="AK39" s="20">
        <f t="shared" si="106"/>
        <v>0</v>
      </c>
      <c r="AL39" s="18">
        <f t="shared" si="107"/>
        <v>0</v>
      </c>
      <c r="AM39" s="19">
        <f t="shared" si="108"/>
        <v>0</v>
      </c>
      <c r="AN39" s="19">
        <f t="shared" si="109"/>
        <v>0</v>
      </c>
      <c r="AO39" s="20">
        <f t="shared" si="110"/>
        <v>0</v>
      </c>
      <c r="AP39" s="18">
        <f t="shared" si="111"/>
        <v>0</v>
      </c>
      <c r="AQ39" s="19">
        <f t="shared" si="112"/>
        <v>0</v>
      </c>
      <c r="AR39" s="19">
        <f t="shared" si="113"/>
        <v>0</v>
      </c>
      <c r="AS39" s="20">
        <f t="shared" si="114"/>
        <v>0</v>
      </c>
      <c r="AT39" s="18">
        <f t="shared" si="115"/>
        <v>12</v>
      </c>
      <c r="AU39" s="19">
        <f t="shared" si="116"/>
        <v>5</v>
      </c>
      <c r="AV39" s="19">
        <f t="shared" si="117"/>
        <v>4</v>
      </c>
      <c r="AW39" s="20">
        <f t="shared" si="118"/>
        <v>3</v>
      </c>
      <c r="AX39" s="18">
        <f t="shared" si="119"/>
        <v>3</v>
      </c>
      <c r="AY39" s="19">
        <f t="shared" si="120"/>
        <v>1</v>
      </c>
      <c r="AZ39" s="19">
        <f t="shared" si="121"/>
        <v>1</v>
      </c>
      <c r="BA39" s="19">
        <f t="shared" si="122"/>
        <v>1</v>
      </c>
      <c r="BB39" s="18">
        <f t="shared" si="123"/>
        <v>1</v>
      </c>
      <c r="BC39" s="19">
        <f t="shared" si="124"/>
        <v>0</v>
      </c>
      <c r="BD39" s="19">
        <f t="shared" si="125"/>
        <v>1</v>
      </c>
      <c r="BE39" s="20">
        <f t="shared" si="66"/>
        <v>0</v>
      </c>
      <c r="BF39" s="18">
        <f t="shared" si="126"/>
        <v>0</v>
      </c>
      <c r="BG39" s="19">
        <f t="shared" si="127"/>
        <v>0</v>
      </c>
      <c r="BH39" s="19">
        <f t="shared" si="128"/>
        <v>0</v>
      </c>
      <c r="BI39" s="20">
        <f t="shared" si="129"/>
        <v>0</v>
      </c>
      <c r="BK39" s="29">
        <v>211342</v>
      </c>
      <c r="BL39" s="29">
        <v>212342</v>
      </c>
      <c r="BM39" s="29">
        <v>213342</v>
      </c>
    </row>
    <row r="40" spans="1:61" s="28" customFormat="1" ht="24.75" customHeight="1">
      <c r="A40" s="21" t="s">
        <v>61</v>
      </c>
      <c r="B40" s="11">
        <f aca="true" t="shared" si="131" ref="B40:BI40">SUM(B41:B42)</f>
        <v>19</v>
      </c>
      <c r="C40" s="12">
        <f t="shared" si="131"/>
        <v>11</v>
      </c>
      <c r="D40" s="12">
        <f t="shared" si="131"/>
        <v>3</v>
      </c>
      <c r="E40" s="13">
        <f t="shared" si="131"/>
        <v>5</v>
      </c>
      <c r="F40" s="11">
        <f t="shared" si="131"/>
        <v>5</v>
      </c>
      <c r="G40" s="12">
        <f t="shared" si="131"/>
        <v>2</v>
      </c>
      <c r="H40" s="12">
        <f t="shared" si="131"/>
        <v>0</v>
      </c>
      <c r="I40" s="13">
        <f t="shared" si="131"/>
        <v>3</v>
      </c>
      <c r="J40" s="11">
        <f t="shared" si="131"/>
        <v>8</v>
      </c>
      <c r="K40" s="12">
        <f t="shared" si="131"/>
        <v>6</v>
      </c>
      <c r="L40" s="12">
        <f t="shared" si="131"/>
        <v>0</v>
      </c>
      <c r="M40" s="13">
        <f t="shared" si="131"/>
        <v>2</v>
      </c>
      <c r="N40" s="11">
        <f t="shared" si="131"/>
        <v>2</v>
      </c>
      <c r="O40" s="12">
        <f t="shared" si="131"/>
        <v>2</v>
      </c>
      <c r="P40" s="12">
        <f t="shared" si="131"/>
        <v>0</v>
      </c>
      <c r="Q40" s="13">
        <f t="shared" si="131"/>
        <v>0</v>
      </c>
      <c r="R40" s="11">
        <f t="shared" si="131"/>
        <v>1</v>
      </c>
      <c r="S40" s="12">
        <f t="shared" si="131"/>
        <v>0</v>
      </c>
      <c r="T40" s="12">
        <f t="shared" si="131"/>
        <v>1</v>
      </c>
      <c r="U40" s="13">
        <f t="shared" si="131"/>
        <v>0</v>
      </c>
      <c r="V40" s="11">
        <f t="shared" si="131"/>
        <v>0</v>
      </c>
      <c r="W40" s="12">
        <f t="shared" si="131"/>
        <v>0</v>
      </c>
      <c r="X40" s="12">
        <f t="shared" si="131"/>
        <v>0</v>
      </c>
      <c r="Y40" s="13">
        <f t="shared" si="131"/>
        <v>0</v>
      </c>
      <c r="Z40" s="11">
        <f t="shared" si="131"/>
        <v>1</v>
      </c>
      <c r="AA40" s="12">
        <f t="shared" si="131"/>
        <v>0</v>
      </c>
      <c r="AB40" s="12">
        <f t="shared" si="131"/>
        <v>1</v>
      </c>
      <c r="AC40" s="13">
        <f t="shared" si="131"/>
        <v>0</v>
      </c>
      <c r="AD40" s="11">
        <f t="shared" si="131"/>
        <v>2</v>
      </c>
      <c r="AE40" s="12">
        <f t="shared" si="131"/>
        <v>1</v>
      </c>
      <c r="AF40" s="12">
        <f t="shared" si="131"/>
        <v>1</v>
      </c>
      <c r="AG40" s="13">
        <f t="shared" si="131"/>
        <v>0</v>
      </c>
      <c r="AH40" s="11">
        <f t="shared" si="131"/>
        <v>0</v>
      </c>
      <c r="AI40" s="12">
        <f t="shared" si="131"/>
        <v>0</v>
      </c>
      <c r="AJ40" s="12">
        <f t="shared" si="131"/>
        <v>0</v>
      </c>
      <c r="AK40" s="13">
        <f t="shared" si="131"/>
        <v>0</v>
      </c>
      <c r="AL40" s="11">
        <f t="shared" si="131"/>
        <v>0</v>
      </c>
      <c r="AM40" s="12">
        <f t="shared" si="131"/>
        <v>0</v>
      </c>
      <c r="AN40" s="12">
        <f t="shared" si="131"/>
        <v>0</v>
      </c>
      <c r="AO40" s="13">
        <f t="shared" si="131"/>
        <v>0</v>
      </c>
      <c r="AP40" s="11">
        <f t="shared" si="131"/>
        <v>0</v>
      </c>
      <c r="AQ40" s="12">
        <f t="shared" si="131"/>
        <v>0</v>
      </c>
      <c r="AR40" s="12">
        <f t="shared" si="131"/>
        <v>0</v>
      </c>
      <c r="AS40" s="13">
        <f t="shared" si="131"/>
        <v>0</v>
      </c>
      <c r="AT40" s="11">
        <f t="shared" si="131"/>
        <v>17</v>
      </c>
      <c r="AU40" s="12">
        <f t="shared" si="131"/>
        <v>10</v>
      </c>
      <c r="AV40" s="12">
        <f t="shared" si="131"/>
        <v>2</v>
      </c>
      <c r="AW40" s="13">
        <f t="shared" si="131"/>
        <v>5</v>
      </c>
      <c r="AX40" s="11">
        <f t="shared" si="131"/>
        <v>1</v>
      </c>
      <c r="AY40" s="12">
        <f t="shared" si="131"/>
        <v>0</v>
      </c>
      <c r="AZ40" s="12">
        <f t="shared" si="131"/>
        <v>1</v>
      </c>
      <c r="BA40" s="13">
        <f t="shared" si="131"/>
        <v>0</v>
      </c>
      <c r="BB40" s="11">
        <f t="shared" si="131"/>
        <v>2</v>
      </c>
      <c r="BC40" s="12">
        <f t="shared" si="131"/>
        <v>1</v>
      </c>
      <c r="BD40" s="12">
        <f t="shared" si="131"/>
        <v>1</v>
      </c>
      <c r="BE40" s="13">
        <f t="shared" si="131"/>
        <v>0</v>
      </c>
      <c r="BF40" s="11">
        <f t="shared" si="131"/>
        <v>0</v>
      </c>
      <c r="BG40" s="12">
        <f t="shared" si="131"/>
        <v>0</v>
      </c>
      <c r="BH40" s="12">
        <f t="shared" si="131"/>
        <v>0</v>
      </c>
      <c r="BI40" s="13">
        <f t="shared" si="131"/>
        <v>0</v>
      </c>
    </row>
    <row r="41" spans="1:65" s="28" customFormat="1" ht="24.75" customHeight="1">
      <c r="A41" s="22" t="s">
        <v>10</v>
      </c>
      <c r="B41" s="15">
        <f>SUM(C41:E41)</f>
        <v>16</v>
      </c>
      <c r="C41" s="16">
        <f aca="true" t="shared" si="132" ref="C41:E42">G41+K41+O41+S41+W41+AA41+AE41+AI41+AM41+AQ41</f>
        <v>9</v>
      </c>
      <c r="D41" s="16">
        <f t="shared" si="132"/>
        <v>3</v>
      </c>
      <c r="E41" s="16">
        <f t="shared" si="132"/>
        <v>4</v>
      </c>
      <c r="F41" s="15">
        <f>SUM(G41:I41)</f>
        <v>3</v>
      </c>
      <c r="G41" s="16">
        <f>IF(ISERROR(VLOOKUP($BK41,data,2,FALSE)),0,VLOOKUP($BK41,data,2,FALSE))</f>
        <v>1</v>
      </c>
      <c r="H41" s="16">
        <f>IF(ISERROR(VLOOKUP($BL41,data,2,FALSE)),0,VLOOKUP($BL41,data,2,FALSE))</f>
        <v>0</v>
      </c>
      <c r="I41" s="16">
        <f>IF(ISERROR(VLOOKUP($BM41,data,2,FALSE)),0,VLOOKUP($BM41,data,2,FALSE))</f>
        <v>2</v>
      </c>
      <c r="J41" s="15">
        <f>SUM(K41:M41)</f>
        <v>8</v>
      </c>
      <c r="K41" s="16">
        <f>IF(ISERROR(VLOOKUP($BK41,data,3,FALSE)),0,VLOOKUP($BK41,data,3,FALSE))</f>
        <v>6</v>
      </c>
      <c r="L41" s="16">
        <f>IF(ISERROR(VLOOKUP($BL41,data,3,FALSE)),0,VLOOKUP($BL41,data,3,FALSE))</f>
        <v>0</v>
      </c>
      <c r="M41" s="17">
        <f>IF(ISERROR(VLOOKUP($BM41,data,3,FALSE)),0,VLOOKUP($BM41,data,3,FALSE))</f>
        <v>2</v>
      </c>
      <c r="N41" s="15">
        <f>SUM(O41:Q41)</f>
        <v>2</v>
      </c>
      <c r="O41" s="16">
        <f>IF(ISERROR(VLOOKUP($BK41,data,4,FALSE)),0,VLOOKUP($BK41,data,4,FALSE))</f>
        <v>2</v>
      </c>
      <c r="P41" s="16">
        <f>IF(ISERROR(VLOOKUP($BL41,data,4,FALSE)),0,VLOOKUP($BL41,data,4,FALSE))</f>
        <v>0</v>
      </c>
      <c r="Q41" s="17">
        <f>IF(ISERROR(VLOOKUP($BM41,data,4,FALSE)),0,VLOOKUP($BM41,data,4,FALSE))</f>
        <v>0</v>
      </c>
      <c r="R41" s="15">
        <f>SUM(S41:U41)</f>
        <v>1</v>
      </c>
      <c r="S41" s="16">
        <f>IF(ISERROR(VLOOKUP($BK41,data,5,FALSE)),0,VLOOKUP($BK41,data,5,FALSE))</f>
        <v>0</v>
      </c>
      <c r="T41" s="16">
        <f>IF(ISERROR(VLOOKUP($BL41,data,5,FALSE)),0,VLOOKUP($BL41,data,5,FALSE))</f>
        <v>1</v>
      </c>
      <c r="U41" s="16">
        <f>IF(ISERROR(VLOOKUP($BM41,data,5,FALSE)),0,VLOOKUP($BM41,data,5,FALSE))</f>
        <v>0</v>
      </c>
      <c r="V41" s="15">
        <f>SUM(W41:Y41)</f>
        <v>0</v>
      </c>
      <c r="W41" s="16">
        <f>IF(ISERROR(VLOOKUP($BK41,data,6,FALSE)),0,VLOOKUP($BK41,data,6,FALSE))</f>
        <v>0</v>
      </c>
      <c r="X41" s="16">
        <f>IF(ISERROR(VLOOKUP($BL41,data,6,FALSE)),0,VLOOKUP($BL41,data,6,FALSE))</f>
        <v>0</v>
      </c>
      <c r="Y41" s="17">
        <f>IF(ISERROR(VLOOKUP($BM41,data,6,FALSE)),0,VLOOKUP($BM41,data,6,FALSE))</f>
        <v>0</v>
      </c>
      <c r="Z41" s="15">
        <f>SUM(AA41:AC41)</f>
        <v>1</v>
      </c>
      <c r="AA41" s="16">
        <f>IF(ISERROR(VLOOKUP($BK41,data,7,FALSE)),0,VLOOKUP($BK41,data,7,FALSE))</f>
        <v>0</v>
      </c>
      <c r="AB41" s="16">
        <f>IF(ISERROR(VLOOKUP($BL41,data,7,FALSE)),0,VLOOKUP($BL41,data,7,FALSE))</f>
        <v>1</v>
      </c>
      <c r="AC41" s="16">
        <f>IF(ISERROR(VLOOKUP($BM41,data,7,FALSE)),0,VLOOKUP($BM41,data,7,FALSE))</f>
        <v>0</v>
      </c>
      <c r="AD41" s="15">
        <f>SUM(AE41:AG41)</f>
        <v>1</v>
      </c>
      <c r="AE41" s="16">
        <f>IF(ISERROR(VLOOKUP($BK41,data,8,FALSE)),0,VLOOKUP($BK41,data,8,FALSE))</f>
        <v>0</v>
      </c>
      <c r="AF41" s="16">
        <f>IF(ISERROR(VLOOKUP($BL41,data,8,FALSE)),0,VLOOKUP($BL41,data,8,FALSE))</f>
        <v>1</v>
      </c>
      <c r="AG41" s="17">
        <f>IF(ISERROR(VLOOKUP($BM41,data,8,FALSE)),0,VLOOKUP($BM41,data,8,FALSE))</f>
        <v>0</v>
      </c>
      <c r="AH41" s="15">
        <f>SUM(AI41:AK41)</f>
        <v>0</v>
      </c>
      <c r="AI41" s="16">
        <f>IF(ISERROR(VLOOKUP($BK41,data,9,FALSE)),0,VLOOKUP($BK41,data,9,FALSE))</f>
        <v>0</v>
      </c>
      <c r="AJ41" s="16">
        <f>IF(ISERROR(VLOOKUP($BL41,data,9,FALSE)),0,VLOOKUP($BL41,data,9,FALSE))</f>
        <v>0</v>
      </c>
      <c r="AK41" s="17">
        <f>IF(ISERROR(VLOOKUP($BM41,data,9,FALSE)),0,VLOOKUP($BM41,data,9,FALSE))</f>
        <v>0</v>
      </c>
      <c r="AL41" s="15">
        <f>SUM(AM41:AO41)</f>
        <v>0</v>
      </c>
      <c r="AM41" s="16">
        <f>IF(ISERROR(VLOOKUP($BK41,data,10,FALSE)),0,VLOOKUP($BK41,data,10,FALSE))</f>
        <v>0</v>
      </c>
      <c r="AN41" s="16">
        <f>IF(ISERROR(VLOOKUP($BL41,data,10,FALSE)),0,VLOOKUP($BL41,data,10,FALSE))</f>
        <v>0</v>
      </c>
      <c r="AO41" s="17">
        <f>IF(ISERROR(VLOOKUP($BM41,data,10,FALSE)),0,VLOOKUP($BM41,data,10,FALSE))</f>
        <v>0</v>
      </c>
      <c r="AP41" s="15">
        <f>SUM(AQ41:AS41)</f>
        <v>0</v>
      </c>
      <c r="AQ41" s="16">
        <f>IF(ISERROR(VLOOKUP($BK41,data,11,FALSE)),0,VLOOKUP($BK41,data,11,FALSE))</f>
        <v>0</v>
      </c>
      <c r="AR41" s="16">
        <f>IF(ISERROR(VLOOKUP($BL41,data,11,FALSE)),0,VLOOKUP($BL41,data,11,FALSE))</f>
        <v>0</v>
      </c>
      <c r="AS41" s="17">
        <f>IF(ISERROR(VLOOKUP($BM41,data,11,FALSE)),0,VLOOKUP($BM41,data,11,FALSE))</f>
        <v>0</v>
      </c>
      <c r="AT41" s="15">
        <f>SUM(AU41:AW41)</f>
        <v>15</v>
      </c>
      <c r="AU41" s="16">
        <f>IF(ISERROR(VLOOKUP($BK41,data,12,FALSE)),0,VLOOKUP($BK41,data,12,FALSE))</f>
        <v>9</v>
      </c>
      <c r="AV41" s="16">
        <f>IF(ISERROR(VLOOKUP($BL41,data,12,FALSE)),0,VLOOKUP($BL41,data,12,FALSE))</f>
        <v>2</v>
      </c>
      <c r="AW41" s="17">
        <f>IF(ISERROR(VLOOKUP($BM41,data,12,FALSE)),0,VLOOKUP($BM41,data,12,FALSE))</f>
        <v>4</v>
      </c>
      <c r="AX41" s="15">
        <f>SUM(AY41:BA41)</f>
        <v>1</v>
      </c>
      <c r="AY41" s="16">
        <f>IF(ISERROR(VLOOKUP($BK41,data,13,FALSE)),0,VLOOKUP($BK41,data,13,FALSE))</f>
        <v>0</v>
      </c>
      <c r="AZ41" s="16">
        <f>IF(ISERROR(VLOOKUP($BL41,data,13,FALSE)),0,VLOOKUP($BL41,data,13,FALSE))</f>
        <v>1</v>
      </c>
      <c r="BA41" s="16">
        <f>IF(ISERROR(VLOOKUP($BM41,data,13,FALSE)),0,VLOOKUP($BM41,data,13,FALSE))</f>
        <v>0</v>
      </c>
      <c r="BB41" s="15">
        <f>SUM(BC41:BE41)</f>
        <v>1</v>
      </c>
      <c r="BC41" s="16">
        <f>IF(ISERROR(VLOOKUP($BK41,data,14,FALSE)),0,VLOOKUP($BK41,data,14,FALSE))</f>
        <v>0</v>
      </c>
      <c r="BD41" s="16">
        <f>IF(ISERROR(VLOOKUP($BL41,data,14,FALSE)),0,VLOOKUP($BL41,data,14,FALSE))</f>
        <v>1</v>
      </c>
      <c r="BE41" s="16">
        <f t="shared" si="66"/>
        <v>0</v>
      </c>
      <c r="BF41" s="15">
        <f>SUM(BG41:BI41)</f>
        <v>0</v>
      </c>
      <c r="BG41" s="16">
        <f>IF(ISERROR(VLOOKUP($BK41,data,15,FALSE)),0,VLOOKUP($BK41,data,15,FALSE))</f>
        <v>0</v>
      </c>
      <c r="BH41" s="16">
        <f>IF(ISERROR(VLOOKUP($BL41,data,15,FALSE)),0,VLOOKUP($BL41,data,15,FALSE))</f>
        <v>0</v>
      </c>
      <c r="BI41" s="17">
        <f>IF(ISERROR(VLOOKUP($BM41,data,15,FALSE)),0,VLOOKUP($BM41,data,15,FALSE))</f>
        <v>0</v>
      </c>
      <c r="BK41" s="29">
        <v>211215</v>
      </c>
      <c r="BL41" s="29">
        <v>212215</v>
      </c>
      <c r="BM41" s="29">
        <v>213215</v>
      </c>
    </row>
    <row r="42" spans="1:65" s="28" customFormat="1" ht="24.75" customHeight="1">
      <c r="A42" s="22" t="s">
        <v>11</v>
      </c>
      <c r="B42" s="15">
        <f>SUM(C42:E42)</f>
        <v>3</v>
      </c>
      <c r="C42" s="19">
        <f t="shared" si="132"/>
        <v>2</v>
      </c>
      <c r="D42" s="19">
        <f t="shared" si="132"/>
        <v>0</v>
      </c>
      <c r="E42" s="19">
        <f t="shared" si="132"/>
        <v>1</v>
      </c>
      <c r="F42" s="18">
        <f>SUM(G42:I42)</f>
        <v>2</v>
      </c>
      <c r="G42" s="19">
        <f>IF(ISERROR(VLOOKUP($BK42,data,2,FALSE)),0,VLOOKUP($BK42,data,2,FALSE))</f>
        <v>1</v>
      </c>
      <c r="H42" s="19">
        <f>IF(ISERROR(VLOOKUP($BL42,data,2,FALSE)),0,VLOOKUP($BL42,data,2,FALSE))</f>
        <v>0</v>
      </c>
      <c r="I42" s="19">
        <f>IF(ISERROR(VLOOKUP($BM42,data,2,FALSE)),0,VLOOKUP($BM42,data,2,FALSE))</f>
        <v>1</v>
      </c>
      <c r="J42" s="18">
        <f>SUM(K42:M42)</f>
        <v>0</v>
      </c>
      <c r="K42" s="19">
        <f>IF(ISERROR(VLOOKUP($BK42,data,3,FALSE)),0,VLOOKUP($BK42,data,3,FALSE))</f>
        <v>0</v>
      </c>
      <c r="L42" s="19">
        <f>IF(ISERROR(VLOOKUP($BL42,data,3,FALSE)),0,VLOOKUP($BL42,data,3,FALSE))</f>
        <v>0</v>
      </c>
      <c r="M42" s="20">
        <f>IF(ISERROR(VLOOKUP($BM42,data,3,FALSE)),0,VLOOKUP($BM42,data,3,FALSE))</f>
        <v>0</v>
      </c>
      <c r="N42" s="18">
        <f>SUM(O42:Q42)</f>
        <v>0</v>
      </c>
      <c r="O42" s="19">
        <f>IF(ISERROR(VLOOKUP($BK42,data,4,FALSE)),0,VLOOKUP($BK42,data,4,FALSE))</f>
        <v>0</v>
      </c>
      <c r="P42" s="19">
        <f>IF(ISERROR(VLOOKUP($BL42,data,4,FALSE)),0,VLOOKUP($BL42,data,4,FALSE))</f>
        <v>0</v>
      </c>
      <c r="Q42" s="20">
        <f>IF(ISERROR(VLOOKUP($BM42,data,4,FALSE)),0,VLOOKUP($BM42,data,4,FALSE))</f>
        <v>0</v>
      </c>
      <c r="R42" s="18">
        <f>SUM(S42:U42)</f>
        <v>0</v>
      </c>
      <c r="S42" s="19">
        <f>IF(ISERROR(VLOOKUP($BK42,data,5,FALSE)),0,VLOOKUP($BK42,data,5,FALSE))</f>
        <v>0</v>
      </c>
      <c r="T42" s="19">
        <f>IF(ISERROR(VLOOKUP($BL42,data,5,FALSE)),0,VLOOKUP($BL42,data,5,FALSE))</f>
        <v>0</v>
      </c>
      <c r="U42" s="19">
        <f>IF(ISERROR(VLOOKUP($BM42,data,5,FALSE)),0,VLOOKUP($BM42,data,5,FALSE))</f>
        <v>0</v>
      </c>
      <c r="V42" s="18">
        <f>SUM(W42:Y42)</f>
        <v>0</v>
      </c>
      <c r="W42" s="19">
        <f>IF(ISERROR(VLOOKUP($BK42,data,6,FALSE)),0,VLOOKUP($BK42,data,6,FALSE))</f>
        <v>0</v>
      </c>
      <c r="X42" s="19">
        <f>IF(ISERROR(VLOOKUP($BL42,data,6,FALSE)),0,VLOOKUP($BL42,data,6,FALSE))</f>
        <v>0</v>
      </c>
      <c r="Y42" s="20">
        <f>IF(ISERROR(VLOOKUP($BM42,data,6,FALSE)),0,VLOOKUP($BM42,data,6,FALSE))</f>
        <v>0</v>
      </c>
      <c r="Z42" s="18">
        <f>SUM(AA42:AC42)</f>
        <v>0</v>
      </c>
      <c r="AA42" s="19">
        <f>IF(ISERROR(VLOOKUP($BK42,data,7,FALSE)),0,VLOOKUP($BK42,data,7,FALSE))</f>
        <v>0</v>
      </c>
      <c r="AB42" s="19">
        <f>IF(ISERROR(VLOOKUP($BL42,data,7,FALSE)),0,VLOOKUP($BL42,data,7,FALSE))</f>
        <v>0</v>
      </c>
      <c r="AC42" s="19">
        <f>IF(ISERROR(VLOOKUP($BM42,data,7,FALSE)),0,VLOOKUP($BM42,data,7,FALSE))</f>
        <v>0</v>
      </c>
      <c r="AD42" s="18">
        <f>SUM(AE42:AG42)</f>
        <v>1</v>
      </c>
      <c r="AE42" s="19">
        <f>IF(ISERROR(VLOOKUP($BK42,data,8,FALSE)),0,VLOOKUP($BK42,data,8,FALSE))</f>
        <v>1</v>
      </c>
      <c r="AF42" s="19">
        <f>IF(ISERROR(VLOOKUP($BL42,data,8,FALSE)),0,VLOOKUP($BL42,data,8,FALSE))</f>
        <v>0</v>
      </c>
      <c r="AG42" s="20">
        <f>IF(ISERROR(VLOOKUP($BM42,data,8,FALSE)),0,VLOOKUP($BM42,data,8,FALSE))</f>
        <v>0</v>
      </c>
      <c r="AH42" s="18">
        <f>SUM(AI42:AK42)</f>
        <v>0</v>
      </c>
      <c r="AI42" s="19">
        <f>IF(ISERROR(VLOOKUP($BK42,data,9,FALSE)),0,VLOOKUP($BK42,data,9,FALSE))</f>
        <v>0</v>
      </c>
      <c r="AJ42" s="19">
        <f>IF(ISERROR(VLOOKUP($BL42,data,9,FALSE)),0,VLOOKUP($BL42,data,9,FALSE))</f>
        <v>0</v>
      </c>
      <c r="AK42" s="20">
        <f>IF(ISERROR(VLOOKUP($BM42,data,9,FALSE)),0,VLOOKUP($BM42,data,9,FALSE))</f>
        <v>0</v>
      </c>
      <c r="AL42" s="18">
        <f>SUM(AM42:AO42)</f>
        <v>0</v>
      </c>
      <c r="AM42" s="19">
        <f>IF(ISERROR(VLOOKUP($BK42,data,10,FALSE)),0,VLOOKUP($BK42,data,10,FALSE))</f>
        <v>0</v>
      </c>
      <c r="AN42" s="19">
        <f>IF(ISERROR(VLOOKUP($BL42,data,10,FALSE)),0,VLOOKUP($BL42,data,10,FALSE))</f>
        <v>0</v>
      </c>
      <c r="AO42" s="20">
        <f>IF(ISERROR(VLOOKUP($BM42,data,10,FALSE)),0,VLOOKUP($BM42,data,10,FALSE))</f>
        <v>0</v>
      </c>
      <c r="AP42" s="18">
        <f>SUM(AQ42:AS42)</f>
        <v>0</v>
      </c>
      <c r="AQ42" s="19">
        <f>IF(ISERROR(VLOOKUP($BK42,data,11,FALSE)),0,VLOOKUP($BK42,data,11,FALSE))</f>
        <v>0</v>
      </c>
      <c r="AR42" s="19">
        <f>IF(ISERROR(VLOOKUP($BL42,data,11,FALSE)),0,VLOOKUP($BL42,data,11,FALSE))</f>
        <v>0</v>
      </c>
      <c r="AS42" s="20">
        <f>IF(ISERROR(VLOOKUP($BM42,data,11,FALSE)),0,VLOOKUP($BM42,data,11,FALSE))</f>
        <v>0</v>
      </c>
      <c r="AT42" s="18">
        <f>SUM(AU42:AW42)</f>
        <v>2</v>
      </c>
      <c r="AU42" s="19">
        <f>IF(ISERROR(VLOOKUP($BK42,data,12,FALSE)),0,VLOOKUP($BK42,data,12,FALSE))</f>
        <v>1</v>
      </c>
      <c r="AV42" s="19">
        <f>IF(ISERROR(VLOOKUP($BL42,data,12,FALSE)),0,VLOOKUP($BL42,data,12,FALSE))</f>
        <v>0</v>
      </c>
      <c r="AW42" s="20">
        <f>IF(ISERROR(VLOOKUP($BM42,data,12,FALSE)),0,VLOOKUP($BM42,data,12,FALSE))</f>
        <v>1</v>
      </c>
      <c r="AX42" s="18">
        <f>SUM(AY42:BA42)</f>
        <v>0</v>
      </c>
      <c r="AY42" s="19">
        <f>IF(ISERROR(VLOOKUP($BK42,data,13,FALSE)),0,VLOOKUP($BK42,data,13,FALSE))</f>
        <v>0</v>
      </c>
      <c r="AZ42" s="19">
        <f>IF(ISERROR(VLOOKUP($BL42,data,13,FALSE)),0,VLOOKUP($BL42,data,13,FALSE))</f>
        <v>0</v>
      </c>
      <c r="BA42" s="19">
        <f>IF(ISERROR(VLOOKUP($BM42,data,13,FALSE)),0,VLOOKUP($BM42,data,13,FALSE))</f>
        <v>0</v>
      </c>
      <c r="BB42" s="18">
        <f>SUM(BC42:BE42)</f>
        <v>1</v>
      </c>
      <c r="BC42" s="19">
        <f>IF(ISERROR(VLOOKUP($BK42,data,14,FALSE)),0,VLOOKUP($BK42,data,14,FALSE))</f>
        <v>1</v>
      </c>
      <c r="BD42" s="19">
        <f>IF(ISERROR(VLOOKUP($BL42,data,14,FALSE)),0,VLOOKUP($BL42,data,14,FALSE))</f>
        <v>0</v>
      </c>
      <c r="BE42" s="20">
        <f t="shared" si="66"/>
        <v>0</v>
      </c>
      <c r="BF42" s="18">
        <f>SUM(BG42:BI42)</f>
        <v>0</v>
      </c>
      <c r="BG42" s="19">
        <f>IF(ISERROR(VLOOKUP($BK42,data,15,FALSE)),0,VLOOKUP($BK42,data,15,FALSE))</f>
        <v>0</v>
      </c>
      <c r="BH42" s="19">
        <f>IF(ISERROR(VLOOKUP($BL42,data,15,FALSE)),0,VLOOKUP($BL42,data,15,FALSE))</f>
        <v>0</v>
      </c>
      <c r="BI42" s="20">
        <f>IF(ISERROR(VLOOKUP($BM42,data,15,FALSE)),0,VLOOKUP($BM42,data,15,FALSE))</f>
        <v>0</v>
      </c>
      <c r="BK42" s="29">
        <v>211344</v>
      </c>
      <c r="BL42" s="29">
        <v>212344</v>
      </c>
      <c r="BM42" s="29">
        <v>213344</v>
      </c>
    </row>
    <row r="43" spans="1:61" s="28" customFormat="1" ht="24.75" customHeight="1">
      <c r="A43" s="21" t="s">
        <v>12</v>
      </c>
      <c r="B43" s="11">
        <f aca="true" t="shared" si="133" ref="B43:BI43">SUM(B44:B46)</f>
        <v>46</v>
      </c>
      <c r="C43" s="12">
        <f t="shared" si="133"/>
        <v>17</v>
      </c>
      <c r="D43" s="12">
        <f t="shared" si="133"/>
        <v>11</v>
      </c>
      <c r="E43" s="13">
        <f t="shared" si="133"/>
        <v>18</v>
      </c>
      <c r="F43" s="11">
        <f t="shared" si="133"/>
        <v>10</v>
      </c>
      <c r="G43" s="12">
        <f t="shared" si="133"/>
        <v>0</v>
      </c>
      <c r="H43" s="12">
        <f t="shared" si="133"/>
        <v>0</v>
      </c>
      <c r="I43" s="13">
        <f t="shared" si="133"/>
        <v>10</v>
      </c>
      <c r="J43" s="11">
        <f t="shared" si="133"/>
        <v>18</v>
      </c>
      <c r="K43" s="12">
        <f t="shared" si="133"/>
        <v>11</v>
      </c>
      <c r="L43" s="12">
        <f t="shared" si="133"/>
        <v>1</v>
      </c>
      <c r="M43" s="13">
        <f t="shared" si="133"/>
        <v>6</v>
      </c>
      <c r="N43" s="11">
        <f t="shared" si="133"/>
        <v>7</v>
      </c>
      <c r="O43" s="12">
        <f t="shared" si="133"/>
        <v>2</v>
      </c>
      <c r="P43" s="12">
        <f t="shared" si="133"/>
        <v>3</v>
      </c>
      <c r="Q43" s="13">
        <f t="shared" si="133"/>
        <v>2</v>
      </c>
      <c r="R43" s="11">
        <f t="shared" si="133"/>
        <v>6</v>
      </c>
      <c r="S43" s="12">
        <f t="shared" si="133"/>
        <v>2</v>
      </c>
      <c r="T43" s="12">
        <f t="shared" si="133"/>
        <v>4</v>
      </c>
      <c r="U43" s="13">
        <f t="shared" si="133"/>
        <v>0</v>
      </c>
      <c r="V43" s="11">
        <f t="shared" si="133"/>
        <v>1</v>
      </c>
      <c r="W43" s="12">
        <f t="shared" si="133"/>
        <v>0</v>
      </c>
      <c r="X43" s="12">
        <f t="shared" si="133"/>
        <v>1</v>
      </c>
      <c r="Y43" s="13">
        <f t="shared" si="133"/>
        <v>0</v>
      </c>
      <c r="Z43" s="11">
        <f t="shared" si="133"/>
        <v>1</v>
      </c>
      <c r="AA43" s="12">
        <f t="shared" si="133"/>
        <v>1</v>
      </c>
      <c r="AB43" s="12">
        <f t="shared" si="133"/>
        <v>0</v>
      </c>
      <c r="AC43" s="13">
        <f t="shared" si="133"/>
        <v>0</v>
      </c>
      <c r="AD43" s="11">
        <f t="shared" si="133"/>
        <v>2</v>
      </c>
      <c r="AE43" s="12">
        <f t="shared" si="133"/>
        <v>1</v>
      </c>
      <c r="AF43" s="12">
        <f t="shared" si="133"/>
        <v>1</v>
      </c>
      <c r="AG43" s="13">
        <f t="shared" si="133"/>
        <v>0</v>
      </c>
      <c r="AH43" s="11">
        <f t="shared" si="133"/>
        <v>1</v>
      </c>
      <c r="AI43" s="12">
        <f t="shared" si="133"/>
        <v>0</v>
      </c>
      <c r="AJ43" s="12">
        <f t="shared" si="133"/>
        <v>1</v>
      </c>
      <c r="AK43" s="13">
        <f t="shared" si="133"/>
        <v>0</v>
      </c>
      <c r="AL43" s="11">
        <f t="shared" si="133"/>
        <v>0</v>
      </c>
      <c r="AM43" s="12">
        <f t="shared" si="133"/>
        <v>0</v>
      </c>
      <c r="AN43" s="12">
        <f t="shared" si="133"/>
        <v>0</v>
      </c>
      <c r="AO43" s="13">
        <f t="shared" si="133"/>
        <v>0</v>
      </c>
      <c r="AP43" s="11">
        <f t="shared" si="133"/>
        <v>0</v>
      </c>
      <c r="AQ43" s="12">
        <f t="shared" si="133"/>
        <v>0</v>
      </c>
      <c r="AR43" s="12">
        <f t="shared" si="133"/>
        <v>0</v>
      </c>
      <c r="AS43" s="13">
        <f t="shared" si="133"/>
        <v>0</v>
      </c>
      <c r="AT43" s="11">
        <f t="shared" si="133"/>
        <v>43</v>
      </c>
      <c r="AU43" s="12">
        <f t="shared" si="133"/>
        <v>16</v>
      </c>
      <c r="AV43" s="12">
        <f t="shared" si="133"/>
        <v>9</v>
      </c>
      <c r="AW43" s="13">
        <f t="shared" si="133"/>
        <v>18</v>
      </c>
      <c r="AX43" s="11">
        <f t="shared" si="133"/>
        <v>1</v>
      </c>
      <c r="AY43" s="12">
        <f t="shared" si="133"/>
        <v>1</v>
      </c>
      <c r="AZ43" s="12">
        <f t="shared" si="133"/>
        <v>0</v>
      </c>
      <c r="BA43" s="13">
        <f t="shared" si="133"/>
        <v>0</v>
      </c>
      <c r="BB43" s="11">
        <f t="shared" si="133"/>
        <v>3</v>
      </c>
      <c r="BC43" s="12">
        <f t="shared" si="133"/>
        <v>1</v>
      </c>
      <c r="BD43" s="12">
        <f t="shared" si="133"/>
        <v>2</v>
      </c>
      <c r="BE43" s="13">
        <f t="shared" si="133"/>
        <v>0</v>
      </c>
      <c r="BF43" s="11">
        <f t="shared" si="133"/>
        <v>0</v>
      </c>
      <c r="BG43" s="12">
        <f t="shared" si="133"/>
        <v>0</v>
      </c>
      <c r="BH43" s="12">
        <f t="shared" si="133"/>
        <v>0</v>
      </c>
      <c r="BI43" s="13">
        <f t="shared" si="133"/>
        <v>0</v>
      </c>
    </row>
    <row r="44" spans="1:65" s="28" customFormat="1" ht="24.75" customHeight="1">
      <c r="A44" s="22" t="s">
        <v>14</v>
      </c>
      <c r="B44" s="15">
        <f>SUM(C44:E44)</f>
        <v>12</v>
      </c>
      <c r="C44" s="16">
        <f aca="true" t="shared" si="134" ref="C44:E46">G44+K44+O44+S44+W44+AA44+AE44+AI44+AM44+AQ44</f>
        <v>4</v>
      </c>
      <c r="D44" s="16">
        <f t="shared" si="134"/>
        <v>5</v>
      </c>
      <c r="E44" s="16">
        <f t="shared" si="134"/>
        <v>3</v>
      </c>
      <c r="F44" s="15">
        <f>SUM(G44:I44)</f>
        <v>1</v>
      </c>
      <c r="G44" s="16">
        <f>IF(ISERROR(VLOOKUP($BK44,data,2,FALSE)),0,VLOOKUP($BK44,data,2,FALSE))</f>
        <v>0</v>
      </c>
      <c r="H44" s="16">
        <f>IF(ISERROR(VLOOKUP($BL44,data,2,FALSE)),0,VLOOKUP($BL44,data,2,FALSE))</f>
        <v>0</v>
      </c>
      <c r="I44" s="16">
        <f>IF(ISERROR(VLOOKUP($BM44,data,2,FALSE)),0,VLOOKUP($BM44,data,2,FALSE))</f>
        <v>1</v>
      </c>
      <c r="J44" s="15">
        <f>SUM(K44:M44)</f>
        <v>4</v>
      </c>
      <c r="K44" s="16">
        <f>IF(ISERROR(VLOOKUP($BK44,data,3,FALSE)),0,VLOOKUP($BK44,data,3,FALSE))</f>
        <v>2</v>
      </c>
      <c r="L44" s="16">
        <f>IF(ISERROR(VLOOKUP($BL44,data,3,FALSE)),0,VLOOKUP($BL44,data,3,FALSE))</f>
        <v>1</v>
      </c>
      <c r="M44" s="17">
        <f>IF(ISERROR(VLOOKUP($BM44,data,3,FALSE)),0,VLOOKUP($BM44,data,3,FALSE))</f>
        <v>1</v>
      </c>
      <c r="N44" s="15">
        <f>SUM(O44:Q44)</f>
        <v>3</v>
      </c>
      <c r="O44" s="16">
        <f>IF(ISERROR(VLOOKUP($BK44,data,4,FALSE)),0,VLOOKUP($BK44,data,4,FALSE))</f>
        <v>1</v>
      </c>
      <c r="P44" s="16">
        <f>IF(ISERROR(VLOOKUP($BL44,data,4,FALSE)),0,VLOOKUP($BL44,data,4,FALSE))</f>
        <v>1</v>
      </c>
      <c r="Q44" s="17">
        <f>IF(ISERROR(VLOOKUP($BM44,data,4,FALSE)),0,VLOOKUP($BM44,data,4,FALSE))</f>
        <v>1</v>
      </c>
      <c r="R44" s="15">
        <f>SUM(S44:U44)</f>
        <v>4</v>
      </c>
      <c r="S44" s="16">
        <f>IF(ISERROR(VLOOKUP($BK44,data,5,FALSE)),0,VLOOKUP($BK44,data,5,FALSE))</f>
        <v>1</v>
      </c>
      <c r="T44" s="16">
        <f>IF(ISERROR(VLOOKUP($BL44,data,5,FALSE)),0,VLOOKUP($BL44,data,5,FALSE))</f>
        <v>3</v>
      </c>
      <c r="U44" s="16">
        <f>IF(ISERROR(VLOOKUP($BM44,data,5,FALSE)),0,VLOOKUP($BM44,data,5,FALSE))</f>
        <v>0</v>
      </c>
      <c r="V44" s="15">
        <f>SUM(W44:Y44)</f>
        <v>0</v>
      </c>
      <c r="W44" s="16">
        <f>IF(ISERROR(VLOOKUP($BK44,data,6,FALSE)),0,VLOOKUP($BK44,data,6,FALSE))</f>
        <v>0</v>
      </c>
      <c r="X44" s="16">
        <f>IF(ISERROR(VLOOKUP($BL44,data,6,FALSE)),0,VLOOKUP($BL44,data,6,FALSE))</f>
        <v>0</v>
      </c>
      <c r="Y44" s="17">
        <f>IF(ISERROR(VLOOKUP($BM44,data,6,FALSE)),0,VLOOKUP($BM44,data,6,FALSE))</f>
        <v>0</v>
      </c>
      <c r="Z44" s="15">
        <f>SUM(AA44:AC44)</f>
        <v>0</v>
      </c>
      <c r="AA44" s="16">
        <f>IF(ISERROR(VLOOKUP($BK44,data,7,FALSE)),0,VLOOKUP($BK44,data,7,FALSE))</f>
        <v>0</v>
      </c>
      <c r="AB44" s="16">
        <f>IF(ISERROR(VLOOKUP($BL44,data,7,FALSE)),0,VLOOKUP($BL44,data,7,FALSE))</f>
        <v>0</v>
      </c>
      <c r="AC44" s="16">
        <f>IF(ISERROR(VLOOKUP($BM44,data,7,FALSE)),0,VLOOKUP($BM44,data,7,FALSE))</f>
        <v>0</v>
      </c>
      <c r="AD44" s="15">
        <f>SUM(AE44:AG44)</f>
        <v>0</v>
      </c>
      <c r="AE44" s="16">
        <f>IF(ISERROR(VLOOKUP($BK44,data,8,FALSE)),0,VLOOKUP($BK44,data,8,FALSE))</f>
        <v>0</v>
      </c>
      <c r="AF44" s="16">
        <f>IF(ISERROR(VLOOKUP($BL44,data,8,FALSE)),0,VLOOKUP($BL44,data,8,FALSE))</f>
        <v>0</v>
      </c>
      <c r="AG44" s="17">
        <f>IF(ISERROR(VLOOKUP($BM44,data,8,FALSE)),0,VLOOKUP($BM44,data,8,FALSE))</f>
        <v>0</v>
      </c>
      <c r="AH44" s="15">
        <f>SUM(AI44:AK44)</f>
        <v>0</v>
      </c>
      <c r="AI44" s="16">
        <f>IF(ISERROR(VLOOKUP($BK44,data,9,FALSE)),0,VLOOKUP($BK44,data,9,FALSE))</f>
        <v>0</v>
      </c>
      <c r="AJ44" s="16">
        <f>IF(ISERROR(VLOOKUP($BL44,data,9,FALSE)),0,VLOOKUP($BL44,data,9,FALSE))</f>
        <v>0</v>
      </c>
      <c r="AK44" s="17">
        <f>IF(ISERROR(VLOOKUP($BM44,data,9,FALSE)),0,VLOOKUP($BM44,data,9,FALSE))</f>
        <v>0</v>
      </c>
      <c r="AL44" s="15">
        <f>SUM(AM44:AO44)</f>
        <v>0</v>
      </c>
      <c r="AM44" s="16">
        <f>IF(ISERROR(VLOOKUP($BK44,data,10,FALSE)),0,VLOOKUP($BK44,data,10,FALSE))</f>
        <v>0</v>
      </c>
      <c r="AN44" s="16">
        <f>IF(ISERROR(VLOOKUP($BL44,data,10,FALSE)),0,VLOOKUP($BL44,data,10,FALSE))</f>
        <v>0</v>
      </c>
      <c r="AO44" s="17">
        <f>IF(ISERROR(VLOOKUP($BM44,data,10,FALSE)),0,VLOOKUP($BM44,data,10,FALSE))</f>
        <v>0</v>
      </c>
      <c r="AP44" s="15">
        <f>SUM(AQ44:AS44)</f>
        <v>0</v>
      </c>
      <c r="AQ44" s="16">
        <f>IF(ISERROR(VLOOKUP($BK44,data,11,FALSE)),0,VLOOKUP($BK44,data,11,FALSE))</f>
        <v>0</v>
      </c>
      <c r="AR44" s="16">
        <f>IF(ISERROR(VLOOKUP($BL44,data,11,FALSE)),0,VLOOKUP($BL44,data,11,FALSE))</f>
        <v>0</v>
      </c>
      <c r="AS44" s="17">
        <f>IF(ISERROR(VLOOKUP($BM44,data,11,FALSE)),0,VLOOKUP($BM44,data,11,FALSE))</f>
        <v>0</v>
      </c>
      <c r="AT44" s="15">
        <f>SUM(AU44:AW44)</f>
        <v>12</v>
      </c>
      <c r="AU44" s="16">
        <f>IF(ISERROR(VLOOKUP($BK44,data,12,FALSE)),0,VLOOKUP($BK44,data,12,FALSE))</f>
        <v>4</v>
      </c>
      <c r="AV44" s="16">
        <f>IF(ISERROR(VLOOKUP($BL44,data,12,FALSE)),0,VLOOKUP($BL44,data,12,FALSE))</f>
        <v>5</v>
      </c>
      <c r="AW44" s="17">
        <f>IF(ISERROR(VLOOKUP($BM44,data,12,FALSE)),0,VLOOKUP($BM44,data,12,FALSE))</f>
        <v>3</v>
      </c>
      <c r="AX44" s="15">
        <f>SUM(AY44:BA44)</f>
        <v>0</v>
      </c>
      <c r="AY44" s="16">
        <f>IF(ISERROR(VLOOKUP($BK44,data,13,FALSE)),0,VLOOKUP($BK44,data,13,FALSE))</f>
        <v>0</v>
      </c>
      <c r="AZ44" s="16">
        <f>IF(ISERROR(VLOOKUP($BL44,data,13,FALSE)),0,VLOOKUP($BL44,data,13,FALSE))</f>
        <v>0</v>
      </c>
      <c r="BA44" s="16">
        <f>IF(ISERROR(VLOOKUP($BM44,data,13,FALSE)),0,VLOOKUP($BM44,data,13,FALSE))</f>
        <v>0</v>
      </c>
      <c r="BB44" s="15">
        <f>SUM(BC44:BE44)</f>
        <v>0</v>
      </c>
      <c r="BC44" s="16">
        <f>IF(ISERROR(VLOOKUP($BK44,data,14,FALSE)),0,VLOOKUP($BK44,data,14,FALSE))</f>
        <v>0</v>
      </c>
      <c r="BD44" s="16">
        <f>IF(ISERROR(VLOOKUP($BL44,data,14,FALSE)),0,VLOOKUP($BL44,data,14,FALSE))</f>
        <v>0</v>
      </c>
      <c r="BE44" s="16">
        <f aca="true" t="shared" si="135" ref="BE44:BE67">IF(ISERROR(VLOOKUP($BM44,data,14,FALSE)),0,VLOOKUP($BM44,data,14,FALSE))</f>
        <v>0</v>
      </c>
      <c r="BF44" s="15">
        <f>SUM(BG44:BI44)</f>
        <v>0</v>
      </c>
      <c r="BG44" s="16">
        <f>IF(ISERROR(VLOOKUP($BK44,data,15,FALSE)),0,VLOOKUP($BK44,data,15,FALSE))</f>
        <v>0</v>
      </c>
      <c r="BH44" s="16">
        <f>IF(ISERROR(VLOOKUP($BL44,data,15,FALSE)),0,VLOOKUP($BL44,data,15,FALSE))</f>
        <v>0</v>
      </c>
      <c r="BI44" s="17">
        <f>IF(ISERROR(VLOOKUP($BM44,data,15,FALSE)),0,VLOOKUP($BM44,data,15,FALSE))</f>
        <v>0</v>
      </c>
      <c r="BK44" s="29">
        <v>211207</v>
      </c>
      <c r="BL44" s="29">
        <v>212207</v>
      </c>
      <c r="BM44" s="29">
        <v>213207</v>
      </c>
    </row>
    <row r="45" spans="1:65" s="28" customFormat="1" ht="24.75" customHeight="1">
      <c r="A45" s="22" t="s">
        <v>13</v>
      </c>
      <c r="B45" s="15">
        <f>SUM(C45:E45)</f>
        <v>34</v>
      </c>
      <c r="C45" s="16">
        <f t="shared" si="134"/>
        <v>13</v>
      </c>
      <c r="D45" s="16">
        <f t="shared" si="134"/>
        <v>6</v>
      </c>
      <c r="E45" s="16">
        <f t="shared" si="134"/>
        <v>15</v>
      </c>
      <c r="F45" s="15">
        <f>SUM(G45:I45)</f>
        <v>9</v>
      </c>
      <c r="G45" s="16">
        <f>IF(ISERROR(VLOOKUP($BK45,data,2,FALSE)),0,VLOOKUP($BK45,data,2,FALSE))</f>
        <v>0</v>
      </c>
      <c r="H45" s="16">
        <f>IF(ISERROR(VLOOKUP($BL45,data,2,FALSE)),0,VLOOKUP($BL45,data,2,FALSE))</f>
        <v>0</v>
      </c>
      <c r="I45" s="16">
        <f>IF(ISERROR(VLOOKUP($BM45,data,2,FALSE)),0,VLOOKUP($BM45,data,2,FALSE))</f>
        <v>9</v>
      </c>
      <c r="J45" s="15">
        <f>SUM(K45:M45)</f>
        <v>14</v>
      </c>
      <c r="K45" s="16">
        <f>IF(ISERROR(VLOOKUP($BK45,data,3,FALSE)),0,VLOOKUP($BK45,data,3,FALSE))</f>
        <v>9</v>
      </c>
      <c r="L45" s="16">
        <f>IF(ISERROR(VLOOKUP($BL45,data,3,FALSE)),0,VLOOKUP($BL45,data,3,FALSE))</f>
        <v>0</v>
      </c>
      <c r="M45" s="17">
        <f>IF(ISERROR(VLOOKUP($BM45,data,3,FALSE)),0,VLOOKUP($BM45,data,3,FALSE))</f>
        <v>5</v>
      </c>
      <c r="N45" s="15">
        <f>SUM(O45:Q45)</f>
        <v>4</v>
      </c>
      <c r="O45" s="16">
        <f>IF(ISERROR(VLOOKUP($BK45,data,4,FALSE)),0,VLOOKUP($BK45,data,4,FALSE))</f>
        <v>1</v>
      </c>
      <c r="P45" s="16">
        <f>IF(ISERROR(VLOOKUP($BL45,data,4,FALSE)),0,VLOOKUP($BL45,data,4,FALSE))</f>
        <v>2</v>
      </c>
      <c r="Q45" s="17">
        <f>IF(ISERROR(VLOOKUP($BM45,data,4,FALSE)),0,VLOOKUP($BM45,data,4,FALSE))</f>
        <v>1</v>
      </c>
      <c r="R45" s="15">
        <f>SUM(S45:U45)</f>
        <v>2</v>
      </c>
      <c r="S45" s="16">
        <f>IF(ISERROR(VLOOKUP($BK45,data,5,FALSE)),0,VLOOKUP($BK45,data,5,FALSE))</f>
        <v>1</v>
      </c>
      <c r="T45" s="16">
        <f>IF(ISERROR(VLOOKUP($BL45,data,5,FALSE)),0,VLOOKUP($BL45,data,5,FALSE))</f>
        <v>1</v>
      </c>
      <c r="U45" s="16">
        <f>IF(ISERROR(VLOOKUP($BM45,data,5,FALSE)),0,VLOOKUP($BM45,data,5,FALSE))</f>
        <v>0</v>
      </c>
      <c r="V45" s="15">
        <f>SUM(W45:Y45)</f>
        <v>1</v>
      </c>
      <c r="W45" s="16">
        <f>IF(ISERROR(VLOOKUP($BK45,data,6,FALSE)),0,VLOOKUP($BK45,data,6,FALSE))</f>
        <v>0</v>
      </c>
      <c r="X45" s="16">
        <f>IF(ISERROR(VLOOKUP($BL45,data,6,FALSE)),0,VLOOKUP($BL45,data,6,FALSE))</f>
        <v>1</v>
      </c>
      <c r="Y45" s="17">
        <f>IF(ISERROR(VLOOKUP($BM45,data,6,FALSE)),0,VLOOKUP($BM45,data,6,FALSE))</f>
        <v>0</v>
      </c>
      <c r="Z45" s="15">
        <f>SUM(AA45:AC45)</f>
        <v>1</v>
      </c>
      <c r="AA45" s="16">
        <f>IF(ISERROR(VLOOKUP($BK45,data,7,FALSE)),0,VLOOKUP($BK45,data,7,FALSE))</f>
        <v>1</v>
      </c>
      <c r="AB45" s="16">
        <f>IF(ISERROR(VLOOKUP($BL45,data,7,FALSE)),0,VLOOKUP($BL45,data,7,FALSE))</f>
        <v>0</v>
      </c>
      <c r="AC45" s="16">
        <f>IF(ISERROR(VLOOKUP($BM45,data,7,FALSE)),0,VLOOKUP($BM45,data,7,FALSE))</f>
        <v>0</v>
      </c>
      <c r="AD45" s="15">
        <f>SUM(AE45:AG45)</f>
        <v>2</v>
      </c>
      <c r="AE45" s="16">
        <f>IF(ISERROR(VLOOKUP($BK45,data,8,FALSE)),0,VLOOKUP($BK45,data,8,FALSE))</f>
        <v>1</v>
      </c>
      <c r="AF45" s="16">
        <f>IF(ISERROR(VLOOKUP($BL45,data,8,FALSE)),0,VLOOKUP($BL45,data,8,FALSE))</f>
        <v>1</v>
      </c>
      <c r="AG45" s="17">
        <f>IF(ISERROR(VLOOKUP($BM45,data,8,FALSE)),0,VLOOKUP($BM45,data,8,FALSE))</f>
        <v>0</v>
      </c>
      <c r="AH45" s="15">
        <f>SUM(AI45:AK45)</f>
        <v>1</v>
      </c>
      <c r="AI45" s="16">
        <f>IF(ISERROR(VLOOKUP($BK45,data,9,FALSE)),0,VLOOKUP($BK45,data,9,FALSE))</f>
        <v>0</v>
      </c>
      <c r="AJ45" s="16">
        <f>IF(ISERROR(VLOOKUP($BL45,data,9,FALSE)),0,VLOOKUP($BL45,data,9,FALSE))</f>
        <v>1</v>
      </c>
      <c r="AK45" s="17">
        <f>IF(ISERROR(VLOOKUP($BM45,data,9,FALSE)),0,VLOOKUP($BM45,data,9,FALSE))</f>
        <v>0</v>
      </c>
      <c r="AL45" s="15">
        <f>SUM(AM45:AO45)</f>
        <v>0</v>
      </c>
      <c r="AM45" s="16">
        <f>IF(ISERROR(VLOOKUP($BK45,data,10,FALSE)),0,VLOOKUP($BK45,data,10,FALSE))</f>
        <v>0</v>
      </c>
      <c r="AN45" s="16">
        <f>IF(ISERROR(VLOOKUP($BL45,data,10,FALSE)),0,VLOOKUP($BL45,data,10,FALSE))</f>
        <v>0</v>
      </c>
      <c r="AO45" s="17">
        <f>IF(ISERROR(VLOOKUP($BM45,data,10,FALSE)),0,VLOOKUP($BM45,data,10,FALSE))</f>
        <v>0</v>
      </c>
      <c r="AP45" s="15">
        <f>SUM(AQ45:AS45)</f>
        <v>0</v>
      </c>
      <c r="AQ45" s="16">
        <f>IF(ISERROR(VLOOKUP($BK45,data,11,FALSE)),0,VLOOKUP($BK45,data,11,FALSE))</f>
        <v>0</v>
      </c>
      <c r="AR45" s="16">
        <f>IF(ISERROR(VLOOKUP($BL45,data,11,FALSE)),0,VLOOKUP($BL45,data,11,FALSE))</f>
        <v>0</v>
      </c>
      <c r="AS45" s="17">
        <f>IF(ISERROR(VLOOKUP($BM45,data,11,FALSE)),0,VLOOKUP($BM45,data,11,FALSE))</f>
        <v>0</v>
      </c>
      <c r="AT45" s="15">
        <f>SUM(AU45:AW45)</f>
        <v>31</v>
      </c>
      <c r="AU45" s="16">
        <f>IF(ISERROR(VLOOKUP($BK45,data,12,FALSE)),0,VLOOKUP($BK45,data,12,FALSE))</f>
        <v>12</v>
      </c>
      <c r="AV45" s="16">
        <f>IF(ISERROR(VLOOKUP($BL45,data,12,FALSE)),0,VLOOKUP($BL45,data,12,FALSE))</f>
        <v>4</v>
      </c>
      <c r="AW45" s="17">
        <f>IF(ISERROR(VLOOKUP($BM45,data,12,FALSE)),0,VLOOKUP($BM45,data,12,FALSE))</f>
        <v>15</v>
      </c>
      <c r="AX45" s="15">
        <f>SUM(AY45:BA45)</f>
        <v>1</v>
      </c>
      <c r="AY45" s="16">
        <f>IF(ISERROR(VLOOKUP($BK45,data,13,FALSE)),0,VLOOKUP($BK45,data,13,FALSE))</f>
        <v>1</v>
      </c>
      <c r="AZ45" s="16">
        <f>IF(ISERROR(VLOOKUP($BL45,data,13,FALSE)),0,VLOOKUP($BL45,data,13,FALSE))</f>
        <v>0</v>
      </c>
      <c r="BA45" s="16">
        <f>IF(ISERROR(VLOOKUP($BM45,data,13,FALSE)),0,VLOOKUP($BM45,data,13,FALSE))</f>
        <v>0</v>
      </c>
      <c r="BB45" s="15">
        <f>SUM(BC45:BE45)</f>
        <v>3</v>
      </c>
      <c r="BC45" s="16">
        <f>IF(ISERROR(VLOOKUP($BK45,data,14,FALSE)),0,VLOOKUP($BK45,data,14,FALSE))</f>
        <v>1</v>
      </c>
      <c r="BD45" s="16">
        <f>IF(ISERROR(VLOOKUP($BL45,data,14,FALSE)),0,VLOOKUP($BL45,data,14,FALSE))</f>
        <v>2</v>
      </c>
      <c r="BE45" s="16">
        <f t="shared" si="135"/>
        <v>0</v>
      </c>
      <c r="BF45" s="15">
        <f>SUM(BG45:BI45)</f>
        <v>0</v>
      </c>
      <c r="BG45" s="16">
        <f>IF(ISERROR(VLOOKUP($BK45,data,15,FALSE)),0,VLOOKUP($BK45,data,15,FALSE))</f>
        <v>0</v>
      </c>
      <c r="BH45" s="16">
        <f>IF(ISERROR(VLOOKUP($BL45,data,15,FALSE)),0,VLOOKUP($BL45,data,15,FALSE))</f>
        <v>0</v>
      </c>
      <c r="BI45" s="17">
        <f>IF(ISERROR(VLOOKUP($BM45,data,15,FALSE)),0,VLOOKUP($BM45,data,15,FALSE))</f>
        <v>0</v>
      </c>
      <c r="BK45" s="29">
        <v>211210</v>
      </c>
      <c r="BL45" s="29">
        <v>212210</v>
      </c>
      <c r="BM45" s="29">
        <v>213210</v>
      </c>
    </row>
    <row r="46" spans="1:65" s="28" customFormat="1" ht="24.75" customHeight="1">
      <c r="A46" s="22" t="s">
        <v>15</v>
      </c>
      <c r="B46" s="15">
        <f>SUM(C46:E46)</f>
        <v>0</v>
      </c>
      <c r="C46" s="19">
        <f t="shared" si="134"/>
        <v>0</v>
      </c>
      <c r="D46" s="19">
        <f t="shared" si="134"/>
        <v>0</v>
      </c>
      <c r="E46" s="19">
        <f t="shared" si="134"/>
        <v>0</v>
      </c>
      <c r="F46" s="18">
        <f>SUM(G46:I46)</f>
        <v>0</v>
      </c>
      <c r="G46" s="19">
        <f>IF(ISERROR(VLOOKUP($BK46,data,2,FALSE)),0,VLOOKUP($BK46,data,2,FALSE))</f>
        <v>0</v>
      </c>
      <c r="H46" s="19">
        <f>IF(ISERROR(VLOOKUP($BL46,data,2,FALSE)),0,VLOOKUP($BL46,data,2,FALSE))</f>
        <v>0</v>
      </c>
      <c r="I46" s="19">
        <f>IF(ISERROR(VLOOKUP($BM46,data,2,FALSE)),0,VLOOKUP($BM46,data,2,FALSE))</f>
        <v>0</v>
      </c>
      <c r="J46" s="18">
        <f>SUM(K46:M46)</f>
        <v>0</v>
      </c>
      <c r="K46" s="19">
        <f>IF(ISERROR(VLOOKUP($BK46,data,3,FALSE)),0,VLOOKUP($BK46,data,3,FALSE))</f>
        <v>0</v>
      </c>
      <c r="L46" s="19">
        <f>IF(ISERROR(VLOOKUP($BL46,data,3,FALSE)),0,VLOOKUP($BL46,data,3,FALSE))</f>
        <v>0</v>
      </c>
      <c r="M46" s="20">
        <f>IF(ISERROR(VLOOKUP($BM46,data,3,FALSE)),0,VLOOKUP($BM46,data,3,FALSE))</f>
        <v>0</v>
      </c>
      <c r="N46" s="18">
        <f>SUM(O46:Q46)</f>
        <v>0</v>
      </c>
      <c r="O46" s="19">
        <f>IF(ISERROR(VLOOKUP($BK46,data,4,FALSE)),0,VLOOKUP($BK46,data,4,FALSE))</f>
        <v>0</v>
      </c>
      <c r="P46" s="19">
        <f>IF(ISERROR(VLOOKUP($BL46,data,4,FALSE)),0,VLOOKUP($BL46,data,4,FALSE))</f>
        <v>0</v>
      </c>
      <c r="Q46" s="20">
        <f>IF(ISERROR(VLOOKUP($BM46,data,4,FALSE)),0,VLOOKUP($BM46,data,4,FALSE))</f>
        <v>0</v>
      </c>
      <c r="R46" s="18">
        <f>SUM(S46:U46)</f>
        <v>0</v>
      </c>
      <c r="S46" s="19">
        <f>IF(ISERROR(VLOOKUP($BK46,data,5,FALSE)),0,VLOOKUP($BK46,data,5,FALSE))</f>
        <v>0</v>
      </c>
      <c r="T46" s="19">
        <f>IF(ISERROR(VLOOKUP($BL46,data,5,FALSE)),0,VLOOKUP($BL46,data,5,FALSE))</f>
        <v>0</v>
      </c>
      <c r="U46" s="19">
        <f>IF(ISERROR(VLOOKUP($BM46,data,5,FALSE)),0,VLOOKUP($BM46,data,5,FALSE))</f>
        <v>0</v>
      </c>
      <c r="V46" s="18">
        <f>SUM(W46:Y46)</f>
        <v>0</v>
      </c>
      <c r="W46" s="19">
        <f>IF(ISERROR(VLOOKUP($BK46,data,6,FALSE)),0,VLOOKUP($BK46,data,6,FALSE))</f>
        <v>0</v>
      </c>
      <c r="X46" s="19">
        <f>IF(ISERROR(VLOOKUP($BL46,data,6,FALSE)),0,VLOOKUP($BL46,data,6,FALSE))</f>
        <v>0</v>
      </c>
      <c r="Y46" s="20">
        <f>IF(ISERROR(VLOOKUP($BM46,data,6,FALSE)),0,VLOOKUP($BM46,data,6,FALSE))</f>
        <v>0</v>
      </c>
      <c r="Z46" s="18">
        <f>SUM(AA46:AC46)</f>
        <v>0</v>
      </c>
      <c r="AA46" s="19">
        <f>IF(ISERROR(VLOOKUP($BK46,data,7,FALSE)),0,VLOOKUP($BK46,data,7,FALSE))</f>
        <v>0</v>
      </c>
      <c r="AB46" s="19">
        <f>IF(ISERROR(VLOOKUP($BL46,data,7,FALSE)),0,VLOOKUP($BL46,data,7,FALSE))</f>
        <v>0</v>
      </c>
      <c r="AC46" s="19">
        <f>IF(ISERROR(VLOOKUP($BM46,data,7,FALSE)),0,VLOOKUP($BM46,data,7,FALSE))</f>
        <v>0</v>
      </c>
      <c r="AD46" s="18">
        <f>SUM(AE46:AG46)</f>
        <v>0</v>
      </c>
      <c r="AE46" s="19">
        <f>IF(ISERROR(VLOOKUP($BK46,data,8,FALSE)),0,VLOOKUP($BK46,data,8,FALSE))</f>
        <v>0</v>
      </c>
      <c r="AF46" s="19">
        <f>IF(ISERROR(VLOOKUP($BL46,data,8,FALSE)),0,VLOOKUP($BL46,data,8,FALSE))</f>
        <v>0</v>
      </c>
      <c r="AG46" s="20">
        <f>IF(ISERROR(VLOOKUP($BM46,data,8,FALSE)),0,VLOOKUP($BM46,data,8,FALSE))</f>
        <v>0</v>
      </c>
      <c r="AH46" s="18">
        <f>SUM(AI46:AK46)</f>
        <v>0</v>
      </c>
      <c r="AI46" s="19">
        <f>IF(ISERROR(VLOOKUP($BK46,data,9,FALSE)),0,VLOOKUP($BK46,data,9,FALSE))</f>
        <v>0</v>
      </c>
      <c r="AJ46" s="19">
        <f>IF(ISERROR(VLOOKUP($BL46,data,9,FALSE)),0,VLOOKUP($BL46,data,9,FALSE))</f>
        <v>0</v>
      </c>
      <c r="AK46" s="20">
        <f>IF(ISERROR(VLOOKUP($BM46,data,9,FALSE)),0,VLOOKUP($BM46,data,9,FALSE))</f>
        <v>0</v>
      </c>
      <c r="AL46" s="18">
        <f>SUM(AM46:AO46)</f>
        <v>0</v>
      </c>
      <c r="AM46" s="19">
        <f>IF(ISERROR(VLOOKUP($BK46,data,10,FALSE)),0,VLOOKUP($BK46,data,10,FALSE))</f>
        <v>0</v>
      </c>
      <c r="AN46" s="19">
        <f>IF(ISERROR(VLOOKUP($BL46,data,10,FALSE)),0,VLOOKUP($BL46,data,10,FALSE))</f>
        <v>0</v>
      </c>
      <c r="AO46" s="20">
        <f>IF(ISERROR(VLOOKUP($BM46,data,10,FALSE)),0,VLOOKUP($BM46,data,10,FALSE))</f>
        <v>0</v>
      </c>
      <c r="AP46" s="18">
        <f>SUM(AQ46:AS46)</f>
        <v>0</v>
      </c>
      <c r="AQ46" s="19">
        <f>IF(ISERROR(VLOOKUP($BK46,data,11,FALSE)),0,VLOOKUP($BK46,data,11,FALSE))</f>
        <v>0</v>
      </c>
      <c r="AR46" s="19">
        <f>IF(ISERROR(VLOOKUP($BL46,data,11,FALSE)),0,VLOOKUP($BL46,data,11,FALSE))</f>
        <v>0</v>
      </c>
      <c r="AS46" s="20">
        <f>IF(ISERROR(VLOOKUP($BM46,data,11,FALSE)),0,VLOOKUP($BM46,data,11,FALSE))</f>
        <v>0</v>
      </c>
      <c r="AT46" s="18">
        <f>SUM(AU46:AW46)</f>
        <v>0</v>
      </c>
      <c r="AU46" s="19">
        <f>IF(ISERROR(VLOOKUP($BK46,data,12,FALSE)),0,VLOOKUP($BK46,data,12,FALSE))</f>
        <v>0</v>
      </c>
      <c r="AV46" s="19">
        <f>IF(ISERROR(VLOOKUP($BL46,data,12,FALSE)),0,VLOOKUP($BL46,data,12,FALSE))</f>
        <v>0</v>
      </c>
      <c r="AW46" s="20">
        <f>IF(ISERROR(VLOOKUP($BM46,data,12,FALSE)),0,VLOOKUP($BM46,data,12,FALSE))</f>
        <v>0</v>
      </c>
      <c r="AX46" s="18">
        <f>SUM(AY46:BA46)</f>
        <v>0</v>
      </c>
      <c r="AY46" s="19">
        <f>IF(ISERROR(VLOOKUP($BK46,data,13,FALSE)),0,VLOOKUP($BK46,data,13,FALSE))</f>
        <v>0</v>
      </c>
      <c r="AZ46" s="19">
        <f>IF(ISERROR(VLOOKUP($BL46,data,13,FALSE)),0,VLOOKUP($BL46,data,13,FALSE))</f>
        <v>0</v>
      </c>
      <c r="BA46" s="19">
        <f>IF(ISERROR(VLOOKUP($BM46,data,13,FALSE)),0,VLOOKUP($BM46,data,13,FALSE))</f>
        <v>0</v>
      </c>
      <c r="BB46" s="18">
        <f>SUM(BC46:BE46)</f>
        <v>0</v>
      </c>
      <c r="BC46" s="19">
        <f>IF(ISERROR(VLOOKUP($BK46,data,14,FALSE)),0,VLOOKUP($BK46,data,14,FALSE))</f>
        <v>0</v>
      </c>
      <c r="BD46" s="19">
        <f>IF(ISERROR(VLOOKUP($BL46,data,14,FALSE)),0,VLOOKUP($BL46,data,14,FALSE))</f>
        <v>0</v>
      </c>
      <c r="BE46" s="20">
        <f t="shared" si="135"/>
        <v>0</v>
      </c>
      <c r="BF46" s="18">
        <f>SUM(BG46:BI46)</f>
        <v>0</v>
      </c>
      <c r="BG46" s="19">
        <f>IF(ISERROR(VLOOKUP($BK46,data,15,FALSE)),0,VLOOKUP($BK46,data,15,FALSE))</f>
        <v>0</v>
      </c>
      <c r="BH46" s="19">
        <f>IF(ISERROR(VLOOKUP($BL46,data,15,FALSE)),0,VLOOKUP($BL46,data,15,FALSE))</f>
        <v>0</v>
      </c>
      <c r="BI46" s="20">
        <f>IF(ISERROR(VLOOKUP($BM46,data,15,FALSE)),0,VLOOKUP($BM46,data,15,FALSE))</f>
        <v>0</v>
      </c>
      <c r="BK46" s="29">
        <v>211361</v>
      </c>
      <c r="BL46" s="29">
        <v>212361</v>
      </c>
      <c r="BM46" s="29">
        <v>213361</v>
      </c>
    </row>
    <row r="47" spans="1:61" s="28" customFormat="1" ht="24.75" customHeight="1">
      <c r="A47" s="21" t="s">
        <v>62</v>
      </c>
      <c r="B47" s="12">
        <f aca="true" t="shared" si="136" ref="B47:AG47">SUM(B48)</f>
        <v>96</v>
      </c>
      <c r="C47" s="12">
        <f t="shared" si="136"/>
        <v>40</v>
      </c>
      <c r="D47" s="12">
        <f t="shared" si="136"/>
        <v>21</v>
      </c>
      <c r="E47" s="13">
        <f t="shared" si="136"/>
        <v>35</v>
      </c>
      <c r="F47" s="12">
        <f t="shared" si="136"/>
        <v>26</v>
      </c>
      <c r="G47" s="12">
        <f t="shared" si="136"/>
        <v>9</v>
      </c>
      <c r="H47" s="12">
        <f t="shared" si="136"/>
        <v>0</v>
      </c>
      <c r="I47" s="13">
        <f t="shared" si="136"/>
        <v>17</v>
      </c>
      <c r="J47" s="12">
        <f t="shared" si="136"/>
        <v>26</v>
      </c>
      <c r="K47" s="12">
        <f t="shared" si="136"/>
        <v>9</v>
      </c>
      <c r="L47" s="12">
        <f t="shared" si="136"/>
        <v>5</v>
      </c>
      <c r="M47" s="13">
        <f t="shared" si="136"/>
        <v>12</v>
      </c>
      <c r="N47" s="12">
        <f t="shared" si="136"/>
        <v>27</v>
      </c>
      <c r="O47" s="12">
        <f t="shared" si="136"/>
        <v>15</v>
      </c>
      <c r="P47" s="12">
        <f t="shared" si="136"/>
        <v>7</v>
      </c>
      <c r="Q47" s="13">
        <f t="shared" si="136"/>
        <v>5</v>
      </c>
      <c r="R47" s="11">
        <f t="shared" si="136"/>
        <v>4</v>
      </c>
      <c r="S47" s="12">
        <f t="shared" si="136"/>
        <v>2</v>
      </c>
      <c r="T47" s="12">
        <f t="shared" si="136"/>
        <v>1</v>
      </c>
      <c r="U47" s="13">
        <f t="shared" si="136"/>
        <v>1</v>
      </c>
      <c r="V47" s="12">
        <f t="shared" si="136"/>
        <v>1</v>
      </c>
      <c r="W47" s="12">
        <f t="shared" si="136"/>
        <v>1</v>
      </c>
      <c r="X47" s="12">
        <f t="shared" si="136"/>
        <v>0</v>
      </c>
      <c r="Y47" s="13">
        <f t="shared" si="136"/>
        <v>0</v>
      </c>
      <c r="Z47" s="12">
        <f t="shared" si="136"/>
        <v>6</v>
      </c>
      <c r="AA47" s="12">
        <f t="shared" si="136"/>
        <v>1</v>
      </c>
      <c r="AB47" s="12">
        <f t="shared" si="136"/>
        <v>5</v>
      </c>
      <c r="AC47" s="13">
        <f t="shared" si="136"/>
        <v>0</v>
      </c>
      <c r="AD47" s="12">
        <f t="shared" si="136"/>
        <v>5</v>
      </c>
      <c r="AE47" s="12">
        <f t="shared" si="136"/>
        <v>2</v>
      </c>
      <c r="AF47" s="12">
        <f t="shared" si="136"/>
        <v>3</v>
      </c>
      <c r="AG47" s="13">
        <f t="shared" si="136"/>
        <v>0</v>
      </c>
      <c r="AH47" s="11">
        <f aca="true" t="shared" si="137" ref="AH47:BI47">SUM(AH48)</f>
        <v>1</v>
      </c>
      <c r="AI47" s="12">
        <f t="shared" si="137"/>
        <v>1</v>
      </c>
      <c r="AJ47" s="12">
        <f t="shared" si="137"/>
        <v>0</v>
      </c>
      <c r="AK47" s="13">
        <f t="shared" si="137"/>
        <v>0</v>
      </c>
      <c r="AL47" s="12">
        <f t="shared" si="137"/>
        <v>0</v>
      </c>
      <c r="AM47" s="12">
        <f t="shared" si="137"/>
        <v>0</v>
      </c>
      <c r="AN47" s="12">
        <f t="shared" si="137"/>
        <v>0</v>
      </c>
      <c r="AO47" s="13">
        <f t="shared" si="137"/>
        <v>0</v>
      </c>
      <c r="AP47" s="12">
        <f t="shared" si="137"/>
        <v>0</v>
      </c>
      <c r="AQ47" s="12">
        <f t="shared" si="137"/>
        <v>0</v>
      </c>
      <c r="AR47" s="12">
        <f t="shared" si="137"/>
        <v>0</v>
      </c>
      <c r="AS47" s="13">
        <f t="shared" si="137"/>
        <v>0</v>
      </c>
      <c r="AT47" s="11">
        <f t="shared" si="137"/>
        <v>90</v>
      </c>
      <c r="AU47" s="12">
        <f t="shared" si="137"/>
        <v>37</v>
      </c>
      <c r="AV47" s="12">
        <f t="shared" si="137"/>
        <v>18</v>
      </c>
      <c r="AW47" s="13">
        <f t="shared" si="137"/>
        <v>35</v>
      </c>
      <c r="AX47" s="12">
        <f t="shared" si="137"/>
        <v>6</v>
      </c>
      <c r="AY47" s="12">
        <f t="shared" si="137"/>
        <v>1</v>
      </c>
      <c r="AZ47" s="12">
        <f t="shared" si="137"/>
        <v>5</v>
      </c>
      <c r="BA47" s="13">
        <f t="shared" si="137"/>
        <v>0</v>
      </c>
      <c r="BB47" s="12">
        <f t="shared" si="137"/>
        <v>6</v>
      </c>
      <c r="BC47" s="12">
        <f t="shared" si="137"/>
        <v>3</v>
      </c>
      <c r="BD47" s="12">
        <f t="shared" si="137"/>
        <v>3</v>
      </c>
      <c r="BE47" s="13">
        <f t="shared" si="137"/>
        <v>0</v>
      </c>
      <c r="BF47" s="12">
        <f t="shared" si="137"/>
        <v>0</v>
      </c>
      <c r="BG47" s="12">
        <f t="shared" si="137"/>
        <v>0</v>
      </c>
      <c r="BH47" s="12">
        <f t="shared" si="137"/>
        <v>0</v>
      </c>
      <c r="BI47" s="13">
        <f t="shared" si="137"/>
        <v>0</v>
      </c>
    </row>
    <row r="48" spans="1:61" s="28" customFormat="1" ht="24.75" customHeight="1">
      <c r="A48" s="24" t="s">
        <v>119</v>
      </c>
      <c r="B48" s="16">
        <f aca="true" t="shared" si="138" ref="B48:AG48">SUM(B49:B50)</f>
        <v>96</v>
      </c>
      <c r="C48" s="16">
        <f t="shared" si="138"/>
        <v>40</v>
      </c>
      <c r="D48" s="16">
        <f t="shared" si="138"/>
        <v>21</v>
      </c>
      <c r="E48" s="17">
        <f t="shared" si="138"/>
        <v>35</v>
      </c>
      <c r="F48" s="16">
        <f t="shared" si="138"/>
        <v>26</v>
      </c>
      <c r="G48" s="16">
        <f t="shared" si="138"/>
        <v>9</v>
      </c>
      <c r="H48" s="16">
        <f t="shared" si="138"/>
        <v>0</v>
      </c>
      <c r="I48" s="17">
        <f t="shared" si="138"/>
        <v>17</v>
      </c>
      <c r="J48" s="16">
        <f t="shared" si="138"/>
        <v>26</v>
      </c>
      <c r="K48" s="16">
        <f t="shared" si="138"/>
        <v>9</v>
      </c>
      <c r="L48" s="16">
        <f t="shared" si="138"/>
        <v>5</v>
      </c>
      <c r="M48" s="17">
        <f t="shared" si="138"/>
        <v>12</v>
      </c>
      <c r="N48" s="16">
        <f t="shared" si="138"/>
        <v>27</v>
      </c>
      <c r="O48" s="16">
        <f t="shared" si="138"/>
        <v>15</v>
      </c>
      <c r="P48" s="16">
        <f t="shared" si="138"/>
        <v>7</v>
      </c>
      <c r="Q48" s="17">
        <f t="shared" si="138"/>
        <v>5</v>
      </c>
      <c r="R48" s="15">
        <f t="shared" si="138"/>
        <v>4</v>
      </c>
      <c r="S48" s="16">
        <f t="shared" si="138"/>
        <v>2</v>
      </c>
      <c r="T48" s="16">
        <f t="shared" si="138"/>
        <v>1</v>
      </c>
      <c r="U48" s="17">
        <f t="shared" si="138"/>
        <v>1</v>
      </c>
      <c r="V48" s="16">
        <f t="shared" si="138"/>
        <v>1</v>
      </c>
      <c r="W48" s="16">
        <f t="shared" si="138"/>
        <v>1</v>
      </c>
      <c r="X48" s="16">
        <f t="shared" si="138"/>
        <v>0</v>
      </c>
      <c r="Y48" s="17">
        <f t="shared" si="138"/>
        <v>0</v>
      </c>
      <c r="Z48" s="16">
        <f t="shared" si="138"/>
        <v>6</v>
      </c>
      <c r="AA48" s="16">
        <f t="shared" si="138"/>
        <v>1</v>
      </c>
      <c r="AB48" s="16">
        <f t="shared" si="138"/>
        <v>5</v>
      </c>
      <c r="AC48" s="17">
        <f t="shared" si="138"/>
        <v>0</v>
      </c>
      <c r="AD48" s="16">
        <f t="shared" si="138"/>
        <v>5</v>
      </c>
      <c r="AE48" s="16">
        <f t="shared" si="138"/>
        <v>2</v>
      </c>
      <c r="AF48" s="16">
        <f t="shared" si="138"/>
        <v>3</v>
      </c>
      <c r="AG48" s="17">
        <f t="shared" si="138"/>
        <v>0</v>
      </c>
      <c r="AH48" s="15">
        <f aca="true" t="shared" si="139" ref="AH48:BI48">SUM(AH49:AH50)</f>
        <v>1</v>
      </c>
      <c r="AI48" s="16">
        <f t="shared" si="139"/>
        <v>1</v>
      </c>
      <c r="AJ48" s="16">
        <f t="shared" si="139"/>
        <v>0</v>
      </c>
      <c r="AK48" s="17">
        <f t="shared" si="139"/>
        <v>0</v>
      </c>
      <c r="AL48" s="16">
        <f t="shared" si="139"/>
        <v>0</v>
      </c>
      <c r="AM48" s="16">
        <f t="shared" si="139"/>
        <v>0</v>
      </c>
      <c r="AN48" s="16">
        <f t="shared" si="139"/>
        <v>0</v>
      </c>
      <c r="AO48" s="17">
        <f t="shared" si="139"/>
        <v>0</v>
      </c>
      <c r="AP48" s="16">
        <f t="shared" si="139"/>
        <v>0</v>
      </c>
      <c r="AQ48" s="16">
        <f t="shared" si="139"/>
        <v>0</v>
      </c>
      <c r="AR48" s="16">
        <f t="shared" si="139"/>
        <v>0</v>
      </c>
      <c r="AS48" s="17">
        <f t="shared" si="139"/>
        <v>0</v>
      </c>
      <c r="AT48" s="15">
        <f t="shared" si="139"/>
        <v>90</v>
      </c>
      <c r="AU48" s="16">
        <f t="shared" si="139"/>
        <v>37</v>
      </c>
      <c r="AV48" s="16">
        <f t="shared" si="139"/>
        <v>18</v>
      </c>
      <c r="AW48" s="17">
        <f t="shared" si="139"/>
        <v>35</v>
      </c>
      <c r="AX48" s="16">
        <f t="shared" si="139"/>
        <v>6</v>
      </c>
      <c r="AY48" s="16">
        <f t="shared" si="139"/>
        <v>1</v>
      </c>
      <c r="AZ48" s="16">
        <f t="shared" si="139"/>
        <v>5</v>
      </c>
      <c r="BA48" s="17">
        <f t="shared" si="139"/>
        <v>0</v>
      </c>
      <c r="BB48" s="16">
        <f t="shared" si="139"/>
        <v>6</v>
      </c>
      <c r="BC48" s="16">
        <f t="shared" si="139"/>
        <v>3</v>
      </c>
      <c r="BD48" s="16">
        <f t="shared" si="139"/>
        <v>3</v>
      </c>
      <c r="BE48" s="17">
        <f t="shared" si="139"/>
        <v>0</v>
      </c>
      <c r="BF48" s="16">
        <f t="shared" si="139"/>
        <v>0</v>
      </c>
      <c r="BG48" s="16">
        <f t="shared" si="139"/>
        <v>0</v>
      </c>
      <c r="BH48" s="16">
        <f t="shared" si="139"/>
        <v>0</v>
      </c>
      <c r="BI48" s="17">
        <f t="shared" si="139"/>
        <v>0</v>
      </c>
    </row>
    <row r="49" spans="1:65" s="30" customFormat="1" ht="24.75" customHeight="1">
      <c r="A49" s="22" t="s">
        <v>103</v>
      </c>
      <c r="B49" s="15">
        <f>SUM(C49:E49)</f>
        <v>91</v>
      </c>
      <c r="C49" s="16">
        <f aca="true" t="shared" si="140" ref="C49:E50">G49+K49+O49+S49+W49+AA49+AE49+AI49+AM49+AQ49</f>
        <v>39</v>
      </c>
      <c r="D49" s="16">
        <f t="shared" si="140"/>
        <v>19</v>
      </c>
      <c r="E49" s="16">
        <f t="shared" si="140"/>
        <v>33</v>
      </c>
      <c r="F49" s="15">
        <f>SUM(G49:I49)</f>
        <v>24</v>
      </c>
      <c r="G49" s="16">
        <f>IF(ISERROR(VLOOKUP($BK49,data,2,FALSE)),0,VLOOKUP($BK49,data,2,FALSE))</f>
        <v>8</v>
      </c>
      <c r="H49" s="16">
        <f>IF(ISERROR(VLOOKUP($BL49,data,2,FALSE)),0,VLOOKUP($BL49,data,2,FALSE))</f>
        <v>0</v>
      </c>
      <c r="I49" s="16">
        <f>IF(ISERROR(VLOOKUP($BM49,data,2,FALSE)),0,VLOOKUP($BM49,data,2,FALSE))</f>
        <v>16</v>
      </c>
      <c r="J49" s="15">
        <f>SUM(K49:M49)</f>
        <v>25</v>
      </c>
      <c r="K49" s="16">
        <f>IF(ISERROR(VLOOKUP($BK49,data,3,FALSE)),0,VLOOKUP($BK49,data,3,FALSE))</f>
        <v>9</v>
      </c>
      <c r="L49" s="16">
        <f>IF(ISERROR(VLOOKUP($BL49,data,3,FALSE)),0,VLOOKUP($BL49,data,3,FALSE))</f>
        <v>5</v>
      </c>
      <c r="M49" s="17">
        <f>IF(ISERROR(VLOOKUP($BM49,data,3,FALSE)),0,VLOOKUP($BM49,data,3,FALSE))</f>
        <v>11</v>
      </c>
      <c r="N49" s="15">
        <f>SUM(O49:Q49)</f>
        <v>26</v>
      </c>
      <c r="O49" s="16">
        <f>IF(ISERROR(VLOOKUP($BK49,data,4,FALSE)),0,VLOOKUP($BK49,data,4,FALSE))</f>
        <v>15</v>
      </c>
      <c r="P49" s="16">
        <f>IF(ISERROR(VLOOKUP($BL49,data,4,FALSE)),0,VLOOKUP($BL49,data,4,FALSE))</f>
        <v>6</v>
      </c>
      <c r="Q49" s="17">
        <f>IF(ISERROR(VLOOKUP($BM49,data,4,FALSE)),0,VLOOKUP($BM49,data,4,FALSE))</f>
        <v>5</v>
      </c>
      <c r="R49" s="15">
        <f>SUM(S49:U49)</f>
        <v>4</v>
      </c>
      <c r="S49" s="16">
        <f>IF(ISERROR(VLOOKUP($BK49,data,5,FALSE)),0,VLOOKUP($BK49,data,5,FALSE))</f>
        <v>2</v>
      </c>
      <c r="T49" s="16">
        <f>IF(ISERROR(VLOOKUP($BL49,data,5,FALSE)),0,VLOOKUP($BL49,data,5,FALSE))</f>
        <v>1</v>
      </c>
      <c r="U49" s="16">
        <f>IF(ISERROR(VLOOKUP($BM49,data,5,FALSE)),0,VLOOKUP($BM49,data,5,FALSE))</f>
        <v>1</v>
      </c>
      <c r="V49" s="15">
        <f>SUM(W49:Y49)</f>
        <v>1</v>
      </c>
      <c r="W49" s="16">
        <f>IF(ISERROR(VLOOKUP($BK49,data,6,FALSE)),0,VLOOKUP($BK49,data,6,FALSE))</f>
        <v>1</v>
      </c>
      <c r="X49" s="16">
        <f>IF(ISERROR(VLOOKUP($BL49,data,6,FALSE)),0,VLOOKUP($BL49,data,6,FALSE))</f>
        <v>0</v>
      </c>
      <c r="Y49" s="17">
        <f>IF(ISERROR(VLOOKUP($BM49,data,6,FALSE)),0,VLOOKUP($BM49,data,6,FALSE))</f>
        <v>0</v>
      </c>
      <c r="Z49" s="15">
        <f>SUM(AA49:AC49)</f>
        <v>5</v>
      </c>
      <c r="AA49" s="16">
        <f>IF(ISERROR(VLOOKUP($BK49,data,7,FALSE)),0,VLOOKUP($BK49,data,7,FALSE))</f>
        <v>1</v>
      </c>
      <c r="AB49" s="16">
        <f>IF(ISERROR(VLOOKUP($BL49,data,7,FALSE)),0,VLOOKUP($BL49,data,7,FALSE))</f>
        <v>4</v>
      </c>
      <c r="AC49" s="16">
        <f>IF(ISERROR(VLOOKUP($BM49,data,7,FALSE)),0,VLOOKUP($BM49,data,7,FALSE))</f>
        <v>0</v>
      </c>
      <c r="AD49" s="15">
        <f>SUM(AE49:AG49)</f>
        <v>5</v>
      </c>
      <c r="AE49" s="16">
        <f>IF(ISERROR(VLOOKUP($BK49,data,8,FALSE)),0,VLOOKUP($BK49,data,8,FALSE))</f>
        <v>2</v>
      </c>
      <c r="AF49" s="16">
        <f>IF(ISERROR(VLOOKUP($BL49,data,8,FALSE)),0,VLOOKUP($BL49,data,8,FALSE))</f>
        <v>3</v>
      </c>
      <c r="AG49" s="17">
        <f>IF(ISERROR(VLOOKUP($BM49,data,8,FALSE)),0,VLOOKUP($BM49,data,8,FALSE))</f>
        <v>0</v>
      </c>
      <c r="AH49" s="15">
        <f>SUM(AI49:AK49)</f>
        <v>1</v>
      </c>
      <c r="AI49" s="16">
        <f>IF(ISERROR(VLOOKUP($BK49,data,9,FALSE)),0,VLOOKUP($BK49,data,9,FALSE))</f>
        <v>1</v>
      </c>
      <c r="AJ49" s="16">
        <f>IF(ISERROR(VLOOKUP($BL49,data,9,FALSE)),0,VLOOKUP($BL49,data,9,FALSE))</f>
        <v>0</v>
      </c>
      <c r="AK49" s="17">
        <f>IF(ISERROR(VLOOKUP($BM49,data,9,FALSE)),0,VLOOKUP($BM49,data,9,FALSE))</f>
        <v>0</v>
      </c>
      <c r="AL49" s="15">
        <f>SUM(AM49:AO49)</f>
        <v>0</v>
      </c>
      <c r="AM49" s="16">
        <f>IF(ISERROR(VLOOKUP($BK49,data,10,FALSE)),0,VLOOKUP($BK49,data,10,FALSE))</f>
        <v>0</v>
      </c>
      <c r="AN49" s="16">
        <f>IF(ISERROR(VLOOKUP($BL49,data,10,FALSE)),0,VLOOKUP($BL49,data,10,FALSE))</f>
        <v>0</v>
      </c>
      <c r="AO49" s="17">
        <f>IF(ISERROR(VLOOKUP($BM49,data,10,FALSE)),0,VLOOKUP($BM49,data,10,FALSE))</f>
        <v>0</v>
      </c>
      <c r="AP49" s="15">
        <f>SUM(AQ49:AS49)</f>
        <v>0</v>
      </c>
      <c r="AQ49" s="16">
        <f>IF(ISERROR(VLOOKUP($BK49,data,11,FALSE)),0,VLOOKUP($BK49,data,11,FALSE))</f>
        <v>0</v>
      </c>
      <c r="AR49" s="16">
        <f>IF(ISERROR(VLOOKUP($BL49,data,11,FALSE)),0,VLOOKUP($BL49,data,11,FALSE))</f>
        <v>0</v>
      </c>
      <c r="AS49" s="17">
        <f>IF(ISERROR(VLOOKUP($BM49,data,11,FALSE)),0,VLOOKUP($BM49,data,11,FALSE))</f>
        <v>0</v>
      </c>
      <c r="AT49" s="15">
        <f>SUM(AU49:AW49)</f>
        <v>85</v>
      </c>
      <c r="AU49" s="16">
        <f>IF(ISERROR(VLOOKUP($BK49,data,12,FALSE)),0,VLOOKUP($BK49,data,12,FALSE))</f>
        <v>36</v>
      </c>
      <c r="AV49" s="16">
        <f>IF(ISERROR(VLOOKUP($BL49,data,12,FALSE)),0,VLOOKUP($BL49,data,12,FALSE))</f>
        <v>16</v>
      </c>
      <c r="AW49" s="17">
        <f>IF(ISERROR(VLOOKUP($BM49,data,12,FALSE)),0,VLOOKUP($BM49,data,12,FALSE))</f>
        <v>33</v>
      </c>
      <c r="AX49" s="15">
        <f>SUM(AY49:BA49)</f>
        <v>5</v>
      </c>
      <c r="AY49" s="16">
        <f>IF(ISERROR(VLOOKUP($BK49,data,13,FALSE)),0,VLOOKUP($BK49,data,13,FALSE))</f>
        <v>1</v>
      </c>
      <c r="AZ49" s="16">
        <f>IF(ISERROR(VLOOKUP($BL49,data,13,FALSE)),0,VLOOKUP($BL49,data,13,FALSE))</f>
        <v>4</v>
      </c>
      <c r="BA49" s="16">
        <f>IF(ISERROR(VLOOKUP($BM49,data,13,FALSE)),0,VLOOKUP($BM49,data,13,FALSE))</f>
        <v>0</v>
      </c>
      <c r="BB49" s="15">
        <f>SUM(BC49:BE49)</f>
        <v>6</v>
      </c>
      <c r="BC49" s="16">
        <f>IF(ISERROR(VLOOKUP($BK49,data,14,FALSE)),0,VLOOKUP($BK49,data,14,FALSE))</f>
        <v>3</v>
      </c>
      <c r="BD49" s="16">
        <f>IF(ISERROR(VLOOKUP($BL49,data,14,FALSE)),0,VLOOKUP($BL49,data,14,FALSE))</f>
        <v>3</v>
      </c>
      <c r="BE49" s="17">
        <f t="shared" si="135"/>
        <v>0</v>
      </c>
      <c r="BF49" s="15">
        <f>SUM(BG49:BI49)</f>
        <v>0</v>
      </c>
      <c r="BG49" s="16">
        <f>IF(ISERROR(VLOOKUP($BK49,data,15,FALSE)),0,VLOOKUP($BK49,data,15,FALSE))</f>
        <v>0</v>
      </c>
      <c r="BH49" s="16">
        <f>IF(ISERROR(VLOOKUP($BL49,data,15,FALSE)),0,VLOOKUP($BL49,data,15,FALSE))</f>
        <v>0</v>
      </c>
      <c r="BI49" s="17">
        <f>IF(ISERROR(VLOOKUP($BM49,data,15,FALSE)),0,VLOOKUP($BM49,data,15,FALSE))</f>
        <v>0</v>
      </c>
      <c r="BK49" s="31">
        <v>211201</v>
      </c>
      <c r="BL49" s="31">
        <v>212201</v>
      </c>
      <c r="BM49" s="31">
        <v>213201</v>
      </c>
    </row>
    <row r="50" spans="1:65" s="28" customFormat="1" ht="24.75" customHeight="1">
      <c r="A50" s="25" t="s">
        <v>104</v>
      </c>
      <c r="B50" s="18">
        <f>SUM(C50:E50)</f>
        <v>5</v>
      </c>
      <c r="C50" s="19">
        <f t="shared" si="140"/>
        <v>1</v>
      </c>
      <c r="D50" s="19">
        <f t="shared" si="140"/>
        <v>2</v>
      </c>
      <c r="E50" s="19">
        <f t="shared" si="140"/>
        <v>2</v>
      </c>
      <c r="F50" s="18">
        <f>SUM(G50:I50)</f>
        <v>2</v>
      </c>
      <c r="G50" s="19">
        <f>IF(ISERROR(VLOOKUP($BK50,data,2,FALSE)),0,VLOOKUP($BK50,data,2,FALSE))</f>
        <v>1</v>
      </c>
      <c r="H50" s="19">
        <f>IF(ISERROR(VLOOKUP($BL50,data,2,FALSE)),0,VLOOKUP($BL50,data,2,FALSE))</f>
        <v>0</v>
      </c>
      <c r="I50" s="19">
        <f>IF(ISERROR(VLOOKUP($BM50,data,2,FALSE)),0,VLOOKUP($BM50,data,2,FALSE))</f>
        <v>1</v>
      </c>
      <c r="J50" s="18">
        <f>SUM(K50:M50)</f>
        <v>1</v>
      </c>
      <c r="K50" s="19">
        <f>IF(ISERROR(VLOOKUP($BK50,data,3,FALSE)),0,VLOOKUP($BK50,data,3,FALSE))</f>
        <v>0</v>
      </c>
      <c r="L50" s="19">
        <f>IF(ISERROR(VLOOKUP($BL50,data,3,FALSE)),0,VLOOKUP($BL50,data,3,FALSE))</f>
        <v>0</v>
      </c>
      <c r="M50" s="20">
        <f>IF(ISERROR(VLOOKUP($BM50,data,3,FALSE)),0,VLOOKUP($BM50,data,3,FALSE))</f>
        <v>1</v>
      </c>
      <c r="N50" s="18">
        <f>SUM(O50:Q50)</f>
        <v>1</v>
      </c>
      <c r="O50" s="19">
        <f>IF(ISERROR(VLOOKUP($BK50,data,4,FALSE)),0,VLOOKUP($BK50,data,4,FALSE))</f>
        <v>0</v>
      </c>
      <c r="P50" s="19">
        <f>IF(ISERROR(VLOOKUP($BL50,data,4,FALSE)),0,VLOOKUP($BL50,data,4,FALSE))</f>
        <v>1</v>
      </c>
      <c r="Q50" s="20">
        <f>IF(ISERROR(VLOOKUP($BM50,data,4,FALSE)),0,VLOOKUP($BM50,data,4,FALSE))</f>
        <v>0</v>
      </c>
      <c r="R50" s="18">
        <f>SUM(S50:U50)</f>
        <v>0</v>
      </c>
      <c r="S50" s="19">
        <f>IF(ISERROR(VLOOKUP($BK50,data,5,FALSE)),0,VLOOKUP($BK50,data,5,FALSE))</f>
        <v>0</v>
      </c>
      <c r="T50" s="19">
        <f>IF(ISERROR(VLOOKUP($BL50,data,5,FALSE)),0,VLOOKUP($BL50,data,5,FALSE))</f>
        <v>0</v>
      </c>
      <c r="U50" s="19">
        <f>IF(ISERROR(VLOOKUP($BM50,data,5,FALSE)),0,VLOOKUP($BM50,data,5,FALSE))</f>
        <v>0</v>
      </c>
      <c r="V50" s="18">
        <f>SUM(W50:Y50)</f>
        <v>0</v>
      </c>
      <c r="W50" s="19">
        <f>IF(ISERROR(VLOOKUP($BK50,data,6,FALSE)),0,VLOOKUP($BK50,data,6,FALSE))</f>
        <v>0</v>
      </c>
      <c r="X50" s="19">
        <f>IF(ISERROR(VLOOKUP($BL50,data,6,FALSE)),0,VLOOKUP($BL50,data,6,FALSE))</f>
        <v>0</v>
      </c>
      <c r="Y50" s="20">
        <f>IF(ISERROR(VLOOKUP($BM50,data,6,FALSE)),0,VLOOKUP($BM50,data,6,FALSE))</f>
        <v>0</v>
      </c>
      <c r="Z50" s="18">
        <f>SUM(AA50:AC50)</f>
        <v>1</v>
      </c>
      <c r="AA50" s="19">
        <f>IF(ISERROR(VLOOKUP($BK50,data,7,FALSE)),0,VLOOKUP($BK50,data,7,FALSE))</f>
        <v>0</v>
      </c>
      <c r="AB50" s="19">
        <f>IF(ISERROR(VLOOKUP($BL50,data,7,FALSE)),0,VLOOKUP($BL50,data,7,FALSE))</f>
        <v>1</v>
      </c>
      <c r="AC50" s="19">
        <f>IF(ISERROR(VLOOKUP($BM50,data,7,FALSE)),0,VLOOKUP($BM50,data,7,FALSE))</f>
        <v>0</v>
      </c>
      <c r="AD50" s="18">
        <f>SUM(AE50:AG50)</f>
        <v>0</v>
      </c>
      <c r="AE50" s="19">
        <f>IF(ISERROR(VLOOKUP($BK50,data,8,FALSE)),0,VLOOKUP($BK50,data,8,FALSE))</f>
        <v>0</v>
      </c>
      <c r="AF50" s="19">
        <f>IF(ISERROR(VLOOKUP($BL50,data,8,FALSE)),0,VLOOKUP($BL50,data,8,FALSE))</f>
        <v>0</v>
      </c>
      <c r="AG50" s="20">
        <f>IF(ISERROR(VLOOKUP($BM50,data,8,FALSE)),0,VLOOKUP($BM50,data,8,FALSE))</f>
        <v>0</v>
      </c>
      <c r="AH50" s="18">
        <f>SUM(AI50:AK50)</f>
        <v>0</v>
      </c>
      <c r="AI50" s="19">
        <f>IF(ISERROR(VLOOKUP($BK50,data,9,FALSE)),0,VLOOKUP($BK50,data,9,FALSE))</f>
        <v>0</v>
      </c>
      <c r="AJ50" s="19">
        <f>IF(ISERROR(VLOOKUP($BL50,data,9,FALSE)),0,VLOOKUP($BL50,data,9,FALSE))</f>
        <v>0</v>
      </c>
      <c r="AK50" s="20">
        <f>IF(ISERROR(VLOOKUP($BM50,data,9,FALSE)),0,VLOOKUP($BM50,data,9,FALSE))</f>
        <v>0</v>
      </c>
      <c r="AL50" s="18">
        <f>SUM(AM50:AO50)</f>
        <v>0</v>
      </c>
      <c r="AM50" s="19">
        <f>IF(ISERROR(VLOOKUP($BK50,data,10,FALSE)),0,VLOOKUP($BK50,data,10,FALSE))</f>
        <v>0</v>
      </c>
      <c r="AN50" s="19">
        <f>IF(ISERROR(VLOOKUP($BL50,data,10,FALSE)),0,VLOOKUP($BL50,data,10,FALSE))</f>
        <v>0</v>
      </c>
      <c r="AO50" s="20">
        <f>IF(ISERROR(VLOOKUP($BM50,data,10,FALSE)),0,VLOOKUP($BM50,data,10,FALSE))</f>
        <v>0</v>
      </c>
      <c r="AP50" s="18">
        <f>SUM(AQ50:AS50)</f>
        <v>0</v>
      </c>
      <c r="AQ50" s="19">
        <f>IF(ISERROR(VLOOKUP($BK50,data,11,FALSE)),0,VLOOKUP($BK50,data,11,FALSE))</f>
        <v>0</v>
      </c>
      <c r="AR50" s="19">
        <f>IF(ISERROR(VLOOKUP($BL50,data,11,FALSE)),0,VLOOKUP($BL50,data,11,FALSE))</f>
        <v>0</v>
      </c>
      <c r="AS50" s="20">
        <f>IF(ISERROR(VLOOKUP($BM50,data,11,FALSE)),0,VLOOKUP($BM50,data,11,FALSE))</f>
        <v>0</v>
      </c>
      <c r="AT50" s="18">
        <f>SUM(AU50:AW50)</f>
        <v>5</v>
      </c>
      <c r="AU50" s="19">
        <f>IF(ISERROR(VLOOKUP($BK50,data,12,FALSE)),0,VLOOKUP($BK50,data,12,FALSE))</f>
        <v>1</v>
      </c>
      <c r="AV50" s="19">
        <f>IF(ISERROR(VLOOKUP($BL50,data,12,FALSE)),0,VLOOKUP($BL50,data,12,FALSE))</f>
        <v>2</v>
      </c>
      <c r="AW50" s="20">
        <f>IF(ISERROR(VLOOKUP($BM50,data,12,FALSE)),0,VLOOKUP($BM50,data,12,FALSE))</f>
        <v>2</v>
      </c>
      <c r="AX50" s="18">
        <f>SUM(AY50:BA50)</f>
        <v>1</v>
      </c>
      <c r="AY50" s="19">
        <f>IF(ISERROR(VLOOKUP($BK50,data,13,FALSE)),0,VLOOKUP($BK50,data,13,FALSE))</f>
        <v>0</v>
      </c>
      <c r="AZ50" s="19">
        <f>IF(ISERROR(VLOOKUP($BL50,data,13,FALSE)),0,VLOOKUP($BL50,data,13,FALSE))</f>
        <v>1</v>
      </c>
      <c r="BA50" s="19">
        <f>IF(ISERROR(VLOOKUP($BM50,data,13,FALSE)),0,VLOOKUP($BM50,data,13,FALSE))</f>
        <v>0</v>
      </c>
      <c r="BB50" s="18">
        <f>SUM(BC50:BE50)</f>
        <v>0</v>
      </c>
      <c r="BC50" s="19">
        <f>IF(ISERROR(VLOOKUP($BK50,data,14,FALSE)),0,VLOOKUP($BK50,data,14,FALSE))</f>
        <v>0</v>
      </c>
      <c r="BD50" s="19">
        <f>IF(ISERROR(VLOOKUP($BL50,data,14,FALSE)),0,VLOOKUP($BL50,data,14,FALSE))</f>
        <v>0</v>
      </c>
      <c r="BE50" s="19">
        <f t="shared" si="135"/>
        <v>0</v>
      </c>
      <c r="BF50" s="18">
        <f>SUM(BG50:BI50)</f>
        <v>0</v>
      </c>
      <c r="BG50" s="19">
        <f>IF(ISERROR(VLOOKUP($BK50,data,15,FALSE)),0,VLOOKUP($BK50,data,15,FALSE))</f>
        <v>0</v>
      </c>
      <c r="BH50" s="19">
        <f>IF(ISERROR(VLOOKUP($BL50,data,15,FALSE)),0,VLOOKUP($BL50,data,15,FALSE))</f>
        <v>0</v>
      </c>
      <c r="BI50" s="20">
        <f>IF(ISERROR(VLOOKUP($BM50,data,15,FALSE)),0,VLOOKUP($BM50,data,15,FALSE))</f>
        <v>0</v>
      </c>
      <c r="BK50" s="29">
        <v>211204</v>
      </c>
      <c r="BL50" s="29">
        <v>212204</v>
      </c>
      <c r="BM50" s="29">
        <v>213204</v>
      </c>
    </row>
    <row r="51" spans="1:61" s="28" customFormat="1" ht="24.75" customHeight="1">
      <c r="A51" s="21" t="s">
        <v>83</v>
      </c>
      <c r="B51" s="11">
        <f>SUM(B52:B67)</f>
        <v>49</v>
      </c>
      <c r="C51" s="12">
        <f aca="true" t="shared" si="141" ref="C51:BI51">SUM(C52:C67)</f>
        <v>24</v>
      </c>
      <c r="D51" s="12">
        <f t="shared" si="141"/>
        <v>9</v>
      </c>
      <c r="E51" s="13">
        <f t="shared" si="141"/>
        <v>16</v>
      </c>
      <c r="F51" s="11">
        <f t="shared" si="141"/>
        <v>7</v>
      </c>
      <c r="G51" s="12">
        <f t="shared" si="141"/>
        <v>1</v>
      </c>
      <c r="H51" s="12">
        <f t="shared" si="141"/>
        <v>0</v>
      </c>
      <c r="I51" s="13">
        <f t="shared" si="141"/>
        <v>6</v>
      </c>
      <c r="J51" s="11">
        <f t="shared" si="141"/>
        <v>17</v>
      </c>
      <c r="K51" s="12">
        <f t="shared" si="141"/>
        <v>8</v>
      </c>
      <c r="L51" s="12">
        <f t="shared" si="141"/>
        <v>1</v>
      </c>
      <c r="M51" s="13">
        <f t="shared" si="141"/>
        <v>8</v>
      </c>
      <c r="N51" s="11">
        <f t="shared" si="141"/>
        <v>10</v>
      </c>
      <c r="O51" s="12">
        <f t="shared" si="141"/>
        <v>3</v>
      </c>
      <c r="P51" s="12">
        <f t="shared" si="141"/>
        <v>5</v>
      </c>
      <c r="Q51" s="13">
        <f t="shared" si="141"/>
        <v>2</v>
      </c>
      <c r="R51" s="11">
        <f t="shared" si="141"/>
        <v>3</v>
      </c>
      <c r="S51" s="12">
        <f t="shared" si="141"/>
        <v>1</v>
      </c>
      <c r="T51" s="12">
        <f t="shared" si="141"/>
        <v>2</v>
      </c>
      <c r="U51" s="13">
        <f t="shared" si="141"/>
        <v>0</v>
      </c>
      <c r="V51" s="11">
        <f t="shared" si="141"/>
        <v>3</v>
      </c>
      <c r="W51" s="12">
        <f t="shared" si="141"/>
        <v>3</v>
      </c>
      <c r="X51" s="12">
        <f t="shared" si="141"/>
        <v>0</v>
      </c>
      <c r="Y51" s="13">
        <f t="shared" si="141"/>
        <v>0</v>
      </c>
      <c r="Z51" s="11">
        <f t="shared" si="141"/>
        <v>3</v>
      </c>
      <c r="AA51" s="12">
        <f t="shared" si="141"/>
        <v>3</v>
      </c>
      <c r="AB51" s="12">
        <f t="shared" si="141"/>
        <v>0</v>
      </c>
      <c r="AC51" s="13">
        <f t="shared" si="141"/>
        <v>0</v>
      </c>
      <c r="AD51" s="11">
        <f t="shared" si="141"/>
        <v>5</v>
      </c>
      <c r="AE51" s="12">
        <f t="shared" si="141"/>
        <v>4</v>
      </c>
      <c r="AF51" s="12">
        <f t="shared" si="141"/>
        <v>1</v>
      </c>
      <c r="AG51" s="13">
        <f t="shared" si="141"/>
        <v>0</v>
      </c>
      <c r="AH51" s="11">
        <f t="shared" si="141"/>
        <v>1</v>
      </c>
      <c r="AI51" s="12">
        <f t="shared" si="141"/>
        <v>1</v>
      </c>
      <c r="AJ51" s="12">
        <f t="shared" si="141"/>
        <v>0</v>
      </c>
      <c r="AK51" s="13">
        <f t="shared" si="141"/>
        <v>0</v>
      </c>
      <c r="AL51" s="11">
        <f t="shared" si="141"/>
        <v>0</v>
      </c>
      <c r="AM51" s="12">
        <f t="shared" si="141"/>
        <v>0</v>
      </c>
      <c r="AN51" s="12">
        <f t="shared" si="141"/>
        <v>0</v>
      </c>
      <c r="AO51" s="13">
        <f t="shared" si="141"/>
        <v>0</v>
      </c>
      <c r="AP51" s="11">
        <f t="shared" si="141"/>
        <v>0</v>
      </c>
      <c r="AQ51" s="12">
        <f t="shared" si="141"/>
        <v>0</v>
      </c>
      <c r="AR51" s="12">
        <f t="shared" si="141"/>
        <v>0</v>
      </c>
      <c r="AS51" s="13">
        <f t="shared" si="141"/>
        <v>0</v>
      </c>
      <c r="AT51" s="11">
        <f>SUM(AT52:AT67)</f>
        <v>44</v>
      </c>
      <c r="AU51" s="12">
        <f t="shared" si="141"/>
        <v>20</v>
      </c>
      <c r="AV51" s="12">
        <f t="shared" si="141"/>
        <v>8</v>
      </c>
      <c r="AW51" s="13">
        <f t="shared" si="141"/>
        <v>16</v>
      </c>
      <c r="AX51" s="11">
        <f t="shared" si="141"/>
        <v>4</v>
      </c>
      <c r="AY51" s="12">
        <f t="shared" si="141"/>
        <v>4</v>
      </c>
      <c r="AZ51" s="12">
        <f t="shared" si="141"/>
        <v>0</v>
      </c>
      <c r="BA51" s="13">
        <f t="shared" si="141"/>
        <v>0</v>
      </c>
      <c r="BB51" s="11">
        <f t="shared" si="141"/>
        <v>5</v>
      </c>
      <c r="BC51" s="12">
        <f t="shared" si="141"/>
        <v>4</v>
      </c>
      <c r="BD51" s="12">
        <f t="shared" si="141"/>
        <v>1</v>
      </c>
      <c r="BE51" s="13">
        <f t="shared" si="141"/>
        <v>0</v>
      </c>
      <c r="BF51" s="11">
        <f t="shared" si="141"/>
        <v>0</v>
      </c>
      <c r="BG51" s="12">
        <f t="shared" si="141"/>
        <v>0</v>
      </c>
      <c r="BH51" s="12">
        <f t="shared" si="141"/>
        <v>0</v>
      </c>
      <c r="BI51" s="13">
        <f t="shared" si="141"/>
        <v>0</v>
      </c>
    </row>
    <row r="52" spans="1:65" s="28" customFormat="1" ht="24.75" customHeight="1">
      <c r="A52" s="22" t="s">
        <v>23</v>
      </c>
      <c r="B52" s="15">
        <f>SUM(C52:E52)</f>
        <v>11</v>
      </c>
      <c r="C52" s="16">
        <f aca="true" t="shared" si="142" ref="C52:E67">G52+K52+O52+S52+W52+AA52+AE52+AI52+AM52+AQ52</f>
        <v>7</v>
      </c>
      <c r="D52" s="16">
        <f t="shared" si="142"/>
        <v>3</v>
      </c>
      <c r="E52" s="16">
        <f t="shared" si="142"/>
        <v>1</v>
      </c>
      <c r="F52" s="15">
        <f aca="true" t="shared" si="143" ref="F52:F67">SUM(G52:I52)</f>
        <v>2</v>
      </c>
      <c r="G52" s="16">
        <f aca="true" t="shared" si="144" ref="G52:G67">IF(ISERROR(VLOOKUP($BK52,data,2,FALSE)),0,VLOOKUP($BK52,data,2,FALSE))</f>
        <v>1</v>
      </c>
      <c r="H52" s="16">
        <f aca="true" t="shared" si="145" ref="H52:H67">IF(ISERROR(VLOOKUP($BL52,data,2,FALSE)),0,VLOOKUP($BL52,data,2,FALSE))</f>
        <v>0</v>
      </c>
      <c r="I52" s="16">
        <f aca="true" t="shared" si="146" ref="I52:I67">IF(ISERROR(VLOOKUP($BM52,data,2,FALSE)),0,VLOOKUP($BM52,data,2,FALSE))</f>
        <v>1</v>
      </c>
      <c r="J52" s="15">
        <f aca="true" t="shared" si="147" ref="J52:J67">SUM(K52:M52)</f>
        <v>5</v>
      </c>
      <c r="K52" s="16">
        <f aca="true" t="shared" si="148" ref="K52:K67">IF(ISERROR(VLOOKUP($BK52,data,3,FALSE)),0,VLOOKUP($BK52,data,3,FALSE))</f>
        <v>4</v>
      </c>
      <c r="L52" s="16">
        <f aca="true" t="shared" si="149" ref="L52:L67">IF(ISERROR(VLOOKUP($BL52,data,3,FALSE)),0,VLOOKUP($BL52,data,3,FALSE))</f>
        <v>1</v>
      </c>
      <c r="M52" s="17">
        <f aca="true" t="shared" si="150" ref="M52:M67">IF(ISERROR(VLOOKUP($BM52,data,3,FALSE)),0,VLOOKUP($BM52,data,3,FALSE))</f>
        <v>0</v>
      </c>
      <c r="N52" s="15">
        <f aca="true" t="shared" si="151" ref="N52:N67">SUM(O52:Q52)</f>
        <v>2</v>
      </c>
      <c r="O52" s="16">
        <f aca="true" t="shared" si="152" ref="O52:O67">IF(ISERROR(VLOOKUP($BK52,data,4,FALSE)),0,VLOOKUP($BK52,data,4,FALSE))</f>
        <v>0</v>
      </c>
      <c r="P52" s="16">
        <f aca="true" t="shared" si="153" ref="P52:P67">IF(ISERROR(VLOOKUP($BL52,data,4,FALSE)),0,VLOOKUP($BL52,data,4,FALSE))</f>
        <v>2</v>
      </c>
      <c r="Q52" s="17">
        <f aca="true" t="shared" si="154" ref="Q52:Q67">IF(ISERROR(VLOOKUP($BM52,data,4,FALSE)),0,VLOOKUP($BM52,data,4,FALSE))</f>
        <v>0</v>
      </c>
      <c r="R52" s="15">
        <f aca="true" t="shared" si="155" ref="R52:R67">SUM(S52:U52)</f>
        <v>0</v>
      </c>
      <c r="S52" s="16">
        <f aca="true" t="shared" si="156" ref="S52:S67">IF(ISERROR(VLOOKUP($BK52,data,5,FALSE)),0,VLOOKUP($BK52,data,5,FALSE))</f>
        <v>0</v>
      </c>
      <c r="T52" s="16">
        <f aca="true" t="shared" si="157" ref="T52:T67">IF(ISERROR(VLOOKUP($BL52,data,5,FALSE)),0,VLOOKUP($BL52,data,5,FALSE))</f>
        <v>0</v>
      </c>
      <c r="U52" s="16">
        <f aca="true" t="shared" si="158" ref="U52:U67">IF(ISERROR(VLOOKUP($BM52,data,5,FALSE)),0,VLOOKUP($BM52,data,5,FALSE))</f>
        <v>0</v>
      </c>
      <c r="V52" s="15">
        <f aca="true" t="shared" si="159" ref="V52:V67">SUM(W52:Y52)</f>
        <v>1</v>
      </c>
      <c r="W52" s="16">
        <f aca="true" t="shared" si="160" ref="W52:W67">IF(ISERROR(VLOOKUP($BK52,data,6,FALSE)),0,VLOOKUP($BK52,data,6,FALSE))</f>
        <v>1</v>
      </c>
      <c r="X52" s="16">
        <f aca="true" t="shared" si="161" ref="X52:X67">IF(ISERROR(VLOOKUP($BL52,data,6,FALSE)),0,VLOOKUP($BL52,data,6,FALSE))</f>
        <v>0</v>
      </c>
      <c r="Y52" s="17">
        <f aca="true" t="shared" si="162" ref="Y52:Y67">IF(ISERROR(VLOOKUP($BM52,data,6,FALSE)),0,VLOOKUP($BM52,data,6,FALSE))</f>
        <v>0</v>
      </c>
      <c r="Z52" s="15">
        <f aca="true" t="shared" si="163" ref="Z52:Z67">SUM(AA52:AC52)</f>
        <v>1</v>
      </c>
      <c r="AA52" s="16">
        <f aca="true" t="shared" si="164" ref="AA52:AA67">IF(ISERROR(VLOOKUP($BK52,data,7,FALSE)),0,VLOOKUP($BK52,data,7,FALSE))</f>
        <v>1</v>
      </c>
      <c r="AB52" s="16">
        <f aca="true" t="shared" si="165" ref="AB52:AB67">IF(ISERROR(VLOOKUP($BL52,data,7,FALSE)),0,VLOOKUP($BL52,data,7,FALSE))</f>
        <v>0</v>
      </c>
      <c r="AC52" s="16">
        <f aca="true" t="shared" si="166" ref="AC52:AC67">IF(ISERROR(VLOOKUP($BM52,data,7,FALSE)),0,VLOOKUP($BM52,data,7,FALSE))</f>
        <v>0</v>
      </c>
      <c r="AD52" s="15">
        <f aca="true" t="shared" si="167" ref="AD52:AD67">SUM(AE52:AG52)</f>
        <v>0</v>
      </c>
      <c r="AE52" s="16">
        <f aca="true" t="shared" si="168" ref="AE52:AE67">IF(ISERROR(VLOOKUP($BK52,data,8,FALSE)),0,VLOOKUP($BK52,data,8,FALSE))</f>
        <v>0</v>
      </c>
      <c r="AF52" s="16">
        <f aca="true" t="shared" si="169" ref="AF52:AF67">IF(ISERROR(VLOOKUP($BL52,data,8,FALSE)),0,VLOOKUP($BL52,data,8,FALSE))</f>
        <v>0</v>
      </c>
      <c r="AG52" s="17">
        <f aca="true" t="shared" si="170" ref="AG52:AG67">IF(ISERROR(VLOOKUP($BM52,data,8,FALSE)),0,VLOOKUP($BM52,data,8,FALSE))</f>
        <v>0</v>
      </c>
      <c r="AH52" s="15">
        <f aca="true" t="shared" si="171" ref="AH52:AH67">SUM(AI52:AK52)</f>
        <v>0</v>
      </c>
      <c r="AI52" s="16">
        <f aca="true" t="shared" si="172" ref="AI52:AI67">IF(ISERROR(VLOOKUP($BK52,data,9,FALSE)),0,VLOOKUP($BK52,data,9,FALSE))</f>
        <v>0</v>
      </c>
      <c r="AJ52" s="16">
        <f aca="true" t="shared" si="173" ref="AJ52:AJ67">IF(ISERROR(VLOOKUP($BL52,data,9,FALSE)),0,VLOOKUP($BL52,data,9,FALSE))</f>
        <v>0</v>
      </c>
      <c r="AK52" s="17">
        <f aca="true" t="shared" si="174" ref="AK52:AK67">IF(ISERROR(VLOOKUP($BM52,data,9,FALSE)),0,VLOOKUP($BM52,data,9,FALSE))</f>
        <v>0</v>
      </c>
      <c r="AL52" s="15">
        <f aca="true" t="shared" si="175" ref="AL52:AL67">SUM(AM52:AO52)</f>
        <v>0</v>
      </c>
      <c r="AM52" s="16">
        <f aca="true" t="shared" si="176" ref="AM52:AM67">IF(ISERROR(VLOOKUP($BK52,data,10,FALSE)),0,VLOOKUP($BK52,data,10,FALSE))</f>
        <v>0</v>
      </c>
      <c r="AN52" s="16">
        <f aca="true" t="shared" si="177" ref="AN52:AN67">IF(ISERROR(VLOOKUP($BL52,data,10,FALSE)),0,VLOOKUP($BL52,data,10,FALSE))</f>
        <v>0</v>
      </c>
      <c r="AO52" s="17">
        <f aca="true" t="shared" si="178" ref="AO52:AO67">IF(ISERROR(VLOOKUP($BM52,data,10,FALSE)),0,VLOOKUP($BM52,data,10,FALSE))</f>
        <v>0</v>
      </c>
      <c r="AP52" s="15">
        <f aca="true" t="shared" si="179" ref="AP52:AP67">SUM(AQ52:AS52)</f>
        <v>0</v>
      </c>
      <c r="AQ52" s="16">
        <f aca="true" t="shared" si="180" ref="AQ52:AQ67">IF(ISERROR(VLOOKUP($BK52,data,11,FALSE)),0,VLOOKUP($BK52,data,11,FALSE))</f>
        <v>0</v>
      </c>
      <c r="AR52" s="16">
        <f aca="true" t="shared" si="181" ref="AR52:AR67">IF(ISERROR(VLOOKUP($BL52,data,11,FALSE)),0,VLOOKUP($BL52,data,11,FALSE))</f>
        <v>0</v>
      </c>
      <c r="AS52" s="17">
        <f aca="true" t="shared" si="182" ref="AS52:AS67">IF(ISERROR(VLOOKUP($BM52,data,11,FALSE)),0,VLOOKUP($BM52,data,11,FALSE))</f>
        <v>0</v>
      </c>
      <c r="AT52" s="15">
        <f aca="true" t="shared" si="183" ref="AT52:AT67">SUM(AU52:AW52)</f>
        <v>11</v>
      </c>
      <c r="AU52" s="16">
        <f aca="true" t="shared" si="184" ref="AU52:AU67">IF(ISERROR(VLOOKUP($BK52,data,12,FALSE)),0,VLOOKUP($BK52,data,12,FALSE))</f>
        <v>7</v>
      </c>
      <c r="AV52" s="16">
        <f aca="true" t="shared" si="185" ref="AV52:AV67">IF(ISERROR(VLOOKUP($BL52,data,12,FALSE)),0,VLOOKUP($BL52,data,12,FALSE))</f>
        <v>3</v>
      </c>
      <c r="AW52" s="17">
        <f aca="true" t="shared" si="186" ref="AW52:AW67">IF(ISERROR(VLOOKUP($BM52,data,12,FALSE)),0,VLOOKUP($BM52,data,12,FALSE))</f>
        <v>1</v>
      </c>
      <c r="AX52" s="15">
        <f aca="true" t="shared" si="187" ref="AX52:AX67">SUM(AY52:BA52)</f>
        <v>1</v>
      </c>
      <c r="AY52" s="16">
        <f aca="true" t="shared" si="188" ref="AY52:AY67">IF(ISERROR(VLOOKUP($BK52,data,13,FALSE)),0,VLOOKUP($BK52,data,13,FALSE))</f>
        <v>1</v>
      </c>
      <c r="AZ52" s="16">
        <f aca="true" t="shared" si="189" ref="AZ52:AZ67">IF(ISERROR(VLOOKUP($BL52,data,13,FALSE)),0,VLOOKUP($BL52,data,13,FALSE))</f>
        <v>0</v>
      </c>
      <c r="BA52" s="16">
        <f aca="true" t="shared" si="190" ref="BA52:BA67">IF(ISERROR(VLOOKUP($BM52,data,13,FALSE)),0,VLOOKUP($BM52,data,13,FALSE))</f>
        <v>0</v>
      </c>
      <c r="BB52" s="15">
        <f aca="true" t="shared" si="191" ref="BB52:BB67">SUM(BC52:BE52)</f>
        <v>0</v>
      </c>
      <c r="BC52" s="16">
        <f aca="true" t="shared" si="192" ref="BC52:BC67">IF(ISERROR(VLOOKUP($BK52,data,14,FALSE)),0,VLOOKUP($BK52,data,14,FALSE))</f>
        <v>0</v>
      </c>
      <c r="BD52" s="16">
        <f aca="true" t="shared" si="193" ref="BD52:BD67">IF(ISERROR(VLOOKUP($BL52,data,14,FALSE)),0,VLOOKUP($BL52,data,14,FALSE))</f>
        <v>0</v>
      </c>
      <c r="BE52" s="16">
        <f t="shared" si="135"/>
        <v>0</v>
      </c>
      <c r="BF52" s="15">
        <f aca="true" t="shared" si="194" ref="BF52:BF67">SUM(BG52:BI52)</f>
        <v>0</v>
      </c>
      <c r="BG52" s="16">
        <f aca="true" t="shared" si="195" ref="BG52:BG67">IF(ISERROR(VLOOKUP($BK52,data,15,FALSE)),0,VLOOKUP($BK52,data,15,FALSE))</f>
        <v>0</v>
      </c>
      <c r="BH52" s="16">
        <f aca="true" t="shared" si="196" ref="BH52:BH67">IF(ISERROR(VLOOKUP($BL52,data,15,FALSE)),0,VLOOKUP($BL52,data,15,FALSE))</f>
        <v>0</v>
      </c>
      <c r="BI52" s="17">
        <f aca="true" t="shared" si="197" ref="BI52:BI67">IF(ISERROR(VLOOKUP($BM52,data,15,FALSE)),0,VLOOKUP($BM52,data,15,FALSE))</f>
        <v>0</v>
      </c>
      <c r="BK52" s="29">
        <v>211209</v>
      </c>
      <c r="BL52" s="29">
        <v>212209</v>
      </c>
      <c r="BM52" s="29">
        <v>213209</v>
      </c>
    </row>
    <row r="53" spans="1:65" s="28" customFormat="1" ht="24.75" customHeight="1">
      <c r="A53" s="22" t="s">
        <v>19</v>
      </c>
      <c r="B53" s="15">
        <f aca="true" t="shared" si="198" ref="B53:B67">SUM(C53:E53)</f>
        <v>15</v>
      </c>
      <c r="C53" s="16">
        <f t="shared" si="142"/>
        <v>4</v>
      </c>
      <c r="D53" s="16">
        <f t="shared" si="142"/>
        <v>3</v>
      </c>
      <c r="E53" s="16">
        <f t="shared" si="142"/>
        <v>8</v>
      </c>
      <c r="F53" s="15">
        <f t="shared" si="143"/>
        <v>3</v>
      </c>
      <c r="G53" s="16">
        <f t="shared" si="144"/>
        <v>0</v>
      </c>
      <c r="H53" s="16">
        <f t="shared" si="145"/>
        <v>0</v>
      </c>
      <c r="I53" s="16">
        <f t="shared" si="146"/>
        <v>3</v>
      </c>
      <c r="J53" s="15">
        <f t="shared" si="147"/>
        <v>4</v>
      </c>
      <c r="K53" s="16">
        <f t="shared" si="148"/>
        <v>1</v>
      </c>
      <c r="L53" s="16">
        <f t="shared" si="149"/>
        <v>0</v>
      </c>
      <c r="M53" s="17">
        <f t="shared" si="150"/>
        <v>3</v>
      </c>
      <c r="N53" s="15">
        <f t="shared" si="151"/>
        <v>4</v>
      </c>
      <c r="O53" s="16">
        <f t="shared" si="152"/>
        <v>1</v>
      </c>
      <c r="P53" s="16">
        <f t="shared" si="153"/>
        <v>1</v>
      </c>
      <c r="Q53" s="17">
        <f t="shared" si="154"/>
        <v>2</v>
      </c>
      <c r="R53" s="15">
        <f t="shared" si="155"/>
        <v>2</v>
      </c>
      <c r="S53" s="16">
        <f t="shared" si="156"/>
        <v>1</v>
      </c>
      <c r="T53" s="16">
        <f t="shared" si="157"/>
        <v>1</v>
      </c>
      <c r="U53" s="16">
        <f t="shared" si="158"/>
        <v>0</v>
      </c>
      <c r="V53" s="15">
        <f t="shared" si="159"/>
        <v>0</v>
      </c>
      <c r="W53" s="16">
        <f t="shared" si="160"/>
        <v>0</v>
      </c>
      <c r="X53" s="16">
        <f t="shared" si="161"/>
        <v>0</v>
      </c>
      <c r="Y53" s="17">
        <f t="shared" si="162"/>
        <v>0</v>
      </c>
      <c r="Z53" s="15">
        <f t="shared" si="163"/>
        <v>0</v>
      </c>
      <c r="AA53" s="16">
        <f t="shared" si="164"/>
        <v>0</v>
      </c>
      <c r="AB53" s="16">
        <f t="shared" si="165"/>
        <v>0</v>
      </c>
      <c r="AC53" s="16">
        <f t="shared" si="166"/>
        <v>0</v>
      </c>
      <c r="AD53" s="15">
        <f t="shared" si="167"/>
        <v>2</v>
      </c>
      <c r="AE53" s="16">
        <f t="shared" si="168"/>
        <v>1</v>
      </c>
      <c r="AF53" s="16">
        <f t="shared" si="169"/>
        <v>1</v>
      </c>
      <c r="AG53" s="17">
        <f t="shared" si="170"/>
        <v>0</v>
      </c>
      <c r="AH53" s="15">
        <f t="shared" si="171"/>
        <v>0</v>
      </c>
      <c r="AI53" s="16">
        <f t="shared" si="172"/>
        <v>0</v>
      </c>
      <c r="AJ53" s="16">
        <f t="shared" si="173"/>
        <v>0</v>
      </c>
      <c r="AK53" s="17">
        <f t="shared" si="174"/>
        <v>0</v>
      </c>
      <c r="AL53" s="15">
        <f t="shared" si="175"/>
        <v>0</v>
      </c>
      <c r="AM53" s="16">
        <f t="shared" si="176"/>
        <v>0</v>
      </c>
      <c r="AN53" s="16">
        <f t="shared" si="177"/>
        <v>0</v>
      </c>
      <c r="AO53" s="17">
        <f t="shared" si="178"/>
        <v>0</v>
      </c>
      <c r="AP53" s="15">
        <f t="shared" si="179"/>
        <v>0</v>
      </c>
      <c r="AQ53" s="16">
        <f t="shared" si="180"/>
        <v>0</v>
      </c>
      <c r="AR53" s="16">
        <f t="shared" si="181"/>
        <v>0</v>
      </c>
      <c r="AS53" s="17">
        <f t="shared" si="182"/>
        <v>0</v>
      </c>
      <c r="AT53" s="15">
        <f t="shared" si="183"/>
        <v>14</v>
      </c>
      <c r="AU53" s="16">
        <f t="shared" si="184"/>
        <v>4</v>
      </c>
      <c r="AV53" s="16">
        <f t="shared" si="185"/>
        <v>2</v>
      </c>
      <c r="AW53" s="17">
        <f t="shared" si="186"/>
        <v>8</v>
      </c>
      <c r="AX53" s="15">
        <f t="shared" si="187"/>
        <v>1</v>
      </c>
      <c r="AY53" s="16">
        <f t="shared" si="188"/>
        <v>1</v>
      </c>
      <c r="AZ53" s="16">
        <f t="shared" si="189"/>
        <v>0</v>
      </c>
      <c r="BA53" s="16">
        <f t="shared" si="190"/>
        <v>0</v>
      </c>
      <c r="BB53" s="15">
        <f t="shared" si="191"/>
        <v>1</v>
      </c>
      <c r="BC53" s="16">
        <f t="shared" si="192"/>
        <v>0</v>
      </c>
      <c r="BD53" s="16">
        <f t="shared" si="193"/>
        <v>1</v>
      </c>
      <c r="BE53" s="16">
        <f t="shared" si="135"/>
        <v>0</v>
      </c>
      <c r="BF53" s="15">
        <f t="shared" si="194"/>
        <v>0</v>
      </c>
      <c r="BG53" s="16">
        <f t="shared" si="195"/>
        <v>0</v>
      </c>
      <c r="BH53" s="16">
        <f t="shared" si="196"/>
        <v>0</v>
      </c>
      <c r="BI53" s="17">
        <f t="shared" si="197"/>
        <v>0</v>
      </c>
      <c r="BK53" s="29">
        <v>211212</v>
      </c>
      <c r="BL53" s="29">
        <v>212212</v>
      </c>
      <c r="BM53" s="29">
        <v>213212</v>
      </c>
    </row>
    <row r="54" spans="1:65" s="28" customFormat="1" ht="24.75" customHeight="1">
      <c r="A54" s="22" t="s">
        <v>20</v>
      </c>
      <c r="B54" s="15">
        <f t="shared" si="198"/>
        <v>12</v>
      </c>
      <c r="C54" s="16">
        <f t="shared" si="142"/>
        <v>3</v>
      </c>
      <c r="D54" s="16">
        <f t="shared" si="142"/>
        <v>3</v>
      </c>
      <c r="E54" s="16">
        <f t="shared" si="142"/>
        <v>6</v>
      </c>
      <c r="F54" s="15">
        <f t="shared" si="143"/>
        <v>2</v>
      </c>
      <c r="G54" s="16">
        <f t="shared" si="144"/>
        <v>0</v>
      </c>
      <c r="H54" s="16">
        <f t="shared" si="145"/>
        <v>0</v>
      </c>
      <c r="I54" s="16">
        <f t="shared" si="146"/>
        <v>2</v>
      </c>
      <c r="J54" s="15">
        <f t="shared" si="147"/>
        <v>4</v>
      </c>
      <c r="K54" s="16">
        <f t="shared" si="148"/>
        <v>0</v>
      </c>
      <c r="L54" s="16">
        <f t="shared" si="149"/>
        <v>0</v>
      </c>
      <c r="M54" s="17">
        <f t="shared" si="150"/>
        <v>4</v>
      </c>
      <c r="N54" s="15">
        <f t="shared" si="151"/>
        <v>3</v>
      </c>
      <c r="O54" s="16">
        <f t="shared" si="152"/>
        <v>1</v>
      </c>
      <c r="P54" s="16">
        <f t="shared" si="153"/>
        <v>2</v>
      </c>
      <c r="Q54" s="17">
        <f t="shared" si="154"/>
        <v>0</v>
      </c>
      <c r="R54" s="15">
        <f t="shared" si="155"/>
        <v>1</v>
      </c>
      <c r="S54" s="16">
        <f t="shared" si="156"/>
        <v>0</v>
      </c>
      <c r="T54" s="16">
        <f t="shared" si="157"/>
        <v>1</v>
      </c>
      <c r="U54" s="16">
        <f t="shared" si="158"/>
        <v>0</v>
      </c>
      <c r="V54" s="15">
        <f t="shared" si="159"/>
        <v>0</v>
      </c>
      <c r="W54" s="16">
        <f t="shared" si="160"/>
        <v>0</v>
      </c>
      <c r="X54" s="16">
        <f t="shared" si="161"/>
        <v>0</v>
      </c>
      <c r="Y54" s="17">
        <f t="shared" si="162"/>
        <v>0</v>
      </c>
      <c r="Z54" s="15">
        <f t="shared" si="163"/>
        <v>1</v>
      </c>
      <c r="AA54" s="16">
        <f t="shared" si="164"/>
        <v>1</v>
      </c>
      <c r="AB54" s="16">
        <f t="shared" si="165"/>
        <v>0</v>
      </c>
      <c r="AC54" s="16">
        <f t="shared" si="166"/>
        <v>0</v>
      </c>
      <c r="AD54" s="15">
        <f t="shared" si="167"/>
        <v>1</v>
      </c>
      <c r="AE54" s="16">
        <f t="shared" si="168"/>
        <v>1</v>
      </c>
      <c r="AF54" s="16">
        <f t="shared" si="169"/>
        <v>0</v>
      </c>
      <c r="AG54" s="17">
        <f t="shared" si="170"/>
        <v>0</v>
      </c>
      <c r="AH54" s="15">
        <f t="shared" si="171"/>
        <v>0</v>
      </c>
      <c r="AI54" s="16">
        <f t="shared" si="172"/>
        <v>0</v>
      </c>
      <c r="AJ54" s="16">
        <f t="shared" si="173"/>
        <v>0</v>
      </c>
      <c r="AK54" s="17">
        <f t="shared" si="174"/>
        <v>0</v>
      </c>
      <c r="AL54" s="15">
        <f t="shared" si="175"/>
        <v>0</v>
      </c>
      <c r="AM54" s="16">
        <f t="shared" si="176"/>
        <v>0</v>
      </c>
      <c r="AN54" s="16">
        <f t="shared" si="177"/>
        <v>0</v>
      </c>
      <c r="AO54" s="17">
        <f t="shared" si="178"/>
        <v>0</v>
      </c>
      <c r="AP54" s="15">
        <f t="shared" si="179"/>
        <v>0</v>
      </c>
      <c r="AQ54" s="16">
        <f t="shared" si="180"/>
        <v>0</v>
      </c>
      <c r="AR54" s="16">
        <f t="shared" si="181"/>
        <v>0</v>
      </c>
      <c r="AS54" s="17">
        <f t="shared" si="182"/>
        <v>0</v>
      </c>
      <c r="AT54" s="15">
        <f t="shared" si="183"/>
        <v>11</v>
      </c>
      <c r="AU54" s="16">
        <f t="shared" si="184"/>
        <v>2</v>
      </c>
      <c r="AV54" s="16">
        <f t="shared" si="185"/>
        <v>3</v>
      </c>
      <c r="AW54" s="17">
        <f t="shared" si="186"/>
        <v>6</v>
      </c>
      <c r="AX54" s="15">
        <f t="shared" si="187"/>
        <v>1</v>
      </c>
      <c r="AY54" s="16">
        <f t="shared" si="188"/>
        <v>1</v>
      </c>
      <c r="AZ54" s="16">
        <f t="shared" si="189"/>
        <v>0</v>
      </c>
      <c r="BA54" s="16">
        <f t="shared" si="190"/>
        <v>0</v>
      </c>
      <c r="BB54" s="15">
        <f t="shared" si="191"/>
        <v>1</v>
      </c>
      <c r="BC54" s="16">
        <f t="shared" si="192"/>
        <v>1</v>
      </c>
      <c r="BD54" s="16">
        <f t="shared" si="193"/>
        <v>0</v>
      </c>
      <c r="BE54" s="16">
        <f t="shared" si="135"/>
        <v>0</v>
      </c>
      <c r="BF54" s="15">
        <f t="shared" si="194"/>
        <v>0</v>
      </c>
      <c r="BG54" s="16">
        <f t="shared" si="195"/>
        <v>0</v>
      </c>
      <c r="BH54" s="16">
        <f t="shared" si="196"/>
        <v>0</v>
      </c>
      <c r="BI54" s="17">
        <f t="shared" si="197"/>
        <v>0</v>
      </c>
      <c r="BK54" s="29">
        <v>211214</v>
      </c>
      <c r="BL54" s="29">
        <v>212214</v>
      </c>
      <c r="BM54" s="29">
        <v>213214</v>
      </c>
    </row>
    <row r="55" spans="1:65" s="28" customFormat="1" ht="24.75" customHeight="1">
      <c r="A55" s="22" t="s">
        <v>16</v>
      </c>
      <c r="B55" s="15">
        <f>SUM(C55:E55)</f>
        <v>1</v>
      </c>
      <c r="C55" s="16">
        <f t="shared" si="142"/>
        <v>1</v>
      </c>
      <c r="D55" s="16">
        <f t="shared" si="142"/>
        <v>0</v>
      </c>
      <c r="E55" s="16">
        <f t="shared" si="142"/>
        <v>0</v>
      </c>
      <c r="F55" s="15">
        <f>SUM(G55:I55)</f>
        <v>0</v>
      </c>
      <c r="G55" s="16">
        <f>IF(ISERROR(VLOOKUP($BK55,data,2,FALSE)),0,VLOOKUP($BK55,data,2,FALSE))</f>
        <v>0</v>
      </c>
      <c r="H55" s="16">
        <f>IF(ISERROR(VLOOKUP($BL55,data,2,FALSE)),0,VLOOKUP($BL55,data,2,FALSE))</f>
        <v>0</v>
      </c>
      <c r="I55" s="16">
        <f>IF(ISERROR(VLOOKUP($BM55,data,2,FALSE)),0,VLOOKUP($BM55,data,2,FALSE))</f>
        <v>0</v>
      </c>
      <c r="J55" s="15">
        <f>SUM(K55:M55)</f>
        <v>0</v>
      </c>
      <c r="K55" s="16">
        <f>IF(ISERROR(VLOOKUP($BK55,data,3,FALSE)),0,VLOOKUP($BK55,data,3,FALSE))</f>
        <v>0</v>
      </c>
      <c r="L55" s="16">
        <f>IF(ISERROR(VLOOKUP($BL55,data,3,FALSE)),0,VLOOKUP($BL55,data,3,FALSE))</f>
        <v>0</v>
      </c>
      <c r="M55" s="17">
        <f>IF(ISERROR(VLOOKUP($BM55,data,3,FALSE)),0,VLOOKUP($BM55,data,3,FALSE))</f>
        <v>0</v>
      </c>
      <c r="N55" s="15">
        <f>SUM(O55:Q55)</f>
        <v>0</v>
      </c>
      <c r="O55" s="16">
        <f>IF(ISERROR(VLOOKUP($BK55,data,4,FALSE)),0,VLOOKUP($BK55,data,4,FALSE))</f>
        <v>0</v>
      </c>
      <c r="P55" s="16">
        <f>IF(ISERROR(VLOOKUP($BL55,data,4,FALSE)),0,VLOOKUP($BL55,data,4,FALSE))</f>
        <v>0</v>
      </c>
      <c r="Q55" s="17">
        <f>IF(ISERROR(VLOOKUP($BM55,data,4,FALSE)),0,VLOOKUP($BM55,data,4,FALSE))</f>
        <v>0</v>
      </c>
      <c r="R55" s="15">
        <f>SUM(S55:U55)</f>
        <v>0</v>
      </c>
      <c r="S55" s="16">
        <f>IF(ISERROR(VLOOKUP($BK55,data,5,FALSE)),0,VLOOKUP($BK55,data,5,FALSE))</f>
        <v>0</v>
      </c>
      <c r="T55" s="16">
        <f>IF(ISERROR(VLOOKUP($BL55,data,5,FALSE)),0,VLOOKUP($BL55,data,5,FALSE))</f>
        <v>0</v>
      </c>
      <c r="U55" s="16">
        <f>IF(ISERROR(VLOOKUP($BM55,data,5,FALSE)),0,VLOOKUP($BM55,data,5,FALSE))</f>
        <v>0</v>
      </c>
      <c r="V55" s="15">
        <f>SUM(W55:Y55)</f>
        <v>0</v>
      </c>
      <c r="W55" s="16">
        <f>IF(ISERROR(VLOOKUP($BK55,data,6,FALSE)),0,VLOOKUP($BK55,data,6,FALSE))</f>
        <v>0</v>
      </c>
      <c r="X55" s="16">
        <f>IF(ISERROR(VLOOKUP($BL55,data,6,FALSE)),0,VLOOKUP($BL55,data,6,FALSE))</f>
        <v>0</v>
      </c>
      <c r="Y55" s="17">
        <f>IF(ISERROR(VLOOKUP($BM55,data,6,FALSE)),0,VLOOKUP($BM55,data,6,FALSE))</f>
        <v>0</v>
      </c>
      <c r="Z55" s="15">
        <f>SUM(AA55:AC55)</f>
        <v>0</v>
      </c>
      <c r="AA55" s="16">
        <f>IF(ISERROR(VLOOKUP($BK55,data,7,FALSE)),0,VLOOKUP($BK55,data,7,FALSE))</f>
        <v>0</v>
      </c>
      <c r="AB55" s="16">
        <f>IF(ISERROR(VLOOKUP($BL55,data,7,FALSE)),0,VLOOKUP($BL55,data,7,FALSE))</f>
        <v>0</v>
      </c>
      <c r="AC55" s="16">
        <f>IF(ISERROR(VLOOKUP($BM55,data,7,FALSE)),0,VLOOKUP($BM55,data,7,FALSE))</f>
        <v>0</v>
      </c>
      <c r="AD55" s="15">
        <f>SUM(AE55:AG55)</f>
        <v>1</v>
      </c>
      <c r="AE55" s="16">
        <f>IF(ISERROR(VLOOKUP($BK55,data,8,FALSE)),0,VLOOKUP($BK55,data,8,FALSE))</f>
        <v>1</v>
      </c>
      <c r="AF55" s="16">
        <f>IF(ISERROR(VLOOKUP($BL55,data,8,FALSE)),0,VLOOKUP($BL55,data,8,FALSE))</f>
        <v>0</v>
      </c>
      <c r="AG55" s="17">
        <f>IF(ISERROR(VLOOKUP($BM55,data,8,FALSE)),0,VLOOKUP($BM55,data,8,FALSE))</f>
        <v>0</v>
      </c>
      <c r="AH55" s="15">
        <f>SUM(AI55:AK55)</f>
        <v>0</v>
      </c>
      <c r="AI55" s="16">
        <f>IF(ISERROR(VLOOKUP($BK55,data,9,FALSE)),0,VLOOKUP($BK55,data,9,FALSE))</f>
        <v>0</v>
      </c>
      <c r="AJ55" s="16">
        <f>IF(ISERROR(VLOOKUP($BL55,data,9,FALSE)),0,VLOOKUP($BL55,data,9,FALSE))</f>
        <v>0</v>
      </c>
      <c r="AK55" s="17">
        <f>IF(ISERROR(VLOOKUP($BM55,data,9,FALSE)),0,VLOOKUP($BM55,data,9,FALSE))</f>
        <v>0</v>
      </c>
      <c r="AL55" s="15">
        <f>SUM(AM55:AO55)</f>
        <v>0</v>
      </c>
      <c r="AM55" s="16">
        <f>IF(ISERROR(VLOOKUP($BK55,data,10,FALSE)),0,VLOOKUP($BK55,data,10,FALSE))</f>
        <v>0</v>
      </c>
      <c r="AN55" s="16">
        <f>IF(ISERROR(VLOOKUP($BL55,data,10,FALSE)),0,VLOOKUP($BL55,data,10,FALSE))</f>
        <v>0</v>
      </c>
      <c r="AO55" s="17">
        <f>IF(ISERROR(VLOOKUP($BM55,data,10,FALSE)),0,VLOOKUP($BM55,data,10,FALSE))</f>
        <v>0</v>
      </c>
      <c r="AP55" s="15">
        <f>SUM(AQ55:AS55)</f>
        <v>0</v>
      </c>
      <c r="AQ55" s="16">
        <f>IF(ISERROR(VLOOKUP($BK55,data,11,FALSE)),0,VLOOKUP($BK55,data,11,FALSE))</f>
        <v>0</v>
      </c>
      <c r="AR55" s="16">
        <f>IF(ISERROR(VLOOKUP($BL55,data,11,FALSE)),0,VLOOKUP($BL55,data,11,FALSE))</f>
        <v>0</v>
      </c>
      <c r="AS55" s="17">
        <f>IF(ISERROR(VLOOKUP($BM55,data,11,FALSE)),0,VLOOKUP($BM55,data,11,FALSE))</f>
        <v>0</v>
      </c>
      <c r="AT55" s="15">
        <f>SUM(AU55:AW55)</f>
        <v>0</v>
      </c>
      <c r="AU55" s="16">
        <f>IF(ISERROR(VLOOKUP($BK55,data,12,FALSE)),0,VLOOKUP($BK55,data,12,FALSE))</f>
        <v>0</v>
      </c>
      <c r="AV55" s="16">
        <f>IF(ISERROR(VLOOKUP($BL55,data,12,FALSE)),0,VLOOKUP($BL55,data,12,FALSE))</f>
        <v>0</v>
      </c>
      <c r="AW55" s="17">
        <f>IF(ISERROR(VLOOKUP($BM55,data,12,FALSE)),0,VLOOKUP($BM55,data,12,FALSE))</f>
        <v>0</v>
      </c>
      <c r="AX55" s="15">
        <f>SUM(AY55:BA55)</f>
        <v>0</v>
      </c>
      <c r="AY55" s="16">
        <f>IF(ISERROR(VLOOKUP($BK55,data,13,FALSE)),0,VLOOKUP($BK55,data,13,FALSE))</f>
        <v>0</v>
      </c>
      <c r="AZ55" s="16">
        <f>IF(ISERROR(VLOOKUP($BL55,data,13,FALSE)),0,VLOOKUP($BL55,data,13,FALSE))</f>
        <v>0</v>
      </c>
      <c r="BA55" s="16">
        <f>IF(ISERROR(VLOOKUP($BM55,data,13,FALSE)),0,VLOOKUP($BM55,data,13,FALSE))</f>
        <v>0</v>
      </c>
      <c r="BB55" s="15">
        <f>SUM(BC55:BE55)</f>
        <v>1</v>
      </c>
      <c r="BC55" s="16">
        <f>IF(ISERROR(VLOOKUP($BK55,data,14,FALSE)),0,VLOOKUP($BK55,data,14,FALSE))</f>
        <v>1</v>
      </c>
      <c r="BD55" s="16">
        <f>IF(ISERROR(VLOOKUP($BL55,data,14,FALSE)),0,VLOOKUP($BL55,data,14,FALSE))</f>
        <v>0</v>
      </c>
      <c r="BE55" s="16">
        <f t="shared" si="135"/>
        <v>0</v>
      </c>
      <c r="BF55" s="15">
        <f>SUM(BG55:BI55)</f>
        <v>0</v>
      </c>
      <c r="BG55" s="16">
        <f>IF(ISERROR(VLOOKUP($BK55,data,15,FALSE)),0,VLOOKUP($BK55,data,15,FALSE))</f>
        <v>0</v>
      </c>
      <c r="BH55" s="16">
        <f>IF(ISERROR(VLOOKUP($BL55,data,15,FALSE)),0,VLOOKUP($BL55,data,15,FALSE))</f>
        <v>0</v>
      </c>
      <c r="BI55" s="17">
        <f>IF(ISERROR(VLOOKUP($BM55,data,15,FALSE)),0,VLOOKUP($BM55,data,15,FALSE))</f>
        <v>0</v>
      </c>
      <c r="BK55" s="29">
        <v>211381</v>
      </c>
      <c r="BL55" s="29">
        <v>212381</v>
      </c>
      <c r="BM55" s="29">
        <v>213381</v>
      </c>
    </row>
    <row r="56" spans="1:65" s="28" customFormat="1" ht="24.75" customHeight="1">
      <c r="A56" s="22" t="s">
        <v>17</v>
      </c>
      <c r="B56" s="15">
        <f>SUM(C56:E56)</f>
        <v>0</v>
      </c>
      <c r="C56" s="16">
        <f t="shared" si="142"/>
        <v>0</v>
      </c>
      <c r="D56" s="16">
        <f t="shared" si="142"/>
        <v>0</v>
      </c>
      <c r="E56" s="16">
        <f t="shared" si="142"/>
        <v>0</v>
      </c>
      <c r="F56" s="15">
        <f>SUM(G56:I56)</f>
        <v>0</v>
      </c>
      <c r="G56" s="16">
        <f>IF(ISERROR(VLOOKUP($BK56,data,2,FALSE)),0,VLOOKUP($BK56,data,2,FALSE))</f>
        <v>0</v>
      </c>
      <c r="H56" s="16">
        <f>IF(ISERROR(VLOOKUP($BL56,data,2,FALSE)),0,VLOOKUP($BL56,data,2,FALSE))</f>
        <v>0</v>
      </c>
      <c r="I56" s="16">
        <f>IF(ISERROR(VLOOKUP($BM56,data,2,FALSE)),0,VLOOKUP($BM56,data,2,FALSE))</f>
        <v>0</v>
      </c>
      <c r="J56" s="15">
        <f>SUM(K56:M56)</f>
        <v>0</v>
      </c>
      <c r="K56" s="16">
        <f>IF(ISERROR(VLOOKUP($BK56,data,3,FALSE)),0,VLOOKUP($BK56,data,3,FALSE))</f>
        <v>0</v>
      </c>
      <c r="L56" s="16">
        <f>IF(ISERROR(VLOOKUP($BL56,data,3,FALSE)),0,VLOOKUP($BL56,data,3,FALSE))</f>
        <v>0</v>
      </c>
      <c r="M56" s="17">
        <f>IF(ISERROR(VLOOKUP($BM56,data,3,FALSE)),0,VLOOKUP($BM56,data,3,FALSE))</f>
        <v>0</v>
      </c>
      <c r="N56" s="15">
        <f>SUM(O56:Q56)</f>
        <v>0</v>
      </c>
      <c r="O56" s="16">
        <f>IF(ISERROR(VLOOKUP($BK56,data,4,FALSE)),0,VLOOKUP($BK56,data,4,FALSE))</f>
        <v>0</v>
      </c>
      <c r="P56" s="16">
        <f>IF(ISERROR(VLOOKUP($BL56,data,4,FALSE)),0,VLOOKUP($BL56,data,4,FALSE))</f>
        <v>0</v>
      </c>
      <c r="Q56" s="17">
        <f>IF(ISERROR(VLOOKUP($BM56,data,4,FALSE)),0,VLOOKUP($BM56,data,4,FALSE))</f>
        <v>0</v>
      </c>
      <c r="R56" s="15">
        <f>SUM(S56:U56)</f>
        <v>0</v>
      </c>
      <c r="S56" s="16">
        <f>IF(ISERROR(VLOOKUP($BK56,data,5,FALSE)),0,VLOOKUP($BK56,data,5,FALSE))</f>
        <v>0</v>
      </c>
      <c r="T56" s="16">
        <f>IF(ISERROR(VLOOKUP($BL56,data,5,FALSE)),0,VLOOKUP($BL56,data,5,FALSE))</f>
        <v>0</v>
      </c>
      <c r="U56" s="16">
        <f>IF(ISERROR(VLOOKUP($BM56,data,5,FALSE)),0,VLOOKUP($BM56,data,5,FALSE))</f>
        <v>0</v>
      </c>
      <c r="V56" s="15">
        <f>SUM(W56:Y56)</f>
        <v>0</v>
      </c>
      <c r="W56" s="16">
        <f>IF(ISERROR(VLOOKUP($BK56,data,6,FALSE)),0,VLOOKUP($BK56,data,6,FALSE))</f>
        <v>0</v>
      </c>
      <c r="X56" s="16">
        <f>IF(ISERROR(VLOOKUP($BL56,data,6,FALSE)),0,VLOOKUP($BL56,data,6,FALSE))</f>
        <v>0</v>
      </c>
      <c r="Y56" s="17">
        <f>IF(ISERROR(VLOOKUP($BM56,data,6,FALSE)),0,VLOOKUP($BM56,data,6,FALSE))</f>
        <v>0</v>
      </c>
      <c r="Z56" s="15">
        <f>SUM(AA56:AC56)</f>
        <v>0</v>
      </c>
      <c r="AA56" s="16">
        <f>IF(ISERROR(VLOOKUP($BK56,data,7,FALSE)),0,VLOOKUP($BK56,data,7,FALSE))</f>
        <v>0</v>
      </c>
      <c r="AB56" s="16">
        <f>IF(ISERROR(VLOOKUP($BL56,data,7,FALSE)),0,VLOOKUP($BL56,data,7,FALSE))</f>
        <v>0</v>
      </c>
      <c r="AC56" s="16">
        <f>IF(ISERROR(VLOOKUP($BM56,data,7,FALSE)),0,VLOOKUP($BM56,data,7,FALSE))</f>
        <v>0</v>
      </c>
      <c r="AD56" s="15">
        <f>SUM(AE56:AG56)</f>
        <v>0</v>
      </c>
      <c r="AE56" s="16">
        <f>IF(ISERROR(VLOOKUP($BK56,data,8,FALSE)),0,VLOOKUP($BK56,data,8,FALSE))</f>
        <v>0</v>
      </c>
      <c r="AF56" s="16">
        <f>IF(ISERROR(VLOOKUP($BL56,data,8,FALSE)),0,VLOOKUP($BL56,data,8,FALSE))</f>
        <v>0</v>
      </c>
      <c r="AG56" s="17">
        <f>IF(ISERROR(VLOOKUP($BM56,data,8,FALSE)),0,VLOOKUP($BM56,data,8,FALSE))</f>
        <v>0</v>
      </c>
      <c r="AH56" s="15">
        <f>SUM(AI56:AK56)</f>
        <v>0</v>
      </c>
      <c r="AI56" s="16">
        <f>IF(ISERROR(VLOOKUP($BK56,data,9,FALSE)),0,VLOOKUP($BK56,data,9,FALSE))</f>
        <v>0</v>
      </c>
      <c r="AJ56" s="16">
        <f>IF(ISERROR(VLOOKUP($BL56,data,9,FALSE)),0,VLOOKUP($BL56,data,9,FALSE))</f>
        <v>0</v>
      </c>
      <c r="AK56" s="17">
        <f>IF(ISERROR(VLOOKUP($BM56,data,9,FALSE)),0,VLOOKUP($BM56,data,9,FALSE))</f>
        <v>0</v>
      </c>
      <c r="AL56" s="15">
        <f>SUM(AM56:AO56)</f>
        <v>0</v>
      </c>
      <c r="AM56" s="16">
        <f>IF(ISERROR(VLOOKUP($BK56,data,10,FALSE)),0,VLOOKUP($BK56,data,10,FALSE))</f>
        <v>0</v>
      </c>
      <c r="AN56" s="16">
        <f>IF(ISERROR(VLOOKUP($BL56,data,10,FALSE)),0,VLOOKUP($BL56,data,10,FALSE))</f>
        <v>0</v>
      </c>
      <c r="AO56" s="17">
        <f>IF(ISERROR(VLOOKUP($BM56,data,10,FALSE)),0,VLOOKUP($BM56,data,10,FALSE))</f>
        <v>0</v>
      </c>
      <c r="AP56" s="15">
        <f>SUM(AQ56:AS56)</f>
        <v>0</v>
      </c>
      <c r="AQ56" s="16">
        <f>IF(ISERROR(VLOOKUP($BK56,data,11,FALSE)),0,VLOOKUP($BK56,data,11,FALSE))</f>
        <v>0</v>
      </c>
      <c r="AR56" s="16">
        <f>IF(ISERROR(VLOOKUP($BL56,data,11,FALSE)),0,VLOOKUP($BL56,data,11,FALSE))</f>
        <v>0</v>
      </c>
      <c r="AS56" s="17">
        <f>IF(ISERROR(VLOOKUP($BM56,data,11,FALSE)),0,VLOOKUP($BM56,data,11,FALSE))</f>
        <v>0</v>
      </c>
      <c r="AT56" s="15">
        <f>SUM(AU56:AW56)</f>
        <v>0</v>
      </c>
      <c r="AU56" s="16">
        <f>IF(ISERROR(VLOOKUP($BK56,data,12,FALSE)),0,VLOOKUP($BK56,data,12,FALSE))</f>
        <v>0</v>
      </c>
      <c r="AV56" s="16">
        <f>IF(ISERROR(VLOOKUP($BL56,data,12,FALSE)),0,VLOOKUP($BL56,data,12,FALSE))</f>
        <v>0</v>
      </c>
      <c r="AW56" s="17">
        <f>IF(ISERROR(VLOOKUP($BM56,data,12,FALSE)),0,VLOOKUP($BM56,data,12,FALSE))</f>
        <v>0</v>
      </c>
      <c r="AX56" s="15">
        <f>SUM(AY56:BA56)</f>
        <v>0</v>
      </c>
      <c r="AY56" s="16">
        <f>IF(ISERROR(VLOOKUP($BK56,data,13,FALSE)),0,VLOOKUP($BK56,data,13,FALSE))</f>
        <v>0</v>
      </c>
      <c r="AZ56" s="16">
        <f>IF(ISERROR(VLOOKUP($BL56,data,13,FALSE)),0,VLOOKUP($BL56,data,13,FALSE))</f>
        <v>0</v>
      </c>
      <c r="BA56" s="16">
        <f>IF(ISERROR(VLOOKUP($BM56,data,13,FALSE)),0,VLOOKUP($BM56,data,13,FALSE))</f>
        <v>0</v>
      </c>
      <c r="BB56" s="15">
        <f>SUM(BC56:BE56)</f>
        <v>0</v>
      </c>
      <c r="BC56" s="16">
        <f>IF(ISERROR(VLOOKUP($BK56,data,14,FALSE)),0,VLOOKUP($BK56,data,14,FALSE))</f>
        <v>0</v>
      </c>
      <c r="BD56" s="16">
        <f>IF(ISERROR(VLOOKUP($BL56,data,14,FALSE)),0,VLOOKUP($BL56,data,14,FALSE))</f>
        <v>0</v>
      </c>
      <c r="BE56" s="16">
        <f t="shared" si="135"/>
        <v>0</v>
      </c>
      <c r="BF56" s="15">
        <f>SUM(BG56:BI56)</f>
        <v>0</v>
      </c>
      <c r="BG56" s="16">
        <f>IF(ISERROR(VLOOKUP($BK56,data,15,FALSE)),0,VLOOKUP($BK56,data,15,FALSE))</f>
        <v>0</v>
      </c>
      <c r="BH56" s="16">
        <f>IF(ISERROR(VLOOKUP($BL56,data,15,FALSE)),0,VLOOKUP($BL56,data,15,FALSE))</f>
        <v>0</v>
      </c>
      <c r="BI56" s="17">
        <f>IF(ISERROR(VLOOKUP($BM56,data,15,FALSE)),0,VLOOKUP($BM56,data,15,FALSE))</f>
        <v>0</v>
      </c>
      <c r="BK56" s="29">
        <v>211382</v>
      </c>
      <c r="BL56" s="29">
        <v>212382</v>
      </c>
      <c r="BM56" s="29">
        <v>213382</v>
      </c>
    </row>
    <row r="57" spans="1:65" s="30" customFormat="1" ht="24.75" customHeight="1">
      <c r="A57" s="22" t="s">
        <v>18</v>
      </c>
      <c r="B57" s="15">
        <f>SUM(C57:E57)</f>
        <v>2</v>
      </c>
      <c r="C57" s="16">
        <f t="shared" si="142"/>
        <v>2</v>
      </c>
      <c r="D57" s="16">
        <f t="shared" si="142"/>
        <v>0</v>
      </c>
      <c r="E57" s="16">
        <f t="shared" si="142"/>
        <v>0</v>
      </c>
      <c r="F57" s="15">
        <f>SUM(G57:I57)</f>
        <v>0</v>
      </c>
      <c r="G57" s="16">
        <f>IF(ISERROR(VLOOKUP($BK57,data,2,FALSE)),0,VLOOKUP($BK57,data,2,FALSE))</f>
        <v>0</v>
      </c>
      <c r="H57" s="16">
        <f>IF(ISERROR(VLOOKUP($BL57,data,2,FALSE)),0,VLOOKUP($BL57,data,2,FALSE))</f>
        <v>0</v>
      </c>
      <c r="I57" s="16">
        <f>IF(ISERROR(VLOOKUP($BM57,data,2,FALSE)),0,VLOOKUP($BM57,data,2,FALSE))</f>
        <v>0</v>
      </c>
      <c r="J57" s="15">
        <f>SUM(K57:M57)</f>
        <v>0</v>
      </c>
      <c r="K57" s="16">
        <f>IF(ISERROR(VLOOKUP($BK57,data,3,FALSE)),0,VLOOKUP($BK57,data,3,FALSE))</f>
        <v>0</v>
      </c>
      <c r="L57" s="16">
        <f>IF(ISERROR(VLOOKUP($BL57,data,3,FALSE)),0,VLOOKUP($BL57,data,3,FALSE))</f>
        <v>0</v>
      </c>
      <c r="M57" s="17">
        <f>IF(ISERROR(VLOOKUP($BM57,data,3,FALSE)),0,VLOOKUP($BM57,data,3,FALSE))</f>
        <v>0</v>
      </c>
      <c r="N57" s="15">
        <f>SUM(O57:Q57)</f>
        <v>0</v>
      </c>
      <c r="O57" s="16">
        <f>IF(ISERROR(VLOOKUP($BK57,data,4,FALSE)),0,VLOOKUP($BK57,data,4,FALSE))</f>
        <v>0</v>
      </c>
      <c r="P57" s="16">
        <f>IF(ISERROR(VLOOKUP($BL57,data,4,FALSE)),0,VLOOKUP($BL57,data,4,FALSE))</f>
        <v>0</v>
      </c>
      <c r="Q57" s="17">
        <f>IF(ISERROR(VLOOKUP($BM57,data,4,FALSE)),0,VLOOKUP($BM57,data,4,FALSE))</f>
        <v>0</v>
      </c>
      <c r="R57" s="15">
        <f>SUM(S57:U57)</f>
        <v>0</v>
      </c>
      <c r="S57" s="16">
        <f>IF(ISERROR(VLOOKUP($BK57,data,5,FALSE)),0,VLOOKUP($BK57,data,5,FALSE))</f>
        <v>0</v>
      </c>
      <c r="T57" s="16">
        <f>IF(ISERROR(VLOOKUP($BL57,data,5,FALSE)),0,VLOOKUP($BL57,data,5,FALSE))</f>
        <v>0</v>
      </c>
      <c r="U57" s="16">
        <f>IF(ISERROR(VLOOKUP($BM57,data,5,FALSE)),0,VLOOKUP($BM57,data,5,FALSE))</f>
        <v>0</v>
      </c>
      <c r="V57" s="15">
        <f>SUM(W57:Y57)</f>
        <v>0</v>
      </c>
      <c r="W57" s="16">
        <f>IF(ISERROR(VLOOKUP($BK57,data,6,FALSE)),0,VLOOKUP($BK57,data,6,FALSE))</f>
        <v>0</v>
      </c>
      <c r="X57" s="16">
        <f>IF(ISERROR(VLOOKUP($BL57,data,6,FALSE)),0,VLOOKUP($BL57,data,6,FALSE))</f>
        <v>0</v>
      </c>
      <c r="Y57" s="17">
        <f>IF(ISERROR(VLOOKUP($BM57,data,6,FALSE)),0,VLOOKUP($BM57,data,6,FALSE))</f>
        <v>0</v>
      </c>
      <c r="Z57" s="15">
        <f>SUM(AA57:AC57)</f>
        <v>1</v>
      </c>
      <c r="AA57" s="16">
        <f>IF(ISERROR(VLOOKUP($BK57,data,7,FALSE)),0,VLOOKUP($BK57,data,7,FALSE))</f>
        <v>1</v>
      </c>
      <c r="AB57" s="16">
        <f>IF(ISERROR(VLOOKUP($BL57,data,7,FALSE)),0,VLOOKUP($BL57,data,7,FALSE))</f>
        <v>0</v>
      </c>
      <c r="AC57" s="16">
        <f>IF(ISERROR(VLOOKUP($BM57,data,7,FALSE)),0,VLOOKUP($BM57,data,7,FALSE))</f>
        <v>0</v>
      </c>
      <c r="AD57" s="15">
        <f>SUM(AE57:AG57)</f>
        <v>1</v>
      </c>
      <c r="AE57" s="16">
        <f>IF(ISERROR(VLOOKUP($BK57,data,8,FALSE)),0,VLOOKUP($BK57,data,8,FALSE))</f>
        <v>1</v>
      </c>
      <c r="AF57" s="16">
        <f>IF(ISERROR(VLOOKUP($BL57,data,8,FALSE)),0,VLOOKUP($BL57,data,8,FALSE))</f>
        <v>0</v>
      </c>
      <c r="AG57" s="17">
        <f>IF(ISERROR(VLOOKUP($BM57,data,8,FALSE)),0,VLOOKUP($BM57,data,8,FALSE))</f>
        <v>0</v>
      </c>
      <c r="AH57" s="15">
        <f>SUM(AI57:AK57)</f>
        <v>0</v>
      </c>
      <c r="AI57" s="16">
        <f>IF(ISERROR(VLOOKUP($BK57,data,9,FALSE)),0,VLOOKUP($BK57,data,9,FALSE))</f>
        <v>0</v>
      </c>
      <c r="AJ57" s="16">
        <f>IF(ISERROR(VLOOKUP($BL57,data,9,FALSE)),0,VLOOKUP($BL57,data,9,FALSE))</f>
        <v>0</v>
      </c>
      <c r="AK57" s="17">
        <f>IF(ISERROR(VLOOKUP($BM57,data,9,FALSE)),0,VLOOKUP($BM57,data,9,FALSE))</f>
        <v>0</v>
      </c>
      <c r="AL57" s="15">
        <f>SUM(AM57:AO57)</f>
        <v>0</v>
      </c>
      <c r="AM57" s="16">
        <f>IF(ISERROR(VLOOKUP($BK57,data,10,FALSE)),0,VLOOKUP($BK57,data,10,FALSE))</f>
        <v>0</v>
      </c>
      <c r="AN57" s="16">
        <f>IF(ISERROR(VLOOKUP($BL57,data,10,FALSE)),0,VLOOKUP($BL57,data,10,FALSE))</f>
        <v>0</v>
      </c>
      <c r="AO57" s="17">
        <f>IF(ISERROR(VLOOKUP($BM57,data,10,FALSE)),0,VLOOKUP($BM57,data,10,FALSE))</f>
        <v>0</v>
      </c>
      <c r="AP57" s="15">
        <f>SUM(AQ57:AS57)</f>
        <v>0</v>
      </c>
      <c r="AQ57" s="16">
        <f>IF(ISERROR(VLOOKUP($BK57,data,11,FALSE)),0,VLOOKUP($BK57,data,11,FALSE))</f>
        <v>0</v>
      </c>
      <c r="AR57" s="16">
        <f>IF(ISERROR(VLOOKUP($BL57,data,11,FALSE)),0,VLOOKUP($BL57,data,11,FALSE))</f>
        <v>0</v>
      </c>
      <c r="AS57" s="17">
        <f>IF(ISERROR(VLOOKUP($BM57,data,11,FALSE)),0,VLOOKUP($BM57,data,11,FALSE))</f>
        <v>0</v>
      </c>
      <c r="AT57" s="15">
        <f>SUM(AU57:AW57)</f>
        <v>1</v>
      </c>
      <c r="AU57" s="16">
        <f>IF(ISERROR(VLOOKUP($BK57,data,12,FALSE)),0,VLOOKUP($BK57,data,12,FALSE))</f>
        <v>1</v>
      </c>
      <c r="AV57" s="16">
        <f>IF(ISERROR(VLOOKUP($BL57,data,12,FALSE)),0,VLOOKUP($BL57,data,12,FALSE))</f>
        <v>0</v>
      </c>
      <c r="AW57" s="17">
        <f>IF(ISERROR(VLOOKUP($BM57,data,12,FALSE)),0,VLOOKUP($BM57,data,12,FALSE))</f>
        <v>0</v>
      </c>
      <c r="AX57" s="15">
        <f>SUM(AY57:BA57)</f>
        <v>1</v>
      </c>
      <c r="AY57" s="16">
        <f>IF(ISERROR(VLOOKUP($BK57,data,13,FALSE)),0,VLOOKUP($BK57,data,13,FALSE))</f>
        <v>1</v>
      </c>
      <c r="AZ57" s="16">
        <f>IF(ISERROR(VLOOKUP($BL57,data,13,FALSE)),0,VLOOKUP($BL57,data,13,FALSE))</f>
        <v>0</v>
      </c>
      <c r="BA57" s="16">
        <f>IF(ISERROR(VLOOKUP($BM57,data,13,FALSE)),0,VLOOKUP($BM57,data,13,FALSE))</f>
        <v>0</v>
      </c>
      <c r="BB57" s="15">
        <f>SUM(BC57:BE57)</f>
        <v>1</v>
      </c>
      <c r="BC57" s="16">
        <f>IF(ISERROR(VLOOKUP($BK57,data,14,FALSE)),0,VLOOKUP($BK57,data,14,FALSE))</f>
        <v>1</v>
      </c>
      <c r="BD57" s="16">
        <f>IF(ISERROR(VLOOKUP($BL57,data,14,FALSE)),0,VLOOKUP($BL57,data,14,FALSE))</f>
        <v>0</v>
      </c>
      <c r="BE57" s="17">
        <f t="shared" si="135"/>
        <v>0</v>
      </c>
      <c r="BF57" s="15">
        <f>SUM(BG57:BI57)</f>
        <v>0</v>
      </c>
      <c r="BG57" s="16">
        <f>IF(ISERROR(VLOOKUP($BK57,data,15,FALSE)),0,VLOOKUP($BK57,data,15,FALSE))</f>
        <v>0</v>
      </c>
      <c r="BH57" s="16">
        <f>IF(ISERROR(VLOOKUP($BL57,data,15,FALSE)),0,VLOOKUP($BL57,data,15,FALSE))</f>
        <v>0</v>
      </c>
      <c r="BI57" s="17">
        <f>IF(ISERROR(VLOOKUP($BM57,data,15,FALSE)),0,VLOOKUP($BM57,data,15,FALSE))</f>
        <v>0</v>
      </c>
      <c r="BK57" s="31">
        <v>211383</v>
      </c>
      <c r="BL57" s="31">
        <v>212383</v>
      </c>
      <c r="BM57" s="31">
        <v>213383</v>
      </c>
    </row>
    <row r="58" spans="1:65" s="28" customFormat="1" ht="24.75" customHeight="1">
      <c r="A58" s="22" t="s">
        <v>21</v>
      </c>
      <c r="B58" s="15">
        <f t="shared" si="198"/>
        <v>0</v>
      </c>
      <c r="C58" s="16">
        <f t="shared" si="142"/>
        <v>0</v>
      </c>
      <c r="D58" s="16">
        <f t="shared" si="142"/>
        <v>0</v>
      </c>
      <c r="E58" s="16">
        <f t="shared" si="142"/>
        <v>0</v>
      </c>
      <c r="F58" s="15">
        <f t="shared" si="143"/>
        <v>0</v>
      </c>
      <c r="G58" s="16">
        <f t="shared" si="144"/>
        <v>0</v>
      </c>
      <c r="H58" s="16">
        <f t="shared" si="145"/>
        <v>0</v>
      </c>
      <c r="I58" s="16">
        <f t="shared" si="146"/>
        <v>0</v>
      </c>
      <c r="J58" s="15">
        <f t="shared" si="147"/>
        <v>0</v>
      </c>
      <c r="K58" s="16">
        <f t="shared" si="148"/>
        <v>0</v>
      </c>
      <c r="L58" s="16">
        <f t="shared" si="149"/>
        <v>0</v>
      </c>
      <c r="M58" s="17">
        <f t="shared" si="150"/>
        <v>0</v>
      </c>
      <c r="N58" s="15">
        <f t="shared" si="151"/>
        <v>0</v>
      </c>
      <c r="O58" s="16">
        <f t="shared" si="152"/>
        <v>0</v>
      </c>
      <c r="P58" s="16">
        <f t="shared" si="153"/>
        <v>0</v>
      </c>
      <c r="Q58" s="17">
        <f t="shared" si="154"/>
        <v>0</v>
      </c>
      <c r="R58" s="15">
        <f t="shared" si="155"/>
        <v>0</v>
      </c>
      <c r="S58" s="16">
        <f t="shared" si="156"/>
        <v>0</v>
      </c>
      <c r="T58" s="16">
        <f t="shared" si="157"/>
        <v>0</v>
      </c>
      <c r="U58" s="16">
        <f t="shared" si="158"/>
        <v>0</v>
      </c>
      <c r="V58" s="15">
        <f t="shared" si="159"/>
        <v>0</v>
      </c>
      <c r="W58" s="16">
        <f t="shared" si="160"/>
        <v>0</v>
      </c>
      <c r="X58" s="16">
        <f t="shared" si="161"/>
        <v>0</v>
      </c>
      <c r="Y58" s="17">
        <f t="shared" si="162"/>
        <v>0</v>
      </c>
      <c r="Z58" s="15">
        <f t="shared" si="163"/>
        <v>0</v>
      </c>
      <c r="AA58" s="16">
        <f t="shared" si="164"/>
        <v>0</v>
      </c>
      <c r="AB58" s="16">
        <f t="shared" si="165"/>
        <v>0</v>
      </c>
      <c r="AC58" s="16">
        <f t="shared" si="166"/>
        <v>0</v>
      </c>
      <c r="AD58" s="15">
        <f t="shared" si="167"/>
        <v>0</v>
      </c>
      <c r="AE58" s="16">
        <f t="shared" si="168"/>
        <v>0</v>
      </c>
      <c r="AF58" s="16">
        <f t="shared" si="169"/>
        <v>0</v>
      </c>
      <c r="AG58" s="17">
        <f t="shared" si="170"/>
        <v>0</v>
      </c>
      <c r="AH58" s="15">
        <f t="shared" si="171"/>
        <v>0</v>
      </c>
      <c r="AI58" s="16">
        <f t="shared" si="172"/>
        <v>0</v>
      </c>
      <c r="AJ58" s="16">
        <f t="shared" si="173"/>
        <v>0</v>
      </c>
      <c r="AK58" s="17">
        <f t="shared" si="174"/>
        <v>0</v>
      </c>
      <c r="AL58" s="15">
        <f t="shared" si="175"/>
        <v>0</v>
      </c>
      <c r="AM58" s="16">
        <f t="shared" si="176"/>
        <v>0</v>
      </c>
      <c r="AN58" s="16">
        <f t="shared" si="177"/>
        <v>0</v>
      </c>
      <c r="AO58" s="17">
        <f t="shared" si="178"/>
        <v>0</v>
      </c>
      <c r="AP58" s="15">
        <f t="shared" si="179"/>
        <v>0</v>
      </c>
      <c r="AQ58" s="16">
        <f t="shared" si="180"/>
        <v>0</v>
      </c>
      <c r="AR58" s="16">
        <f t="shared" si="181"/>
        <v>0</v>
      </c>
      <c r="AS58" s="17">
        <f t="shared" si="182"/>
        <v>0</v>
      </c>
      <c r="AT58" s="15">
        <f t="shared" si="183"/>
        <v>0</v>
      </c>
      <c r="AU58" s="16">
        <f t="shared" si="184"/>
        <v>0</v>
      </c>
      <c r="AV58" s="16">
        <f t="shared" si="185"/>
        <v>0</v>
      </c>
      <c r="AW58" s="17">
        <f t="shared" si="186"/>
        <v>0</v>
      </c>
      <c r="AX58" s="15">
        <f t="shared" si="187"/>
        <v>0</v>
      </c>
      <c r="AY58" s="16">
        <f t="shared" si="188"/>
        <v>0</v>
      </c>
      <c r="AZ58" s="16">
        <f t="shared" si="189"/>
        <v>0</v>
      </c>
      <c r="BA58" s="16">
        <f t="shared" si="190"/>
        <v>0</v>
      </c>
      <c r="BB58" s="15">
        <f t="shared" si="191"/>
        <v>0</v>
      </c>
      <c r="BC58" s="16">
        <f t="shared" si="192"/>
        <v>0</v>
      </c>
      <c r="BD58" s="16">
        <f t="shared" si="193"/>
        <v>0</v>
      </c>
      <c r="BE58" s="16">
        <f t="shared" si="135"/>
        <v>0</v>
      </c>
      <c r="BF58" s="15">
        <f t="shared" si="194"/>
        <v>0</v>
      </c>
      <c r="BG58" s="16">
        <f t="shared" si="195"/>
        <v>0</v>
      </c>
      <c r="BH58" s="16">
        <f t="shared" si="196"/>
        <v>0</v>
      </c>
      <c r="BI58" s="17">
        <f t="shared" si="197"/>
        <v>0</v>
      </c>
      <c r="BK58" s="29">
        <v>211401</v>
      </c>
      <c r="BL58" s="29">
        <v>212401</v>
      </c>
      <c r="BM58" s="29">
        <v>213401</v>
      </c>
    </row>
    <row r="59" spans="1:65" s="28" customFormat="1" ht="24.75" customHeight="1">
      <c r="A59" s="22" t="s">
        <v>22</v>
      </c>
      <c r="B59" s="15">
        <f t="shared" si="198"/>
        <v>1</v>
      </c>
      <c r="C59" s="16">
        <f t="shared" si="142"/>
        <v>1</v>
      </c>
      <c r="D59" s="16">
        <f t="shared" si="142"/>
        <v>0</v>
      </c>
      <c r="E59" s="16">
        <f t="shared" si="142"/>
        <v>0</v>
      </c>
      <c r="F59" s="15">
        <f t="shared" si="143"/>
        <v>0</v>
      </c>
      <c r="G59" s="16">
        <f t="shared" si="144"/>
        <v>0</v>
      </c>
      <c r="H59" s="16">
        <f t="shared" si="145"/>
        <v>0</v>
      </c>
      <c r="I59" s="16">
        <f t="shared" si="146"/>
        <v>0</v>
      </c>
      <c r="J59" s="15">
        <f t="shared" si="147"/>
        <v>1</v>
      </c>
      <c r="K59" s="16">
        <f t="shared" si="148"/>
        <v>1</v>
      </c>
      <c r="L59" s="16">
        <f t="shared" si="149"/>
        <v>0</v>
      </c>
      <c r="M59" s="17">
        <f t="shared" si="150"/>
        <v>0</v>
      </c>
      <c r="N59" s="15">
        <f t="shared" si="151"/>
        <v>0</v>
      </c>
      <c r="O59" s="16">
        <f t="shared" si="152"/>
        <v>0</v>
      </c>
      <c r="P59" s="16">
        <f t="shared" si="153"/>
        <v>0</v>
      </c>
      <c r="Q59" s="17">
        <f t="shared" si="154"/>
        <v>0</v>
      </c>
      <c r="R59" s="15">
        <f t="shared" si="155"/>
        <v>0</v>
      </c>
      <c r="S59" s="16">
        <f t="shared" si="156"/>
        <v>0</v>
      </c>
      <c r="T59" s="16">
        <f t="shared" si="157"/>
        <v>0</v>
      </c>
      <c r="U59" s="16">
        <f t="shared" si="158"/>
        <v>0</v>
      </c>
      <c r="V59" s="15">
        <f t="shared" si="159"/>
        <v>0</v>
      </c>
      <c r="W59" s="16">
        <f t="shared" si="160"/>
        <v>0</v>
      </c>
      <c r="X59" s="16">
        <f t="shared" si="161"/>
        <v>0</v>
      </c>
      <c r="Y59" s="17">
        <f t="shared" si="162"/>
        <v>0</v>
      </c>
      <c r="Z59" s="15">
        <f t="shared" si="163"/>
        <v>0</v>
      </c>
      <c r="AA59" s="16">
        <f t="shared" si="164"/>
        <v>0</v>
      </c>
      <c r="AB59" s="16">
        <f t="shared" si="165"/>
        <v>0</v>
      </c>
      <c r="AC59" s="16">
        <f t="shared" si="166"/>
        <v>0</v>
      </c>
      <c r="AD59" s="15">
        <f t="shared" si="167"/>
        <v>0</v>
      </c>
      <c r="AE59" s="16">
        <f t="shared" si="168"/>
        <v>0</v>
      </c>
      <c r="AF59" s="16">
        <f t="shared" si="169"/>
        <v>0</v>
      </c>
      <c r="AG59" s="17">
        <f t="shared" si="170"/>
        <v>0</v>
      </c>
      <c r="AH59" s="15">
        <f t="shared" si="171"/>
        <v>0</v>
      </c>
      <c r="AI59" s="16">
        <f t="shared" si="172"/>
        <v>0</v>
      </c>
      <c r="AJ59" s="16">
        <f t="shared" si="173"/>
        <v>0</v>
      </c>
      <c r="AK59" s="17">
        <f t="shared" si="174"/>
        <v>0</v>
      </c>
      <c r="AL59" s="15">
        <f t="shared" si="175"/>
        <v>0</v>
      </c>
      <c r="AM59" s="16">
        <f t="shared" si="176"/>
        <v>0</v>
      </c>
      <c r="AN59" s="16">
        <f t="shared" si="177"/>
        <v>0</v>
      </c>
      <c r="AO59" s="17">
        <f t="shared" si="178"/>
        <v>0</v>
      </c>
      <c r="AP59" s="15">
        <f t="shared" si="179"/>
        <v>0</v>
      </c>
      <c r="AQ59" s="16">
        <f t="shared" si="180"/>
        <v>0</v>
      </c>
      <c r="AR59" s="16">
        <f t="shared" si="181"/>
        <v>0</v>
      </c>
      <c r="AS59" s="17">
        <f t="shared" si="182"/>
        <v>0</v>
      </c>
      <c r="AT59" s="15">
        <f t="shared" si="183"/>
        <v>1</v>
      </c>
      <c r="AU59" s="16">
        <f t="shared" si="184"/>
        <v>1</v>
      </c>
      <c r="AV59" s="16">
        <f t="shared" si="185"/>
        <v>0</v>
      </c>
      <c r="AW59" s="17">
        <f t="shared" si="186"/>
        <v>0</v>
      </c>
      <c r="AX59" s="15">
        <f t="shared" si="187"/>
        <v>0</v>
      </c>
      <c r="AY59" s="16">
        <f t="shared" si="188"/>
        <v>0</v>
      </c>
      <c r="AZ59" s="16">
        <f t="shared" si="189"/>
        <v>0</v>
      </c>
      <c r="BA59" s="16">
        <f t="shared" si="190"/>
        <v>0</v>
      </c>
      <c r="BB59" s="15">
        <f t="shared" si="191"/>
        <v>0</v>
      </c>
      <c r="BC59" s="16">
        <f t="shared" si="192"/>
        <v>0</v>
      </c>
      <c r="BD59" s="16">
        <f t="shared" si="193"/>
        <v>0</v>
      </c>
      <c r="BE59" s="16">
        <f t="shared" si="135"/>
        <v>0</v>
      </c>
      <c r="BF59" s="15">
        <f t="shared" si="194"/>
        <v>0</v>
      </c>
      <c r="BG59" s="16">
        <f t="shared" si="195"/>
        <v>0</v>
      </c>
      <c r="BH59" s="16">
        <f t="shared" si="196"/>
        <v>0</v>
      </c>
      <c r="BI59" s="17">
        <f t="shared" si="197"/>
        <v>0</v>
      </c>
      <c r="BK59" s="29">
        <v>211402</v>
      </c>
      <c r="BL59" s="29">
        <v>212402</v>
      </c>
      <c r="BM59" s="29">
        <v>213402</v>
      </c>
    </row>
    <row r="60" spans="1:65" s="28" customFormat="1" ht="24.75" customHeight="1">
      <c r="A60" s="22" t="s">
        <v>28</v>
      </c>
      <c r="B60" s="15">
        <f t="shared" si="198"/>
        <v>0</v>
      </c>
      <c r="C60" s="16">
        <f t="shared" si="142"/>
        <v>0</v>
      </c>
      <c r="D60" s="16">
        <f t="shared" si="142"/>
        <v>0</v>
      </c>
      <c r="E60" s="16">
        <f t="shared" si="142"/>
        <v>0</v>
      </c>
      <c r="F60" s="15">
        <f t="shared" si="143"/>
        <v>0</v>
      </c>
      <c r="G60" s="16">
        <f t="shared" si="144"/>
        <v>0</v>
      </c>
      <c r="H60" s="16">
        <f t="shared" si="145"/>
        <v>0</v>
      </c>
      <c r="I60" s="16">
        <f t="shared" si="146"/>
        <v>0</v>
      </c>
      <c r="J60" s="15">
        <f t="shared" si="147"/>
        <v>0</v>
      </c>
      <c r="K60" s="16">
        <f t="shared" si="148"/>
        <v>0</v>
      </c>
      <c r="L60" s="16">
        <f t="shared" si="149"/>
        <v>0</v>
      </c>
      <c r="M60" s="17">
        <f t="shared" si="150"/>
        <v>0</v>
      </c>
      <c r="N60" s="15">
        <f t="shared" si="151"/>
        <v>0</v>
      </c>
      <c r="O60" s="16">
        <f t="shared" si="152"/>
        <v>0</v>
      </c>
      <c r="P60" s="16">
        <f t="shared" si="153"/>
        <v>0</v>
      </c>
      <c r="Q60" s="17">
        <f t="shared" si="154"/>
        <v>0</v>
      </c>
      <c r="R60" s="15">
        <f t="shared" si="155"/>
        <v>0</v>
      </c>
      <c r="S60" s="16">
        <f t="shared" si="156"/>
        <v>0</v>
      </c>
      <c r="T60" s="16">
        <f t="shared" si="157"/>
        <v>0</v>
      </c>
      <c r="U60" s="16">
        <f t="shared" si="158"/>
        <v>0</v>
      </c>
      <c r="V60" s="15">
        <f t="shared" si="159"/>
        <v>0</v>
      </c>
      <c r="W60" s="16">
        <f t="shared" si="160"/>
        <v>0</v>
      </c>
      <c r="X60" s="16">
        <f t="shared" si="161"/>
        <v>0</v>
      </c>
      <c r="Y60" s="17">
        <f t="shared" si="162"/>
        <v>0</v>
      </c>
      <c r="Z60" s="15">
        <f t="shared" si="163"/>
        <v>0</v>
      </c>
      <c r="AA60" s="16">
        <f t="shared" si="164"/>
        <v>0</v>
      </c>
      <c r="AB60" s="16">
        <f t="shared" si="165"/>
        <v>0</v>
      </c>
      <c r="AC60" s="16">
        <f t="shared" si="166"/>
        <v>0</v>
      </c>
      <c r="AD60" s="15">
        <f t="shared" si="167"/>
        <v>0</v>
      </c>
      <c r="AE60" s="16">
        <f t="shared" si="168"/>
        <v>0</v>
      </c>
      <c r="AF60" s="16">
        <f t="shared" si="169"/>
        <v>0</v>
      </c>
      <c r="AG60" s="17">
        <f t="shared" si="170"/>
        <v>0</v>
      </c>
      <c r="AH60" s="15">
        <f t="shared" si="171"/>
        <v>0</v>
      </c>
      <c r="AI60" s="16">
        <f t="shared" si="172"/>
        <v>0</v>
      </c>
      <c r="AJ60" s="16">
        <f t="shared" si="173"/>
        <v>0</v>
      </c>
      <c r="AK60" s="17">
        <f t="shared" si="174"/>
        <v>0</v>
      </c>
      <c r="AL60" s="15">
        <f t="shared" si="175"/>
        <v>0</v>
      </c>
      <c r="AM60" s="16">
        <f t="shared" si="176"/>
        <v>0</v>
      </c>
      <c r="AN60" s="16">
        <f t="shared" si="177"/>
        <v>0</v>
      </c>
      <c r="AO60" s="17">
        <f t="shared" si="178"/>
        <v>0</v>
      </c>
      <c r="AP60" s="15">
        <f t="shared" si="179"/>
        <v>0</v>
      </c>
      <c r="AQ60" s="16">
        <f t="shared" si="180"/>
        <v>0</v>
      </c>
      <c r="AR60" s="16">
        <f t="shared" si="181"/>
        <v>0</v>
      </c>
      <c r="AS60" s="17">
        <f t="shared" si="182"/>
        <v>0</v>
      </c>
      <c r="AT60" s="15">
        <f t="shared" si="183"/>
        <v>0</v>
      </c>
      <c r="AU60" s="16">
        <f t="shared" si="184"/>
        <v>0</v>
      </c>
      <c r="AV60" s="16">
        <f t="shared" si="185"/>
        <v>0</v>
      </c>
      <c r="AW60" s="17">
        <f t="shared" si="186"/>
        <v>0</v>
      </c>
      <c r="AX60" s="15">
        <f t="shared" si="187"/>
        <v>0</v>
      </c>
      <c r="AY60" s="16">
        <f t="shared" si="188"/>
        <v>0</v>
      </c>
      <c r="AZ60" s="16">
        <f t="shared" si="189"/>
        <v>0</v>
      </c>
      <c r="BA60" s="16">
        <f t="shared" si="190"/>
        <v>0</v>
      </c>
      <c r="BB60" s="15">
        <f t="shared" si="191"/>
        <v>0</v>
      </c>
      <c r="BC60" s="16">
        <f t="shared" si="192"/>
        <v>0</v>
      </c>
      <c r="BD60" s="16">
        <f t="shared" si="193"/>
        <v>0</v>
      </c>
      <c r="BE60" s="16">
        <f t="shared" si="135"/>
        <v>0</v>
      </c>
      <c r="BF60" s="15">
        <f t="shared" si="194"/>
        <v>0</v>
      </c>
      <c r="BG60" s="16">
        <f t="shared" si="195"/>
        <v>0</v>
      </c>
      <c r="BH60" s="16">
        <f t="shared" si="196"/>
        <v>0</v>
      </c>
      <c r="BI60" s="17">
        <f t="shared" si="197"/>
        <v>0</v>
      </c>
      <c r="BK60" s="29">
        <v>211421</v>
      </c>
      <c r="BL60" s="29">
        <v>212421</v>
      </c>
      <c r="BM60" s="29">
        <v>213421</v>
      </c>
    </row>
    <row r="61" spans="1:65" s="28" customFormat="1" ht="24.75" customHeight="1">
      <c r="A61" s="22" t="s">
        <v>29</v>
      </c>
      <c r="B61" s="15">
        <f t="shared" si="198"/>
        <v>3</v>
      </c>
      <c r="C61" s="16">
        <f t="shared" si="142"/>
        <v>3</v>
      </c>
      <c r="D61" s="16">
        <f t="shared" si="142"/>
        <v>0</v>
      </c>
      <c r="E61" s="16">
        <f t="shared" si="142"/>
        <v>0</v>
      </c>
      <c r="F61" s="15">
        <f t="shared" si="143"/>
        <v>0</v>
      </c>
      <c r="G61" s="16">
        <f t="shared" si="144"/>
        <v>0</v>
      </c>
      <c r="H61" s="16">
        <f t="shared" si="145"/>
        <v>0</v>
      </c>
      <c r="I61" s="16">
        <f t="shared" si="146"/>
        <v>0</v>
      </c>
      <c r="J61" s="15">
        <f t="shared" si="147"/>
        <v>2</v>
      </c>
      <c r="K61" s="16">
        <f t="shared" si="148"/>
        <v>2</v>
      </c>
      <c r="L61" s="16">
        <f t="shared" si="149"/>
        <v>0</v>
      </c>
      <c r="M61" s="17">
        <f t="shared" si="150"/>
        <v>0</v>
      </c>
      <c r="N61" s="15">
        <f t="shared" si="151"/>
        <v>0</v>
      </c>
      <c r="O61" s="16">
        <f t="shared" si="152"/>
        <v>0</v>
      </c>
      <c r="P61" s="16">
        <f t="shared" si="153"/>
        <v>0</v>
      </c>
      <c r="Q61" s="17">
        <f t="shared" si="154"/>
        <v>0</v>
      </c>
      <c r="R61" s="15">
        <f t="shared" si="155"/>
        <v>0</v>
      </c>
      <c r="S61" s="16">
        <f t="shared" si="156"/>
        <v>0</v>
      </c>
      <c r="T61" s="16">
        <f t="shared" si="157"/>
        <v>0</v>
      </c>
      <c r="U61" s="16">
        <f t="shared" si="158"/>
        <v>0</v>
      </c>
      <c r="V61" s="15">
        <f t="shared" si="159"/>
        <v>1</v>
      </c>
      <c r="W61" s="16">
        <f t="shared" si="160"/>
        <v>1</v>
      </c>
      <c r="X61" s="16">
        <f t="shared" si="161"/>
        <v>0</v>
      </c>
      <c r="Y61" s="17">
        <f t="shared" si="162"/>
        <v>0</v>
      </c>
      <c r="Z61" s="15">
        <f t="shared" si="163"/>
        <v>0</v>
      </c>
      <c r="AA61" s="16">
        <f t="shared" si="164"/>
        <v>0</v>
      </c>
      <c r="AB61" s="16">
        <f t="shared" si="165"/>
        <v>0</v>
      </c>
      <c r="AC61" s="16">
        <f t="shared" si="166"/>
        <v>0</v>
      </c>
      <c r="AD61" s="15">
        <f t="shared" si="167"/>
        <v>0</v>
      </c>
      <c r="AE61" s="16">
        <f t="shared" si="168"/>
        <v>0</v>
      </c>
      <c r="AF61" s="16">
        <f t="shared" si="169"/>
        <v>0</v>
      </c>
      <c r="AG61" s="17">
        <f t="shared" si="170"/>
        <v>0</v>
      </c>
      <c r="AH61" s="15">
        <f t="shared" si="171"/>
        <v>0</v>
      </c>
      <c r="AI61" s="16">
        <f t="shared" si="172"/>
        <v>0</v>
      </c>
      <c r="AJ61" s="16">
        <f t="shared" si="173"/>
        <v>0</v>
      </c>
      <c r="AK61" s="17">
        <f t="shared" si="174"/>
        <v>0</v>
      </c>
      <c r="AL61" s="15">
        <f t="shared" si="175"/>
        <v>0</v>
      </c>
      <c r="AM61" s="16">
        <f t="shared" si="176"/>
        <v>0</v>
      </c>
      <c r="AN61" s="16">
        <f t="shared" si="177"/>
        <v>0</v>
      </c>
      <c r="AO61" s="17">
        <f t="shared" si="178"/>
        <v>0</v>
      </c>
      <c r="AP61" s="15">
        <f t="shared" si="179"/>
        <v>0</v>
      </c>
      <c r="AQ61" s="16">
        <f t="shared" si="180"/>
        <v>0</v>
      </c>
      <c r="AR61" s="16">
        <f t="shared" si="181"/>
        <v>0</v>
      </c>
      <c r="AS61" s="17">
        <f t="shared" si="182"/>
        <v>0</v>
      </c>
      <c r="AT61" s="15">
        <f t="shared" si="183"/>
        <v>3</v>
      </c>
      <c r="AU61" s="16">
        <f t="shared" si="184"/>
        <v>3</v>
      </c>
      <c r="AV61" s="16">
        <f t="shared" si="185"/>
        <v>0</v>
      </c>
      <c r="AW61" s="17">
        <f t="shared" si="186"/>
        <v>0</v>
      </c>
      <c r="AX61" s="15">
        <f t="shared" si="187"/>
        <v>0</v>
      </c>
      <c r="AY61" s="16">
        <f t="shared" si="188"/>
        <v>0</v>
      </c>
      <c r="AZ61" s="16">
        <f t="shared" si="189"/>
        <v>0</v>
      </c>
      <c r="BA61" s="16">
        <f t="shared" si="190"/>
        <v>0</v>
      </c>
      <c r="BB61" s="15">
        <f t="shared" si="191"/>
        <v>0</v>
      </c>
      <c r="BC61" s="16">
        <f t="shared" si="192"/>
        <v>0</v>
      </c>
      <c r="BD61" s="16">
        <f t="shared" si="193"/>
        <v>0</v>
      </c>
      <c r="BE61" s="16">
        <f t="shared" si="135"/>
        <v>0</v>
      </c>
      <c r="BF61" s="15">
        <f t="shared" si="194"/>
        <v>0</v>
      </c>
      <c r="BG61" s="16">
        <f t="shared" si="195"/>
        <v>0</v>
      </c>
      <c r="BH61" s="16">
        <f t="shared" si="196"/>
        <v>0</v>
      </c>
      <c r="BI61" s="17">
        <f t="shared" si="197"/>
        <v>0</v>
      </c>
      <c r="BK61" s="29">
        <v>211422</v>
      </c>
      <c r="BL61" s="29">
        <v>212422</v>
      </c>
      <c r="BM61" s="29">
        <v>213422</v>
      </c>
    </row>
    <row r="62" spans="1:65" s="28" customFormat="1" ht="24.75" customHeight="1">
      <c r="A62" s="22" t="s">
        <v>30</v>
      </c>
      <c r="B62" s="15">
        <f t="shared" si="198"/>
        <v>3</v>
      </c>
      <c r="C62" s="16">
        <f t="shared" si="142"/>
        <v>3</v>
      </c>
      <c r="D62" s="16">
        <f t="shared" si="142"/>
        <v>0</v>
      </c>
      <c r="E62" s="16">
        <f t="shared" si="142"/>
        <v>0</v>
      </c>
      <c r="F62" s="15">
        <f t="shared" si="143"/>
        <v>0</v>
      </c>
      <c r="G62" s="16">
        <f t="shared" si="144"/>
        <v>0</v>
      </c>
      <c r="H62" s="16">
        <f t="shared" si="145"/>
        <v>0</v>
      </c>
      <c r="I62" s="16">
        <f t="shared" si="146"/>
        <v>0</v>
      </c>
      <c r="J62" s="15">
        <f t="shared" si="147"/>
        <v>0</v>
      </c>
      <c r="K62" s="16">
        <f t="shared" si="148"/>
        <v>0</v>
      </c>
      <c r="L62" s="16">
        <f t="shared" si="149"/>
        <v>0</v>
      </c>
      <c r="M62" s="17">
        <f t="shared" si="150"/>
        <v>0</v>
      </c>
      <c r="N62" s="15">
        <f t="shared" si="151"/>
        <v>1</v>
      </c>
      <c r="O62" s="16">
        <f t="shared" si="152"/>
        <v>1</v>
      </c>
      <c r="P62" s="16">
        <f t="shared" si="153"/>
        <v>0</v>
      </c>
      <c r="Q62" s="17">
        <f t="shared" si="154"/>
        <v>0</v>
      </c>
      <c r="R62" s="15">
        <f t="shared" si="155"/>
        <v>0</v>
      </c>
      <c r="S62" s="16">
        <f t="shared" si="156"/>
        <v>0</v>
      </c>
      <c r="T62" s="16">
        <f t="shared" si="157"/>
        <v>0</v>
      </c>
      <c r="U62" s="16">
        <f t="shared" si="158"/>
        <v>0</v>
      </c>
      <c r="V62" s="15">
        <f t="shared" si="159"/>
        <v>1</v>
      </c>
      <c r="W62" s="16">
        <f t="shared" si="160"/>
        <v>1</v>
      </c>
      <c r="X62" s="16">
        <f t="shared" si="161"/>
        <v>0</v>
      </c>
      <c r="Y62" s="17">
        <f t="shared" si="162"/>
        <v>0</v>
      </c>
      <c r="Z62" s="15">
        <f t="shared" si="163"/>
        <v>0</v>
      </c>
      <c r="AA62" s="16">
        <f t="shared" si="164"/>
        <v>0</v>
      </c>
      <c r="AB62" s="16">
        <f t="shared" si="165"/>
        <v>0</v>
      </c>
      <c r="AC62" s="16">
        <f t="shared" si="166"/>
        <v>0</v>
      </c>
      <c r="AD62" s="15">
        <f t="shared" si="167"/>
        <v>0</v>
      </c>
      <c r="AE62" s="16">
        <f t="shared" si="168"/>
        <v>0</v>
      </c>
      <c r="AF62" s="16">
        <f t="shared" si="169"/>
        <v>0</v>
      </c>
      <c r="AG62" s="17">
        <f t="shared" si="170"/>
        <v>0</v>
      </c>
      <c r="AH62" s="15">
        <f t="shared" si="171"/>
        <v>1</v>
      </c>
      <c r="AI62" s="16">
        <f t="shared" si="172"/>
        <v>1</v>
      </c>
      <c r="AJ62" s="16">
        <f t="shared" si="173"/>
        <v>0</v>
      </c>
      <c r="AK62" s="17">
        <f t="shared" si="174"/>
        <v>0</v>
      </c>
      <c r="AL62" s="15">
        <f t="shared" si="175"/>
        <v>0</v>
      </c>
      <c r="AM62" s="16">
        <f t="shared" si="176"/>
        <v>0</v>
      </c>
      <c r="AN62" s="16">
        <f t="shared" si="177"/>
        <v>0</v>
      </c>
      <c r="AO62" s="17">
        <f t="shared" si="178"/>
        <v>0</v>
      </c>
      <c r="AP62" s="15">
        <f t="shared" si="179"/>
        <v>0</v>
      </c>
      <c r="AQ62" s="16">
        <f t="shared" si="180"/>
        <v>0</v>
      </c>
      <c r="AR62" s="16">
        <f t="shared" si="181"/>
        <v>0</v>
      </c>
      <c r="AS62" s="17">
        <f t="shared" si="182"/>
        <v>0</v>
      </c>
      <c r="AT62" s="15">
        <f t="shared" si="183"/>
        <v>2</v>
      </c>
      <c r="AU62" s="16">
        <f t="shared" si="184"/>
        <v>2</v>
      </c>
      <c r="AV62" s="16">
        <f t="shared" si="185"/>
        <v>0</v>
      </c>
      <c r="AW62" s="17">
        <f t="shared" si="186"/>
        <v>0</v>
      </c>
      <c r="AX62" s="15">
        <f t="shared" si="187"/>
        <v>0</v>
      </c>
      <c r="AY62" s="16">
        <f t="shared" si="188"/>
        <v>0</v>
      </c>
      <c r="AZ62" s="16">
        <f t="shared" si="189"/>
        <v>0</v>
      </c>
      <c r="BA62" s="16">
        <f t="shared" si="190"/>
        <v>0</v>
      </c>
      <c r="BB62" s="15">
        <f t="shared" si="191"/>
        <v>1</v>
      </c>
      <c r="BC62" s="16">
        <f t="shared" si="192"/>
        <v>1</v>
      </c>
      <c r="BD62" s="16">
        <f t="shared" si="193"/>
        <v>0</v>
      </c>
      <c r="BE62" s="16">
        <f t="shared" si="135"/>
        <v>0</v>
      </c>
      <c r="BF62" s="15">
        <f t="shared" si="194"/>
        <v>0</v>
      </c>
      <c r="BG62" s="16">
        <f t="shared" si="195"/>
        <v>0</v>
      </c>
      <c r="BH62" s="16">
        <f t="shared" si="196"/>
        <v>0</v>
      </c>
      <c r="BI62" s="17">
        <f t="shared" si="197"/>
        <v>0</v>
      </c>
      <c r="BK62" s="29">
        <v>211423</v>
      </c>
      <c r="BL62" s="29">
        <v>212423</v>
      </c>
      <c r="BM62" s="29">
        <v>213423</v>
      </c>
    </row>
    <row r="63" spans="1:65" s="28" customFormat="1" ht="24.75" customHeight="1">
      <c r="A63" s="22" t="s">
        <v>31</v>
      </c>
      <c r="B63" s="15">
        <f t="shared" si="198"/>
        <v>0</v>
      </c>
      <c r="C63" s="16">
        <f t="shared" si="142"/>
        <v>0</v>
      </c>
      <c r="D63" s="16">
        <f t="shared" si="142"/>
        <v>0</v>
      </c>
      <c r="E63" s="16">
        <f t="shared" si="142"/>
        <v>0</v>
      </c>
      <c r="F63" s="15">
        <f t="shared" si="143"/>
        <v>0</v>
      </c>
      <c r="G63" s="16">
        <f t="shared" si="144"/>
        <v>0</v>
      </c>
      <c r="H63" s="16">
        <f t="shared" si="145"/>
        <v>0</v>
      </c>
      <c r="I63" s="16">
        <f t="shared" si="146"/>
        <v>0</v>
      </c>
      <c r="J63" s="15">
        <f t="shared" si="147"/>
        <v>0</v>
      </c>
      <c r="K63" s="16">
        <f t="shared" si="148"/>
        <v>0</v>
      </c>
      <c r="L63" s="16">
        <f t="shared" si="149"/>
        <v>0</v>
      </c>
      <c r="M63" s="17">
        <f t="shared" si="150"/>
        <v>0</v>
      </c>
      <c r="N63" s="15">
        <f t="shared" si="151"/>
        <v>0</v>
      </c>
      <c r="O63" s="16">
        <f t="shared" si="152"/>
        <v>0</v>
      </c>
      <c r="P63" s="16">
        <f t="shared" si="153"/>
        <v>0</v>
      </c>
      <c r="Q63" s="17">
        <f t="shared" si="154"/>
        <v>0</v>
      </c>
      <c r="R63" s="15">
        <f t="shared" si="155"/>
        <v>0</v>
      </c>
      <c r="S63" s="16">
        <f t="shared" si="156"/>
        <v>0</v>
      </c>
      <c r="T63" s="16">
        <f t="shared" si="157"/>
        <v>0</v>
      </c>
      <c r="U63" s="16">
        <f t="shared" si="158"/>
        <v>0</v>
      </c>
      <c r="V63" s="15">
        <f t="shared" si="159"/>
        <v>0</v>
      </c>
      <c r="W63" s="16">
        <f t="shared" si="160"/>
        <v>0</v>
      </c>
      <c r="X63" s="16">
        <f t="shared" si="161"/>
        <v>0</v>
      </c>
      <c r="Y63" s="17">
        <f t="shared" si="162"/>
        <v>0</v>
      </c>
      <c r="Z63" s="15">
        <f t="shared" si="163"/>
        <v>0</v>
      </c>
      <c r="AA63" s="16">
        <f t="shared" si="164"/>
        <v>0</v>
      </c>
      <c r="AB63" s="16">
        <f t="shared" si="165"/>
        <v>0</v>
      </c>
      <c r="AC63" s="16">
        <f t="shared" si="166"/>
        <v>0</v>
      </c>
      <c r="AD63" s="15">
        <f t="shared" si="167"/>
        <v>0</v>
      </c>
      <c r="AE63" s="16">
        <f t="shared" si="168"/>
        <v>0</v>
      </c>
      <c r="AF63" s="16">
        <f t="shared" si="169"/>
        <v>0</v>
      </c>
      <c r="AG63" s="17">
        <f t="shared" si="170"/>
        <v>0</v>
      </c>
      <c r="AH63" s="15">
        <f t="shared" si="171"/>
        <v>0</v>
      </c>
      <c r="AI63" s="16">
        <f t="shared" si="172"/>
        <v>0</v>
      </c>
      <c r="AJ63" s="16">
        <f t="shared" si="173"/>
        <v>0</v>
      </c>
      <c r="AK63" s="17">
        <f t="shared" si="174"/>
        <v>0</v>
      </c>
      <c r="AL63" s="15">
        <f t="shared" si="175"/>
        <v>0</v>
      </c>
      <c r="AM63" s="16">
        <f t="shared" si="176"/>
        <v>0</v>
      </c>
      <c r="AN63" s="16">
        <f t="shared" si="177"/>
        <v>0</v>
      </c>
      <c r="AO63" s="17">
        <f t="shared" si="178"/>
        <v>0</v>
      </c>
      <c r="AP63" s="15">
        <f t="shared" si="179"/>
        <v>0</v>
      </c>
      <c r="AQ63" s="16">
        <f t="shared" si="180"/>
        <v>0</v>
      </c>
      <c r="AR63" s="16">
        <f t="shared" si="181"/>
        <v>0</v>
      </c>
      <c r="AS63" s="17">
        <f t="shared" si="182"/>
        <v>0</v>
      </c>
      <c r="AT63" s="15">
        <f t="shared" si="183"/>
        <v>0</v>
      </c>
      <c r="AU63" s="16">
        <f t="shared" si="184"/>
        <v>0</v>
      </c>
      <c r="AV63" s="16">
        <f t="shared" si="185"/>
        <v>0</v>
      </c>
      <c r="AW63" s="17">
        <f t="shared" si="186"/>
        <v>0</v>
      </c>
      <c r="AX63" s="15">
        <f t="shared" si="187"/>
        <v>0</v>
      </c>
      <c r="AY63" s="16">
        <f t="shared" si="188"/>
        <v>0</v>
      </c>
      <c r="AZ63" s="16">
        <f t="shared" si="189"/>
        <v>0</v>
      </c>
      <c r="BA63" s="16">
        <f t="shared" si="190"/>
        <v>0</v>
      </c>
      <c r="BB63" s="15">
        <f t="shared" si="191"/>
        <v>0</v>
      </c>
      <c r="BC63" s="16">
        <f t="shared" si="192"/>
        <v>0</v>
      </c>
      <c r="BD63" s="16">
        <f t="shared" si="193"/>
        <v>0</v>
      </c>
      <c r="BE63" s="16">
        <f t="shared" si="135"/>
        <v>0</v>
      </c>
      <c r="BF63" s="15">
        <f t="shared" si="194"/>
        <v>0</v>
      </c>
      <c r="BG63" s="16">
        <f t="shared" si="195"/>
        <v>0</v>
      </c>
      <c r="BH63" s="16">
        <f t="shared" si="196"/>
        <v>0</v>
      </c>
      <c r="BI63" s="17">
        <f t="shared" si="197"/>
        <v>0</v>
      </c>
      <c r="BK63" s="29">
        <v>211424</v>
      </c>
      <c r="BL63" s="29">
        <v>212424</v>
      </c>
      <c r="BM63" s="29">
        <v>213424</v>
      </c>
    </row>
    <row r="64" spans="1:65" s="28" customFormat="1" ht="24.75" customHeight="1">
      <c r="A64" s="22" t="s">
        <v>24</v>
      </c>
      <c r="B64" s="15">
        <f t="shared" si="198"/>
        <v>1</v>
      </c>
      <c r="C64" s="16">
        <f t="shared" si="142"/>
        <v>0</v>
      </c>
      <c r="D64" s="16">
        <f t="shared" si="142"/>
        <v>0</v>
      </c>
      <c r="E64" s="16">
        <f t="shared" si="142"/>
        <v>1</v>
      </c>
      <c r="F64" s="15">
        <f t="shared" si="143"/>
        <v>0</v>
      </c>
      <c r="G64" s="16">
        <f t="shared" si="144"/>
        <v>0</v>
      </c>
      <c r="H64" s="16">
        <f t="shared" si="145"/>
        <v>0</v>
      </c>
      <c r="I64" s="16">
        <f t="shared" si="146"/>
        <v>0</v>
      </c>
      <c r="J64" s="15">
        <f t="shared" si="147"/>
        <v>1</v>
      </c>
      <c r="K64" s="16">
        <f t="shared" si="148"/>
        <v>0</v>
      </c>
      <c r="L64" s="16">
        <f t="shared" si="149"/>
        <v>0</v>
      </c>
      <c r="M64" s="17">
        <f t="shared" si="150"/>
        <v>1</v>
      </c>
      <c r="N64" s="15">
        <f t="shared" si="151"/>
        <v>0</v>
      </c>
      <c r="O64" s="16">
        <f t="shared" si="152"/>
        <v>0</v>
      </c>
      <c r="P64" s="16">
        <f t="shared" si="153"/>
        <v>0</v>
      </c>
      <c r="Q64" s="17">
        <f t="shared" si="154"/>
        <v>0</v>
      </c>
      <c r="R64" s="15">
        <f t="shared" si="155"/>
        <v>0</v>
      </c>
      <c r="S64" s="16">
        <f t="shared" si="156"/>
        <v>0</v>
      </c>
      <c r="T64" s="16">
        <f t="shared" si="157"/>
        <v>0</v>
      </c>
      <c r="U64" s="16">
        <f t="shared" si="158"/>
        <v>0</v>
      </c>
      <c r="V64" s="15">
        <f t="shared" si="159"/>
        <v>0</v>
      </c>
      <c r="W64" s="16">
        <f t="shared" si="160"/>
        <v>0</v>
      </c>
      <c r="X64" s="16">
        <f t="shared" si="161"/>
        <v>0</v>
      </c>
      <c r="Y64" s="17">
        <f t="shared" si="162"/>
        <v>0</v>
      </c>
      <c r="Z64" s="15">
        <f t="shared" si="163"/>
        <v>0</v>
      </c>
      <c r="AA64" s="16">
        <f t="shared" si="164"/>
        <v>0</v>
      </c>
      <c r="AB64" s="16">
        <f t="shared" si="165"/>
        <v>0</v>
      </c>
      <c r="AC64" s="16">
        <f t="shared" si="166"/>
        <v>0</v>
      </c>
      <c r="AD64" s="15">
        <f t="shared" si="167"/>
        <v>0</v>
      </c>
      <c r="AE64" s="16">
        <f t="shared" si="168"/>
        <v>0</v>
      </c>
      <c r="AF64" s="16">
        <f t="shared" si="169"/>
        <v>0</v>
      </c>
      <c r="AG64" s="17">
        <f t="shared" si="170"/>
        <v>0</v>
      </c>
      <c r="AH64" s="15">
        <f t="shared" si="171"/>
        <v>0</v>
      </c>
      <c r="AI64" s="16">
        <f t="shared" si="172"/>
        <v>0</v>
      </c>
      <c r="AJ64" s="16">
        <f t="shared" si="173"/>
        <v>0</v>
      </c>
      <c r="AK64" s="17">
        <f t="shared" si="174"/>
        <v>0</v>
      </c>
      <c r="AL64" s="15">
        <f t="shared" si="175"/>
        <v>0</v>
      </c>
      <c r="AM64" s="16">
        <f t="shared" si="176"/>
        <v>0</v>
      </c>
      <c r="AN64" s="16">
        <f t="shared" si="177"/>
        <v>0</v>
      </c>
      <c r="AO64" s="17">
        <f t="shared" si="178"/>
        <v>0</v>
      </c>
      <c r="AP64" s="15">
        <f t="shared" si="179"/>
        <v>0</v>
      </c>
      <c r="AQ64" s="16">
        <f t="shared" si="180"/>
        <v>0</v>
      </c>
      <c r="AR64" s="16">
        <f t="shared" si="181"/>
        <v>0</v>
      </c>
      <c r="AS64" s="17">
        <f t="shared" si="182"/>
        <v>0</v>
      </c>
      <c r="AT64" s="15">
        <f t="shared" si="183"/>
        <v>1</v>
      </c>
      <c r="AU64" s="16">
        <f t="shared" si="184"/>
        <v>0</v>
      </c>
      <c r="AV64" s="16">
        <f t="shared" si="185"/>
        <v>0</v>
      </c>
      <c r="AW64" s="17">
        <f t="shared" si="186"/>
        <v>1</v>
      </c>
      <c r="AX64" s="15">
        <f t="shared" si="187"/>
        <v>0</v>
      </c>
      <c r="AY64" s="16">
        <f t="shared" si="188"/>
        <v>0</v>
      </c>
      <c r="AZ64" s="16">
        <f t="shared" si="189"/>
        <v>0</v>
      </c>
      <c r="BA64" s="16">
        <f t="shared" si="190"/>
        <v>0</v>
      </c>
      <c r="BB64" s="15">
        <f t="shared" si="191"/>
        <v>0</v>
      </c>
      <c r="BC64" s="16">
        <f t="shared" si="192"/>
        <v>0</v>
      </c>
      <c r="BD64" s="16">
        <f t="shared" si="193"/>
        <v>0</v>
      </c>
      <c r="BE64" s="16">
        <f t="shared" si="135"/>
        <v>0</v>
      </c>
      <c r="BF64" s="15">
        <f t="shared" si="194"/>
        <v>0</v>
      </c>
      <c r="BG64" s="16">
        <f t="shared" si="195"/>
        <v>0</v>
      </c>
      <c r="BH64" s="16">
        <f t="shared" si="196"/>
        <v>0</v>
      </c>
      <c r="BI64" s="17">
        <f t="shared" si="197"/>
        <v>0</v>
      </c>
      <c r="BK64" s="29">
        <v>211425</v>
      </c>
      <c r="BL64" s="29">
        <v>212425</v>
      </c>
      <c r="BM64" s="29">
        <v>213425</v>
      </c>
    </row>
    <row r="65" spans="1:65" s="28" customFormat="1" ht="24.75" customHeight="1">
      <c r="A65" s="22" t="s">
        <v>25</v>
      </c>
      <c r="B65" s="15">
        <f t="shared" si="198"/>
        <v>0</v>
      </c>
      <c r="C65" s="16">
        <f t="shared" si="142"/>
        <v>0</v>
      </c>
      <c r="D65" s="16">
        <f t="shared" si="142"/>
        <v>0</v>
      </c>
      <c r="E65" s="16">
        <f t="shared" si="142"/>
        <v>0</v>
      </c>
      <c r="F65" s="15">
        <f t="shared" si="143"/>
        <v>0</v>
      </c>
      <c r="G65" s="16">
        <f t="shared" si="144"/>
        <v>0</v>
      </c>
      <c r="H65" s="16">
        <f t="shared" si="145"/>
        <v>0</v>
      </c>
      <c r="I65" s="16">
        <f t="shared" si="146"/>
        <v>0</v>
      </c>
      <c r="J65" s="15">
        <f t="shared" si="147"/>
        <v>0</v>
      </c>
      <c r="K65" s="16">
        <f t="shared" si="148"/>
        <v>0</v>
      </c>
      <c r="L65" s="16">
        <f t="shared" si="149"/>
        <v>0</v>
      </c>
      <c r="M65" s="17">
        <f t="shared" si="150"/>
        <v>0</v>
      </c>
      <c r="N65" s="15">
        <f t="shared" si="151"/>
        <v>0</v>
      </c>
      <c r="O65" s="16">
        <f t="shared" si="152"/>
        <v>0</v>
      </c>
      <c r="P65" s="16">
        <f t="shared" si="153"/>
        <v>0</v>
      </c>
      <c r="Q65" s="17">
        <f t="shared" si="154"/>
        <v>0</v>
      </c>
      <c r="R65" s="15">
        <f t="shared" si="155"/>
        <v>0</v>
      </c>
      <c r="S65" s="16">
        <f t="shared" si="156"/>
        <v>0</v>
      </c>
      <c r="T65" s="16">
        <f t="shared" si="157"/>
        <v>0</v>
      </c>
      <c r="U65" s="16">
        <f t="shared" si="158"/>
        <v>0</v>
      </c>
      <c r="V65" s="15">
        <f t="shared" si="159"/>
        <v>0</v>
      </c>
      <c r="W65" s="16">
        <f t="shared" si="160"/>
        <v>0</v>
      </c>
      <c r="X65" s="16">
        <f t="shared" si="161"/>
        <v>0</v>
      </c>
      <c r="Y65" s="17">
        <f t="shared" si="162"/>
        <v>0</v>
      </c>
      <c r="Z65" s="15">
        <f t="shared" si="163"/>
        <v>0</v>
      </c>
      <c r="AA65" s="16">
        <f t="shared" si="164"/>
        <v>0</v>
      </c>
      <c r="AB65" s="16">
        <f t="shared" si="165"/>
        <v>0</v>
      </c>
      <c r="AC65" s="16">
        <f t="shared" si="166"/>
        <v>0</v>
      </c>
      <c r="AD65" s="15">
        <f t="shared" si="167"/>
        <v>0</v>
      </c>
      <c r="AE65" s="16">
        <f t="shared" si="168"/>
        <v>0</v>
      </c>
      <c r="AF65" s="16">
        <f t="shared" si="169"/>
        <v>0</v>
      </c>
      <c r="AG65" s="17">
        <f t="shared" si="170"/>
        <v>0</v>
      </c>
      <c r="AH65" s="15">
        <f t="shared" si="171"/>
        <v>0</v>
      </c>
      <c r="AI65" s="16">
        <f t="shared" si="172"/>
        <v>0</v>
      </c>
      <c r="AJ65" s="16">
        <f t="shared" si="173"/>
        <v>0</v>
      </c>
      <c r="AK65" s="17">
        <f t="shared" si="174"/>
        <v>0</v>
      </c>
      <c r="AL65" s="15">
        <f t="shared" si="175"/>
        <v>0</v>
      </c>
      <c r="AM65" s="16">
        <f t="shared" si="176"/>
        <v>0</v>
      </c>
      <c r="AN65" s="16">
        <f t="shared" si="177"/>
        <v>0</v>
      </c>
      <c r="AO65" s="17">
        <f t="shared" si="178"/>
        <v>0</v>
      </c>
      <c r="AP65" s="15">
        <f t="shared" si="179"/>
        <v>0</v>
      </c>
      <c r="AQ65" s="16">
        <f t="shared" si="180"/>
        <v>0</v>
      </c>
      <c r="AR65" s="16">
        <f t="shared" si="181"/>
        <v>0</v>
      </c>
      <c r="AS65" s="17">
        <f t="shared" si="182"/>
        <v>0</v>
      </c>
      <c r="AT65" s="15">
        <f t="shared" si="183"/>
        <v>0</v>
      </c>
      <c r="AU65" s="16">
        <f t="shared" si="184"/>
        <v>0</v>
      </c>
      <c r="AV65" s="16">
        <f t="shared" si="185"/>
        <v>0</v>
      </c>
      <c r="AW65" s="17">
        <f t="shared" si="186"/>
        <v>0</v>
      </c>
      <c r="AX65" s="15">
        <f t="shared" si="187"/>
        <v>0</v>
      </c>
      <c r="AY65" s="16">
        <f t="shared" si="188"/>
        <v>0</v>
      </c>
      <c r="AZ65" s="16">
        <f t="shared" si="189"/>
        <v>0</v>
      </c>
      <c r="BA65" s="16">
        <f t="shared" si="190"/>
        <v>0</v>
      </c>
      <c r="BB65" s="15">
        <f t="shared" si="191"/>
        <v>0</v>
      </c>
      <c r="BC65" s="16">
        <f t="shared" si="192"/>
        <v>0</v>
      </c>
      <c r="BD65" s="16">
        <f t="shared" si="193"/>
        <v>0</v>
      </c>
      <c r="BE65" s="16">
        <f t="shared" si="135"/>
        <v>0</v>
      </c>
      <c r="BF65" s="15">
        <f t="shared" si="194"/>
        <v>0</v>
      </c>
      <c r="BG65" s="16">
        <f t="shared" si="195"/>
        <v>0</v>
      </c>
      <c r="BH65" s="16">
        <f t="shared" si="196"/>
        <v>0</v>
      </c>
      <c r="BI65" s="17">
        <f t="shared" si="197"/>
        <v>0</v>
      </c>
      <c r="BK65" s="29">
        <v>211426</v>
      </c>
      <c r="BL65" s="29">
        <v>212426</v>
      </c>
      <c r="BM65" s="29">
        <v>213426</v>
      </c>
    </row>
    <row r="66" spans="1:65" s="28" customFormat="1" ht="24.75" customHeight="1">
      <c r="A66" s="22" t="s">
        <v>26</v>
      </c>
      <c r="B66" s="15">
        <f t="shared" si="198"/>
        <v>0</v>
      </c>
      <c r="C66" s="16">
        <f t="shared" si="142"/>
        <v>0</v>
      </c>
      <c r="D66" s="16">
        <f t="shared" si="142"/>
        <v>0</v>
      </c>
      <c r="E66" s="16">
        <f t="shared" si="142"/>
        <v>0</v>
      </c>
      <c r="F66" s="15">
        <f t="shared" si="143"/>
        <v>0</v>
      </c>
      <c r="G66" s="16">
        <f t="shared" si="144"/>
        <v>0</v>
      </c>
      <c r="H66" s="16">
        <f t="shared" si="145"/>
        <v>0</v>
      </c>
      <c r="I66" s="16">
        <f t="shared" si="146"/>
        <v>0</v>
      </c>
      <c r="J66" s="15">
        <f t="shared" si="147"/>
        <v>0</v>
      </c>
      <c r="K66" s="16">
        <f t="shared" si="148"/>
        <v>0</v>
      </c>
      <c r="L66" s="16">
        <f t="shared" si="149"/>
        <v>0</v>
      </c>
      <c r="M66" s="17">
        <f t="shared" si="150"/>
        <v>0</v>
      </c>
      <c r="N66" s="15">
        <f t="shared" si="151"/>
        <v>0</v>
      </c>
      <c r="O66" s="16">
        <f t="shared" si="152"/>
        <v>0</v>
      </c>
      <c r="P66" s="16">
        <f t="shared" si="153"/>
        <v>0</v>
      </c>
      <c r="Q66" s="17">
        <f t="shared" si="154"/>
        <v>0</v>
      </c>
      <c r="R66" s="15">
        <f t="shared" si="155"/>
        <v>0</v>
      </c>
      <c r="S66" s="16">
        <f t="shared" si="156"/>
        <v>0</v>
      </c>
      <c r="T66" s="16">
        <f t="shared" si="157"/>
        <v>0</v>
      </c>
      <c r="U66" s="16">
        <f t="shared" si="158"/>
        <v>0</v>
      </c>
      <c r="V66" s="15">
        <f t="shared" si="159"/>
        <v>0</v>
      </c>
      <c r="W66" s="16">
        <f t="shared" si="160"/>
        <v>0</v>
      </c>
      <c r="X66" s="16">
        <f t="shared" si="161"/>
        <v>0</v>
      </c>
      <c r="Y66" s="17">
        <f t="shared" si="162"/>
        <v>0</v>
      </c>
      <c r="Z66" s="15">
        <f t="shared" si="163"/>
        <v>0</v>
      </c>
      <c r="AA66" s="16">
        <f t="shared" si="164"/>
        <v>0</v>
      </c>
      <c r="AB66" s="16">
        <f t="shared" si="165"/>
        <v>0</v>
      </c>
      <c r="AC66" s="16">
        <f t="shared" si="166"/>
        <v>0</v>
      </c>
      <c r="AD66" s="15">
        <f t="shared" si="167"/>
        <v>0</v>
      </c>
      <c r="AE66" s="16">
        <f t="shared" si="168"/>
        <v>0</v>
      </c>
      <c r="AF66" s="16">
        <f t="shared" si="169"/>
        <v>0</v>
      </c>
      <c r="AG66" s="17">
        <f t="shared" si="170"/>
        <v>0</v>
      </c>
      <c r="AH66" s="15">
        <f t="shared" si="171"/>
        <v>0</v>
      </c>
      <c r="AI66" s="16">
        <f t="shared" si="172"/>
        <v>0</v>
      </c>
      <c r="AJ66" s="16">
        <f t="shared" si="173"/>
        <v>0</v>
      </c>
      <c r="AK66" s="17">
        <f t="shared" si="174"/>
        <v>0</v>
      </c>
      <c r="AL66" s="15">
        <f t="shared" si="175"/>
        <v>0</v>
      </c>
      <c r="AM66" s="16">
        <f t="shared" si="176"/>
        <v>0</v>
      </c>
      <c r="AN66" s="16">
        <f t="shared" si="177"/>
        <v>0</v>
      </c>
      <c r="AO66" s="17">
        <f t="shared" si="178"/>
        <v>0</v>
      </c>
      <c r="AP66" s="15">
        <f t="shared" si="179"/>
        <v>0</v>
      </c>
      <c r="AQ66" s="16">
        <f t="shared" si="180"/>
        <v>0</v>
      </c>
      <c r="AR66" s="16">
        <f t="shared" si="181"/>
        <v>0</v>
      </c>
      <c r="AS66" s="17">
        <f t="shared" si="182"/>
        <v>0</v>
      </c>
      <c r="AT66" s="15">
        <f t="shared" si="183"/>
        <v>0</v>
      </c>
      <c r="AU66" s="16">
        <f t="shared" si="184"/>
        <v>0</v>
      </c>
      <c r="AV66" s="16">
        <f t="shared" si="185"/>
        <v>0</v>
      </c>
      <c r="AW66" s="17">
        <f t="shared" si="186"/>
        <v>0</v>
      </c>
      <c r="AX66" s="15">
        <f t="shared" si="187"/>
        <v>0</v>
      </c>
      <c r="AY66" s="16">
        <f t="shared" si="188"/>
        <v>0</v>
      </c>
      <c r="AZ66" s="16">
        <f t="shared" si="189"/>
        <v>0</v>
      </c>
      <c r="BA66" s="16">
        <f t="shared" si="190"/>
        <v>0</v>
      </c>
      <c r="BB66" s="15">
        <f t="shared" si="191"/>
        <v>0</v>
      </c>
      <c r="BC66" s="16">
        <f t="shared" si="192"/>
        <v>0</v>
      </c>
      <c r="BD66" s="16">
        <f t="shared" si="193"/>
        <v>0</v>
      </c>
      <c r="BE66" s="16">
        <f t="shared" si="135"/>
        <v>0</v>
      </c>
      <c r="BF66" s="15">
        <f t="shared" si="194"/>
        <v>0</v>
      </c>
      <c r="BG66" s="16">
        <f t="shared" si="195"/>
        <v>0</v>
      </c>
      <c r="BH66" s="16">
        <f t="shared" si="196"/>
        <v>0</v>
      </c>
      <c r="BI66" s="17">
        <f t="shared" si="197"/>
        <v>0</v>
      </c>
      <c r="BK66" s="29">
        <v>211427</v>
      </c>
      <c r="BL66" s="29">
        <v>212427</v>
      </c>
      <c r="BM66" s="29">
        <v>213427</v>
      </c>
    </row>
    <row r="67" spans="1:65" s="28" customFormat="1" ht="24.75" customHeight="1">
      <c r="A67" s="22" t="s">
        <v>27</v>
      </c>
      <c r="B67" s="15">
        <f t="shared" si="198"/>
        <v>0</v>
      </c>
      <c r="C67" s="19">
        <f t="shared" si="142"/>
        <v>0</v>
      </c>
      <c r="D67" s="19">
        <f t="shared" si="142"/>
        <v>0</v>
      </c>
      <c r="E67" s="19">
        <f t="shared" si="142"/>
        <v>0</v>
      </c>
      <c r="F67" s="18">
        <f t="shared" si="143"/>
        <v>0</v>
      </c>
      <c r="G67" s="19">
        <f t="shared" si="144"/>
        <v>0</v>
      </c>
      <c r="H67" s="19">
        <f t="shared" si="145"/>
        <v>0</v>
      </c>
      <c r="I67" s="19">
        <f t="shared" si="146"/>
        <v>0</v>
      </c>
      <c r="J67" s="18">
        <f t="shared" si="147"/>
        <v>0</v>
      </c>
      <c r="K67" s="19">
        <f t="shared" si="148"/>
        <v>0</v>
      </c>
      <c r="L67" s="19">
        <f t="shared" si="149"/>
        <v>0</v>
      </c>
      <c r="M67" s="20">
        <f t="shared" si="150"/>
        <v>0</v>
      </c>
      <c r="N67" s="18">
        <f t="shared" si="151"/>
        <v>0</v>
      </c>
      <c r="O67" s="19">
        <f t="shared" si="152"/>
        <v>0</v>
      </c>
      <c r="P67" s="19">
        <f t="shared" si="153"/>
        <v>0</v>
      </c>
      <c r="Q67" s="20">
        <f t="shared" si="154"/>
        <v>0</v>
      </c>
      <c r="R67" s="18">
        <f t="shared" si="155"/>
        <v>0</v>
      </c>
      <c r="S67" s="19">
        <f t="shared" si="156"/>
        <v>0</v>
      </c>
      <c r="T67" s="19">
        <f t="shared" si="157"/>
        <v>0</v>
      </c>
      <c r="U67" s="19">
        <f t="shared" si="158"/>
        <v>0</v>
      </c>
      <c r="V67" s="18">
        <f t="shared" si="159"/>
        <v>0</v>
      </c>
      <c r="W67" s="19">
        <f t="shared" si="160"/>
        <v>0</v>
      </c>
      <c r="X67" s="19">
        <f t="shared" si="161"/>
        <v>0</v>
      </c>
      <c r="Y67" s="20">
        <f t="shared" si="162"/>
        <v>0</v>
      </c>
      <c r="Z67" s="18">
        <f t="shared" si="163"/>
        <v>0</v>
      </c>
      <c r="AA67" s="19">
        <f t="shared" si="164"/>
        <v>0</v>
      </c>
      <c r="AB67" s="19">
        <f t="shared" si="165"/>
        <v>0</v>
      </c>
      <c r="AC67" s="19">
        <f t="shared" si="166"/>
        <v>0</v>
      </c>
      <c r="AD67" s="18">
        <f t="shared" si="167"/>
        <v>0</v>
      </c>
      <c r="AE67" s="19">
        <f t="shared" si="168"/>
        <v>0</v>
      </c>
      <c r="AF67" s="19">
        <f t="shared" si="169"/>
        <v>0</v>
      </c>
      <c r="AG67" s="20">
        <f t="shared" si="170"/>
        <v>0</v>
      </c>
      <c r="AH67" s="18">
        <f t="shared" si="171"/>
        <v>0</v>
      </c>
      <c r="AI67" s="19">
        <f t="shared" si="172"/>
        <v>0</v>
      </c>
      <c r="AJ67" s="19">
        <f t="shared" si="173"/>
        <v>0</v>
      </c>
      <c r="AK67" s="20">
        <f t="shared" si="174"/>
        <v>0</v>
      </c>
      <c r="AL67" s="18">
        <f t="shared" si="175"/>
        <v>0</v>
      </c>
      <c r="AM67" s="19">
        <f t="shared" si="176"/>
        <v>0</v>
      </c>
      <c r="AN67" s="19">
        <f t="shared" si="177"/>
        <v>0</v>
      </c>
      <c r="AO67" s="20">
        <f t="shared" si="178"/>
        <v>0</v>
      </c>
      <c r="AP67" s="18">
        <f t="shared" si="179"/>
        <v>0</v>
      </c>
      <c r="AQ67" s="19">
        <f t="shared" si="180"/>
        <v>0</v>
      </c>
      <c r="AR67" s="19">
        <f t="shared" si="181"/>
        <v>0</v>
      </c>
      <c r="AS67" s="20">
        <f t="shared" si="182"/>
        <v>0</v>
      </c>
      <c r="AT67" s="18">
        <f t="shared" si="183"/>
        <v>0</v>
      </c>
      <c r="AU67" s="19">
        <f t="shared" si="184"/>
        <v>0</v>
      </c>
      <c r="AV67" s="19">
        <f t="shared" si="185"/>
        <v>0</v>
      </c>
      <c r="AW67" s="20">
        <f t="shared" si="186"/>
        <v>0</v>
      </c>
      <c r="AX67" s="18">
        <f t="shared" si="187"/>
        <v>0</v>
      </c>
      <c r="AY67" s="19">
        <f t="shared" si="188"/>
        <v>0</v>
      </c>
      <c r="AZ67" s="19">
        <f t="shared" si="189"/>
        <v>0</v>
      </c>
      <c r="BA67" s="19">
        <f t="shared" si="190"/>
        <v>0</v>
      </c>
      <c r="BB67" s="18">
        <f t="shared" si="191"/>
        <v>0</v>
      </c>
      <c r="BC67" s="19">
        <f t="shared" si="192"/>
        <v>0</v>
      </c>
      <c r="BD67" s="19">
        <f t="shared" si="193"/>
        <v>0</v>
      </c>
      <c r="BE67" s="20">
        <f t="shared" si="135"/>
        <v>0</v>
      </c>
      <c r="BF67" s="18">
        <f t="shared" si="194"/>
        <v>0</v>
      </c>
      <c r="BG67" s="19">
        <f t="shared" si="195"/>
        <v>0</v>
      </c>
      <c r="BH67" s="19">
        <f t="shared" si="196"/>
        <v>0</v>
      </c>
      <c r="BI67" s="20">
        <f t="shared" si="197"/>
        <v>0</v>
      </c>
      <c r="BK67" s="29">
        <v>211428</v>
      </c>
      <c r="BL67" s="29">
        <v>212428</v>
      </c>
      <c r="BM67" s="29">
        <v>213428</v>
      </c>
    </row>
    <row r="68" spans="1:61" s="28" customFormat="1" ht="24.75" customHeight="1">
      <c r="A68" s="21" t="s">
        <v>84</v>
      </c>
      <c r="B68" s="11">
        <f aca="true" t="shared" si="199" ref="B68:BI68">SUM(B69:B81)</f>
        <v>50</v>
      </c>
      <c r="C68" s="12">
        <f t="shared" si="199"/>
        <v>18</v>
      </c>
      <c r="D68" s="12">
        <f t="shared" si="199"/>
        <v>17</v>
      </c>
      <c r="E68" s="13">
        <f t="shared" si="199"/>
        <v>15</v>
      </c>
      <c r="F68" s="11">
        <f t="shared" si="199"/>
        <v>12</v>
      </c>
      <c r="G68" s="12">
        <f t="shared" si="199"/>
        <v>4</v>
      </c>
      <c r="H68" s="12">
        <f t="shared" si="199"/>
        <v>0</v>
      </c>
      <c r="I68" s="13">
        <f t="shared" si="199"/>
        <v>8</v>
      </c>
      <c r="J68" s="11">
        <f t="shared" si="199"/>
        <v>12</v>
      </c>
      <c r="K68" s="12">
        <f t="shared" si="199"/>
        <v>3</v>
      </c>
      <c r="L68" s="12">
        <f t="shared" si="199"/>
        <v>4</v>
      </c>
      <c r="M68" s="13">
        <f t="shared" si="199"/>
        <v>5</v>
      </c>
      <c r="N68" s="11">
        <f t="shared" si="199"/>
        <v>6</v>
      </c>
      <c r="O68" s="12">
        <f t="shared" si="199"/>
        <v>4</v>
      </c>
      <c r="P68" s="12">
        <f t="shared" si="199"/>
        <v>2</v>
      </c>
      <c r="Q68" s="13">
        <f t="shared" si="199"/>
        <v>0</v>
      </c>
      <c r="R68" s="11">
        <f t="shared" si="199"/>
        <v>9</v>
      </c>
      <c r="S68" s="12">
        <f t="shared" si="199"/>
        <v>2</v>
      </c>
      <c r="T68" s="12">
        <f t="shared" si="199"/>
        <v>6</v>
      </c>
      <c r="U68" s="13">
        <f t="shared" si="199"/>
        <v>1</v>
      </c>
      <c r="V68" s="11">
        <f t="shared" si="199"/>
        <v>1</v>
      </c>
      <c r="W68" s="12">
        <f t="shared" si="199"/>
        <v>1</v>
      </c>
      <c r="X68" s="12">
        <f t="shared" si="199"/>
        <v>0</v>
      </c>
      <c r="Y68" s="13">
        <f t="shared" si="199"/>
        <v>0</v>
      </c>
      <c r="Z68" s="11">
        <f t="shared" si="199"/>
        <v>3</v>
      </c>
      <c r="AA68" s="12">
        <f t="shared" si="199"/>
        <v>1</v>
      </c>
      <c r="AB68" s="12">
        <f t="shared" si="199"/>
        <v>2</v>
      </c>
      <c r="AC68" s="13">
        <f t="shared" si="199"/>
        <v>0</v>
      </c>
      <c r="AD68" s="11">
        <f t="shared" si="199"/>
        <v>7</v>
      </c>
      <c r="AE68" s="12">
        <f t="shared" si="199"/>
        <v>3</v>
      </c>
      <c r="AF68" s="12">
        <f t="shared" si="199"/>
        <v>3</v>
      </c>
      <c r="AG68" s="13">
        <f t="shared" si="199"/>
        <v>1</v>
      </c>
      <c r="AH68" s="11">
        <f t="shared" si="199"/>
        <v>0</v>
      </c>
      <c r="AI68" s="12">
        <f t="shared" si="199"/>
        <v>0</v>
      </c>
      <c r="AJ68" s="12">
        <f t="shared" si="199"/>
        <v>0</v>
      </c>
      <c r="AK68" s="13">
        <f t="shared" si="199"/>
        <v>0</v>
      </c>
      <c r="AL68" s="11">
        <f t="shared" si="199"/>
        <v>0</v>
      </c>
      <c r="AM68" s="12">
        <f t="shared" si="199"/>
        <v>0</v>
      </c>
      <c r="AN68" s="12">
        <f t="shared" si="199"/>
        <v>0</v>
      </c>
      <c r="AO68" s="13">
        <f t="shared" si="199"/>
        <v>0</v>
      </c>
      <c r="AP68" s="11">
        <f t="shared" si="199"/>
        <v>0</v>
      </c>
      <c r="AQ68" s="12">
        <f t="shared" si="199"/>
        <v>0</v>
      </c>
      <c r="AR68" s="12">
        <f t="shared" si="199"/>
        <v>0</v>
      </c>
      <c r="AS68" s="13">
        <f t="shared" si="199"/>
        <v>0</v>
      </c>
      <c r="AT68" s="11">
        <f t="shared" si="199"/>
        <v>45</v>
      </c>
      <c r="AU68" s="12">
        <f t="shared" si="199"/>
        <v>16</v>
      </c>
      <c r="AV68" s="12">
        <f t="shared" si="199"/>
        <v>15</v>
      </c>
      <c r="AW68" s="13">
        <f t="shared" si="199"/>
        <v>14</v>
      </c>
      <c r="AX68" s="11">
        <f t="shared" si="199"/>
        <v>5</v>
      </c>
      <c r="AY68" s="12">
        <f t="shared" si="199"/>
        <v>2</v>
      </c>
      <c r="AZ68" s="12">
        <f t="shared" si="199"/>
        <v>3</v>
      </c>
      <c r="BA68" s="13">
        <f t="shared" si="199"/>
        <v>0</v>
      </c>
      <c r="BB68" s="11">
        <f t="shared" si="199"/>
        <v>5</v>
      </c>
      <c r="BC68" s="12">
        <f t="shared" si="199"/>
        <v>2</v>
      </c>
      <c r="BD68" s="12">
        <f t="shared" si="199"/>
        <v>2</v>
      </c>
      <c r="BE68" s="13">
        <f t="shared" si="199"/>
        <v>1</v>
      </c>
      <c r="BF68" s="11">
        <f t="shared" si="199"/>
        <v>0</v>
      </c>
      <c r="BG68" s="12">
        <f t="shared" si="199"/>
        <v>0</v>
      </c>
      <c r="BH68" s="12">
        <f t="shared" si="199"/>
        <v>0</v>
      </c>
      <c r="BI68" s="13">
        <f t="shared" si="199"/>
        <v>0</v>
      </c>
    </row>
    <row r="69" spans="1:65" s="28" customFormat="1" ht="24.75" customHeight="1">
      <c r="A69" s="22" t="s">
        <v>32</v>
      </c>
      <c r="B69" s="15">
        <f>SUM(C69:E69)</f>
        <v>8</v>
      </c>
      <c r="C69" s="16">
        <f aca="true" t="shared" si="200" ref="C69:E81">G69+K69+O69+S69+W69+AA69+AE69+AI69+AM69+AQ69</f>
        <v>4</v>
      </c>
      <c r="D69" s="16">
        <f t="shared" si="200"/>
        <v>2</v>
      </c>
      <c r="E69" s="16">
        <f t="shared" si="200"/>
        <v>2</v>
      </c>
      <c r="F69" s="15">
        <f aca="true" t="shared" si="201" ref="F69:F81">SUM(G69:I69)</f>
        <v>2</v>
      </c>
      <c r="G69" s="16">
        <f aca="true" t="shared" si="202" ref="G69:G81">IF(ISERROR(VLOOKUP($BK69,data,2,FALSE)),0,VLOOKUP($BK69,data,2,FALSE))</f>
        <v>0</v>
      </c>
      <c r="H69" s="16">
        <f aca="true" t="shared" si="203" ref="H69:H81">IF(ISERROR(VLOOKUP($BL69,data,2,FALSE)),0,VLOOKUP($BL69,data,2,FALSE))</f>
        <v>0</v>
      </c>
      <c r="I69" s="16">
        <f aca="true" t="shared" si="204" ref="I69:I81">IF(ISERROR(VLOOKUP($BM69,data,2,FALSE)),0,VLOOKUP($BM69,data,2,FALSE))</f>
        <v>2</v>
      </c>
      <c r="J69" s="15">
        <f aca="true" t="shared" si="205" ref="J69:J81">SUM(K69:M69)</f>
        <v>1</v>
      </c>
      <c r="K69" s="16">
        <f aca="true" t="shared" si="206" ref="K69:K81">IF(ISERROR(VLOOKUP($BK69,data,3,FALSE)),0,VLOOKUP($BK69,data,3,FALSE))</f>
        <v>0</v>
      </c>
      <c r="L69" s="16">
        <f aca="true" t="shared" si="207" ref="L69:L81">IF(ISERROR(VLOOKUP($BL69,data,3,FALSE)),0,VLOOKUP($BL69,data,3,FALSE))</f>
        <v>1</v>
      </c>
      <c r="M69" s="17">
        <f aca="true" t="shared" si="208" ref="M69:M81">IF(ISERROR(VLOOKUP($BM69,data,3,FALSE)),0,VLOOKUP($BM69,data,3,FALSE))</f>
        <v>0</v>
      </c>
      <c r="N69" s="15">
        <f aca="true" t="shared" si="209" ref="N69:N81">SUM(O69:Q69)</f>
        <v>1</v>
      </c>
      <c r="O69" s="16">
        <f aca="true" t="shared" si="210" ref="O69:O81">IF(ISERROR(VLOOKUP($BK69,data,4,FALSE)),0,VLOOKUP($BK69,data,4,FALSE))</f>
        <v>1</v>
      </c>
      <c r="P69" s="16">
        <f aca="true" t="shared" si="211" ref="P69:P81">IF(ISERROR(VLOOKUP($BL69,data,4,FALSE)),0,VLOOKUP($BL69,data,4,FALSE))</f>
        <v>0</v>
      </c>
      <c r="Q69" s="17">
        <f aca="true" t="shared" si="212" ref="Q69:Q81">IF(ISERROR(VLOOKUP($BM69,data,4,FALSE)),0,VLOOKUP($BM69,data,4,FALSE))</f>
        <v>0</v>
      </c>
      <c r="R69" s="15">
        <f aca="true" t="shared" si="213" ref="R69:R81">SUM(S69:U69)</f>
        <v>1</v>
      </c>
      <c r="S69" s="16">
        <f aca="true" t="shared" si="214" ref="S69:S81">IF(ISERROR(VLOOKUP($BK69,data,5,FALSE)),0,VLOOKUP($BK69,data,5,FALSE))</f>
        <v>0</v>
      </c>
      <c r="T69" s="16">
        <f aca="true" t="shared" si="215" ref="T69:T81">IF(ISERROR(VLOOKUP($BL69,data,5,FALSE)),0,VLOOKUP($BL69,data,5,FALSE))</f>
        <v>1</v>
      </c>
      <c r="U69" s="16">
        <f aca="true" t="shared" si="216" ref="U69:U81">IF(ISERROR(VLOOKUP($BM69,data,5,FALSE)),0,VLOOKUP($BM69,data,5,FALSE))</f>
        <v>0</v>
      </c>
      <c r="V69" s="15">
        <f aca="true" t="shared" si="217" ref="V69:V81">SUM(W69:Y69)</f>
        <v>0</v>
      </c>
      <c r="W69" s="16">
        <f aca="true" t="shared" si="218" ref="W69:W81">IF(ISERROR(VLOOKUP($BK69,data,6,FALSE)),0,VLOOKUP($BK69,data,6,FALSE))</f>
        <v>0</v>
      </c>
      <c r="X69" s="16">
        <f aca="true" t="shared" si="219" ref="X69:X81">IF(ISERROR(VLOOKUP($BL69,data,6,FALSE)),0,VLOOKUP($BL69,data,6,FALSE))</f>
        <v>0</v>
      </c>
      <c r="Y69" s="17">
        <f aca="true" t="shared" si="220" ref="Y69:Y81">IF(ISERROR(VLOOKUP($BM69,data,6,FALSE)),0,VLOOKUP($BM69,data,6,FALSE))</f>
        <v>0</v>
      </c>
      <c r="Z69" s="15">
        <f aca="true" t="shared" si="221" ref="Z69:Z81">SUM(AA69:AC69)</f>
        <v>1</v>
      </c>
      <c r="AA69" s="16">
        <f aca="true" t="shared" si="222" ref="AA69:AA81">IF(ISERROR(VLOOKUP($BK69,data,7,FALSE)),0,VLOOKUP($BK69,data,7,FALSE))</f>
        <v>1</v>
      </c>
      <c r="AB69" s="16">
        <f aca="true" t="shared" si="223" ref="AB69:AB81">IF(ISERROR(VLOOKUP($BL69,data,7,FALSE)),0,VLOOKUP($BL69,data,7,FALSE))</f>
        <v>0</v>
      </c>
      <c r="AC69" s="16">
        <f aca="true" t="shared" si="224" ref="AC69:AC81">IF(ISERROR(VLOOKUP($BM69,data,7,FALSE)),0,VLOOKUP($BM69,data,7,FALSE))</f>
        <v>0</v>
      </c>
      <c r="AD69" s="15">
        <f aca="true" t="shared" si="225" ref="AD69:AD81">SUM(AE69:AG69)</f>
        <v>2</v>
      </c>
      <c r="AE69" s="16">
        <f aca="true" t="shared" si="226" ref="AE69:AE81">IF(ISERROR(VLOOKUP($BK69,data,8,FALSE)),0,VLOOKUP($BK69,data,8,FALSE))</f>
        <v>2</v>
      </c>
      <c r="AF69" s="16">
        <f aca="true" t="shared" si="227" ref="AF69:AF81">IF(ISERROR(VLOOKUP($BL69,data,8,FALSE)),0,VLOOKUP($BL69,data,8,FALSE))</f>
        <v>0</v>
      </c>
      <c r="AG69" s="17">
        <f aca="true" t="shared" si="228" ref="AG69:AG81">IF(ISERROR(VLOOKUP($BM69,data,8,FALSE)),0,VLOOKUP($BM69,data,8,FALSE))</f>
        <v>0</v>
      </c>
      <c r="AH69" s="15">
        <f aca="true" t="shared" si="229" ref="AH69:AH81">SUM(AI69:AK69)</f>
        <v>0</v>
      </c>
      <c r="AI69" s="16">
        <f aca="true" t="shared" si="230" ref="AI69:AI81">IF(ISERROR(VLOOKUP($BK69,data,9,FALSE)),0,VLOOKUP($BK69,data,9,FALSE))</f>
        <v>0</v>
      </c>
      <c r="AJ69" s="16">
        <f aca="true" t="shared" si="231" ref="AJ69:AJ81">IF(ISERROR(VLOOKUP($BL69,data,9,FALSE)),0,VLOOKUP($BL69,data,9,FALSE))</f>
        <v>0</v>
      </c>
      <c r="AK69" s="17">
        <f aca="true" t="shared" si="232" ref="AK69:AK81">IF(ISERROR(VLOOKUP($BM69,data,9,FALSE)),0,VLOOKUP($BM69,data,9,FALSE))</f>
        <v>0</v>
      </c>
      <c r="AL69" s="15">
        <f aca="true" t="shared" si="233" ref="AL69:AL81">SUM(AM69:AO69)</f>
        <v>0</v>
      </c>
      <c r="AM69" s="16">
        <f aca="true" t="shared" si="234" ref="AM69:AM81">IF(ISERROR(VLOOKUP($BK69,data,10,FALSE)),0,VLOOKUP($BK69,data,10,FALSE))</f>
        <v>0</v>
      </c>
      <c r="AN69" s="16">
        <f aca="true" t="shared" si="235" ref="AN69:AN81">IF(ISERROR(VLOOKUP($BL69,data,10,FALSE)),0,VLOOKUP($BL69,data,10,FALSE))</f>
        <v>0</v>
      </c>
      <c r="AO69" s="17">
        <f aca="true" t="shared" si="236" ref="AO69:AO81">IF(ISERROR(VLOOKUP($BM69,data,10,FALSE)),0,VLOOKUP($BM69,data,10,FALSE))</f>
        <v>0</v>
      </c>
      <c r="AP69" s="15">
        <f aca="true" t="shared" si="237" ref="AP69:AP81">SUM(AQ69:AS69)</f>
        <v>0</v>
      </c>
      <c r="AQ69" s="16">
        <f aca="true" t="shared" si="238" ref="AQ69:AQ81">IF(ISERROR(VLOOKUP($BK69,data,11,FALSE)),0,VLOOKUP($BK69,data,11,FALSE))</f>
        <v>0</v>
      </c>
      <c r="AR69" s="16">
        <f aca="true" t="shared" si="239" ref="AR69:AR81">IF(ISERROR(VLOOKUP($BL69,data,11,FALSE)),0,VLOOKUP($BL69,data,11,FALSE))</f>
        <v>0</v>
      </c>
      <c r="AS69" s="17">
        <f aca="true" t="shared" si="240" ref="AS69:AS81">IF(ISERROR(VLOOKUP($BM69,data,11,FALSE)),0,VLOOKUP($BM69,data,11,FALSE))</f>
        <v>0</v>
      </c>
      <c r="AT69" s="15">
        <f aca="true" t="shared" si="241" ref="AT69:AT81">SUM(AU69:AW69)</f>
        <v>6</v>
      </c>
      <c r="AU69" s="16">
        <f aca="true" t="shared" si="242" ref="AU69:AU81">IF(ISERROR(VLOOKUP($BK69,data,12,FALSE)),0,VLOOKUP($BK69,data,12,FALSE))</f>
        <v>2</v>
      </c>
      <c r="AV69" s="16">
        <f aca="true" t="shared" si="243" ref="AV69:AV81">IF(ISERROR(VLOOKUP($BL69,data,12,FALSE)),0,VLOOKUP($BL69,data,12,FALSE))</f>
        <v>2</v>
      </c>
      <c r="AW69" s="17">
        <f aca="true" t="shared" si="244" ref="AW69:AW81">IF(ISERROR(VLOOKUP($BM69,data,12,FALSE)),0,VLOOKUP($BM69,data,12,FALSE))</f>
        <v>2</v>
      </c>
      <c r="AX69" s="15">
        <f aca="true" t="shared" si="245" ref="AX69:AX81">SUM(AY69:BA69)</f>
        <v>1</v>
      </c>
      <c r="AY69" s="16">
        <f aca="true" t="shared" si="246" ref="AY69:AY81">IF(ISERROR(VLOOKUP($BK69,data,13,FALSE)),0,VLOOKUP($BK69,data,13,FALSE))</f>
        <v>1</v>
      </c>
      <c r="AZ69" s="16">
        <f aca="true" t="shared" si="247" ref="AZ69:AZ81">IF(ISERROR(VLOOKUP($BL69,data,13,FALSE)),0,VLOOKUP($BL69,data,13,FALSE))</f>
        <v>0</v>
      </c>
      <c r="BA69" s="16">
        <f aca="true" t="shared" si="248" ref="BA69:BA81">IF(ISERROR(VLOOKUP($BM69,data,13,FALSE)),0,VLOOKUP($BM69,data,13,FALSE))</f>
        <v>0</v>
      </c>
      <c r="BB69" s="15">
        <f aca="true" t="shared" si="249" ref="BB69:BB81">SUM(BC69:BE69)</f>
        <v>2</v>
      </c>
      <c r="BC69" s="16">
        <f aca="true" t="shared" si="250" ref="BC69:BC81">IF(ISERROR(VLOOKUP($BK69,data,14,FALSE)),0,VLOOKUP($BK69,data,14,FALSE))</f>
        <v>2</v>
      </c>
      <c r="BD69" s="16">
        <f aca="true" t="shared" si="251" ref="BD69:BD81">IF(ISERROR(VLOOKUP($BL69,data,14,FALSE)),0,VLOOKUP($BL69,data,14,FALSE))</f>
        <v>0</v>
      </c>
      <c r="BE69" s="16">
        <f aca="true" t="shared" si="252" ref="BE69:BE81">IF(ISERROR(VLOOKUP($BM69,data,14,FALSE)),0,VLOOKUP($BM69,data,14,FALSE))</f>
        <v>0</v>
      </c>
      <c r="BF69" s="15">
        <f aca="true" t="shared" si="253" ref="BF69:BF81">SUM(BG69:BI69)</f>
        <v>0</v>
      </c>
      <c r="BG69" s="16">
        <f aca="true" t="shared" si="254" ref="BG69:BG81">IF(ISERROR(VLOOKUP($BK69,data,15,FALSE)),0,VLOOKUP($BK69,data,15,FALSE))</f>
        <v>0</v>
      </c>
      <c r="BH69" s="16">
        <f aca="true" t="shared" si="255" ref="BH69:BH81">IF(ISERROR(VLOOKUP($BL69,data,15,FALSE)),0,VLOOKUP($BL69,data,15,FALSE))</f>
        <v>0</v>
      </c>
      <c r="BI69" s="17">
        <f aca="true" t="shared" si="256" ref="BI69:BI81">IF(ISERROR(VLOOKUP($BM69,data,15,FALSE)),0,VLOOKUP($BM69,data,15,FALSE))</f>
        <v>0</v>
      </c>
      <c r="BK69" s="29">
        <v>211211</v>
      </c>
      <c r="BL69" s="29">
        <v>212211</v>
      </c>
      <c r="BM69" s="29">
        <v>213211</v>
      </c>
    </row>
    <row r="70" spans="1:65" s="28" customFormat="1" ht="24.75" customHeight="1">
      <c r="A70" s="22" t="s">
        <v>39</v>
      </c>
      <c r="B70" s="15">
        <f aca="true" t="shared" si="257" ref="B70:B81">SUM(C70:E70)</f>
        <v>11</v>
      </c>
      <c r="C70" s="16">
        <f t="shared" si="200"/>
        <v>3</v>
      </c>
      <c r="D70" s="16">
        <f t="shared" si="200"/>
        <v>3</v>
      </c>
      <c r="E70" s="16">
        <f t="shared" si="200"/>
        <v>5</v>
      </c>
      <c r="F70" s="15">
        <f t="shared" si="201"/>
        <v>2</v>
      </c>
      <c r="G70" s="16">
        <f t="shared" si="202"/>
        <v>1</v>
      </c>
      <c r="H70" s="16">
        <f t="shared" si="203"/>
        <v>0</v>
      </c>
      <c r="I70" s="16">
        <f t="shared" si="204"/>
        <v>1</v>
      </c>
      <c r="J70" s="15">
        <f t="shared" si="205"/>
        <v>5</v>
      </c>
      <c r="K70" s="16">
        <f t="shared" si="206"/>
        <v>1</v>
      </c>
      <c r="L70" s="16">
        <f t="shared" si="207"/>
        <v>1</v>
      </c>
      <c r="M70" s="17">
        <f t="shared" si="208"/>
        <v>3</v>
      </c>
      <c r="N70" s="15">
        <f t="shared" si="209"/>
        <v>1</v>
      </c>
      <c r="O70" s="16">
        <f t="shared" si="210"/>
        <v>1</v>
      </c>
      <c r="P70" s="16">
        <f t="shared" si="211"/>
        <v>0</v>
      </c>
      <c r="Q70" s="17">
        <f t="shared" si="212"/>
        <v>0</v>
      </c>
      <c r="R70" s="15">
        <f t="shared" si="213"/>
        <v>3</v>
      </c>
      <c r="S70" s="16">
        <f t="shared" si="214"/>
        <v>0</v>
      </c>
      <c r="T70" s="16">
        <f t="shared" si="215"/>
        <v>2</v>
      </c>
      <c r="U70" s="16">
        <f t="shared" si="216"/>
        <v>1</v>
      </c>
      <c r="V70" s="15">
        <f t="shared" si="217"/>
        <v>0</v>
      </c>
      <c r="W70" s="16">
        <f t="shared" si="218"/>
        <v>0</v>
      </c>
      <c r="X70" s="16">
        <f t="shared" si="219"/>
        <v>0</v>
      </c>
      <c r="Y70" s="17">
        <f t="shared" si="220"/>
        <v>0</v>
      </c>
      <c r="Z70" s="15">
        <f t="shared" si="221"/>
        <v>0</v>
      </c>
      <c r="AA70" s="16">
        <f t="shared" si="222"/>
        <v>0</v>
      </c>
      <c r="AB70" s="16">
        <f t="shared" si="223"/>
        <v>0</v>
      </c>
      <c r="AC70" s="16">
        <f t="shared" si="224"/>
        <v>0</v>
      </c>
      <c r="AD70" s="15">
        <f t="shared" si="225"/>
        <v>0</v>
      </c>
      <c r="AE70" s="16">
        <f t="shared" si="226"/>
        <v>0</v>
      </c>
      <c r="AF70" s="16">
        <f t="shared" si="227"/>
        <v>0</v>
      </c>
      <c r="AG70" s="17">
        <f t="shared" si="228"/>
        <v>0</v>
      </c>
      <c r="AH70" s="15">
        <f t="shared" si="229"/>
        <v>0</v>
      </c>
      <c r="AI70" s="16">
        <f t="shared" si="230"/>
        <v>0</v>
      </c>
      <c r="AJ70" s="16">
        <f t="shared" si="231"/>
        <v>0</v>
      </c>
      <c r="AK70" s="17">
        <f t="shared" si="232"/>
        <v>0</v>
      </c>
      <c r="AL70" s="15">
        <f t="shared" si="233"/>
        <v>0</v>
      </c>
      <c r="AM70" s="16">
        <f t="shared" si="234"/>
        <v>0</v>
      </c>
      <c r="AN70" s="16">
        <f t="shared" si="235"/>
        <v>0</v>
      </c>
      <c r="AO70" s="17">
        <f t="shared" si="236"/>
        <v>0</v>
      </c>
      <c r="AP70" s="15">
        <f t="shared" si="237"/>
        <v>0</v>
      </c>
      <c r="AQ70" s="16">
        <f t="shared" si="238"/>
        <v>0</v>
      </c>
      <c r="AR70" s="16">
        <f t="shared" si="239"/>
        <v>0</v>
      </c>
      <c r="AS70" s="17">
        <f t="shared" si="240"/>
        <v>0</v>
      </c>
      <c r="AT70" s="15">
        <f t="shared" si="241"/>
        <v>11</v>
      </c>
      <c r="AU70" s="16">
        <f t="shared" si="242"/>
        <v>3</v>
      </c>
      <c r="AV70" s="16">
        <f t="shared" si="243"/>
        <v>3</v>
      </c>
      <c r="AW70" s="17">
        <f t="shared" si="244"/>
        <v>5</v>
      </c>
      <c r="AX70" s="15">
        <f t="shared" si="245"/>
        <v>0</v>
      </c>
      <c r="AY70" s="16">
        <f t="shared" si="246"/>
        <v>0</v>
      </c>
      <c r="AZ70" s="16">
        <f t="shared" si="247"/>
        <v>0</v>
      </c>
      <c r="BA70" s="16">
        <f t="shared" si="248"/>
        <v>0</v>
      </c>
      <c r="BB70" s="15">
        <f t="shared" si="249"/>
        <v>0</v>
      </c>
      <c r="BC70" s="16">
        <f t="shared" si="250"/>
        <v>0</v>
      </c>
      <c r="BD70" s="16">
        <f t="shared" si="251"/>
        <v>0</v>
      </c>
      <c r="BE70" s="16">
        <f t="shared" si="252"/>
        <v>0</v>
      </c>
      <c r="BF70" s="15">
        <f t="shared" si="253"/>
        <v>0</v>
      </c>
      <c r="BG70" s="16">
        <f t="shared" si="254"/>
        <v>0</v>
      </c>
      <c r="BH70" s="16">
        <f t="shared" si="255"/>
        <v>0</v>
      </c>
      <c r="BI70" s="17">
        <f t="shared" si="256"/>
        <v>0</v>
      </c>
      <c r="BK70" s="29">
        <v>211213</v>
      </c>
      <c r="BL70" s="29">
        <v>212213</v>
      </c>
      <c r="BM70" s="29">
        <v>213213</v>
      </c>
    </row>
    <row r="71" spans="1:65" s="28" customFormat="1" ht="24.75" customHeight="1">
      <c r="A71" s="22" t="s">
        <v>33</v>
      </c>
      <c r="B71" s="15">
        <f t="shared" si="257"/>
        <v>9</v>
      </c>
      <c r="C71" s="16">
        <f t="shared" si="200"/>
        <v>3</v>
      </c>
      <c r="D71" s="16">
        <f t="shared" si="200"/>
        <v>5</v>
      </c>
      <c r="E71" s="16">
        <f t="shared" si="200"/>
        <v>1</v>
      </c>
      <c r="F71" s="15">
        <f t="shared" si="201"/>
        <v>1</v>
      </c>
      <c r="G71" s="16">
        <f t="shared" si="202"/>
        <v>0</v>
      </c>
      <c r="H71" s="16">
        <f t="shared" si="203"/>
        <v>0</v>
      </c>
      <c r="I71" s="16">
        <f t="shared" si="204"/>
        <v>1</v>
      </c>
      <c r="J71" s="15">
        <f t="shared" si="205"/>
        <v>1</v>
      </c>
      <c r="K71" s="16">
        <f t="shared" si="206"/>
        <v>1</v>
      </c>
      <c r="L71" s="16">
        <f t="shared" si="207"/>
        <v>0</v>
      </c>
      <c r="M71" s="17">
        <f t="shared" si="208"/>
        <v>0</v>
      </c>
      <c r="N71" s="15">
        <f t="shared" si="209"/>
        <v>2</v>
      </c>
      <c r="O71" s="16">
        <f t="shared" si="210"/>
        <v>0</v>
      </c>
      <c r="P71" s="16">
        <f t="shared" si="211"/>
        <v>2</v>
      </c>
      <c r="Q71" s="17">
        <f t="shared" si="212"/>
        <v>0</v>
      </c>
      <c r="R71" s="15">
        <f t="shared" si="213"/>
        <v>1</v>
      </c>
      <c r="S71" s="16">
        <f t="shared" si="214"/>
        <v>1</v>
      </c>
      <c r="T71" s="16">
        <f t="shared" si="215"/>
        <v>0</v>
      </c>
      <c r="U71" s="16">
        <f t="shared" si="216"/>
        <v>0</v>
      </c>
      <c r="V71" s="15">
        <f t="shared" si="217"/>
        <v>1</v>
      </c>
      <c r="W71" s="16">
        <f t="shared" si="218"/>
        <v>1</v>
      </c>
      <c r="X71" s="16">
        <f t="shared" si="219"/>
        <v>0</v>
      </c>
      <c r="Y71" s="17">
        <f t="shared" si="220"/>
        <v>0</v>
      </c>
      <c r="Z71" s="15">
        <f t="shared" si="221"/>
        <v>1</v>
      </c>
      <c r="AA71" s="16">
        <f t="shared" si="222"/>
        <v>0</v>
      </c>
      <c r="AB71" s="16">
        <f t="shared" si="223"/>
        <v>1</v>
      </c>
      <c r="AC71" s="16">
        <f t="shared" si="224"/>
        <v>0</v>
      </c>
      <c r="AD71" s="15">
        <f t="shared" si="225"/>
        <v>2</v>
      </c>
      <c r="AE71" s="16">
        <f t="shared" si="226"/>
        <v>0</v>
      </c>
      <c r="AF71" s="16">
        <f t="shared" si="227"/>
        <v>2</v>
      </c>
      <c r="AG71" s="17">
        <f t="shared" si="228"/>
        <v>0</v>
      </c>
      <c r="AH71" s="15">
        <f t="shared" si="229"/>
        <v>0</v>
      </c>
      <c r="AI71" s="16">
        <f t="shared" si="230"/>
        <v>0</v>
      </c>
      <c r="AJ71" s="16">
        <f t="shared" si="231"/>
        <v>0</v>
      </c>
      <c r="AK71" s="17">
        <f t="shared" si="232"/>
        <v>0</v>
      </c>
      <c r="AL71" s="15">
        <f t="shared" si="233"/>
        <v>0</v>
      </c>
      <c r="AM71" s="16">
        <f t="shared" si="234"/>
        <v>0</v>
      </c>
      <c r="AN71" s="16">
        <f t="shared" si="235"/>
        <v>0</v>
      </c>
      <c r="AO71" s="17">
        <f t="shared" si="236"/>
        <v>0</v>
      </c>
      <c r="AP71" s="15">
        <f t="shared" si="237"/>
        <v>0</v>
      </c>
      <c r="AQ71" s="16">
        <f t="shared" si="238"/>
        <v>0</v>
      </c>
      <c r="AR71" s="16">
        <f t="shared" si="239"/>
        <v>0</v>
      </c>
      <c r="AS71" s="17">
        <f t="shared" si="240"/>
        <v>0</v>
      </c>
      <c r="AT71" s="15">
        <f t="shared" si="241"/>
        <v>7</v>
      </c>
      <c r="AU71" s="16">
        <f t="shared" si="242"/>
        <v>3</v>
      </c>
      <c r="AV71" s="16">
        <f t="shared" si="243"/>
        <v>3</v>
      </c>
      <c r="AW71" s="17">
        <f t="shared" si="244"/>
        <v>1</v>
      </c>
      <c r="AX71" s="15">
        <f t="shared" si="245"/>
        <v>1</v>
      </c>
      <c r="AY71" s="16">
        <f t="shared" si="246"/>
        <v>0</v>
      </c>
      <c r="AZ71" s="16">
        <f t="shared" si="247"/>
        <v>1</v>
      </c>
      <c r="BA71" s="16">
        <f t="shared" si="248"/>
        <v>0</v>
      </c>
      <c r="BB71" s="15">
        <f t="shared" si="249"/>
        <v>2</v>
      </c>
      <c r="BC71" s="16">
        <f t="shared" si="250"/>
        <v>0</v>
      </c>
      <c r="BD71" s="16">
        <f t="shared" si="251"/>
        <v>2</v>
      </c>
      <c r="BE71" s="16">
        <f t="shared" si="252"/>
        <v>0</v>
      </c>
      <c r="BF71" s="15">
        <f t="shared" si="253"/>
        <v>0</v>
      </c>
      <c r="BG71" s="16">
        <f t="shared" si="254"/>
        <v>0</v>
      </c>
      <c r="BH71" s="16">
        <f t="shared" si="255"/>
        <v>0</v>
      </c>
      <c r="BI71" s="17">
        <f t="shared" si="256"/>
        <v>0</v>
      </c>
      <c r="BK71" s="29">
        <v>211216</v>
      </c>
      <c r="BL71" s="29">
        <v>212216</v>
      </c>
      <c r="BM71" s="29">
        <v>213216</v>
      </c>
    </row>
    <row r="72" spans="1:65" s="28" customFormat="1" ht="24.75" customHeight="1">
      <c r="A72" s="22" t="s">
        <v>40</v>
      </c>
      <c r="B72" s="15">
        <f t="shared" si="257"/>
        <v>0</v>
      </c>
      <c r="C72" s="16">
        <f t="shared" si="200"/>
        <v>0</v>
      </c>
      <c r="D72" s="16">
        <f t="shared" si="200"/>
        <v>0</v>
      </c>
      <c r="E72" s="16">
        <f t="shared" si="200"/>
        <v>0</v>
      </c>
      <c r="F72" s="15">
        <f t="shared" si="201"/>
        <v>0</v>
      </c>
      <c r="G72" s="16">
        <f t="shared" si="202"/>
        <v>0</v>
      </c>
      <c r="H72" s="16">
        <f t="shared" si="203"/>
        <v>0</v>
      </c>
      <c r="I72" s="16">
        <f t="shared" si="204"/>
        <v>0</v>
      </c>
      <c r="J72" s="15">
        <f t="shared" si="205"/>
        <v>0</v>
      </c>
      <c r="K72" s="16">
        <f t="shared" si="206"/>
        <v>0</v>
      </c>
      <c r="L72" s="16">
        <f t="shared" si="207"/>
        <v>0</v>
      </c>
      <c r="M72" s="17">
        <f t="shared" si="208"/>
        <v>0</v>
      </c>
      <c r="N72" s="15">
        <f t="shared" si="209"/>
        <v>0</v>
      </c>
      <c r="O72" s="16">
        <f t="shared" si="210"/>
        <v>0</v>
      </c>
      <c r="P72" s="16">
        <f t="shared" si="211"/>
        <v>0</v>
      </c>
      <c r="Q72" s="17">
        <f t="shared" si="212"/>
        <v>0</v>
      </c>
      <c r="R72" s="15">
        <f t="shared" si="213"/>
        <v>0</v>
      </c>
      <c r="S72" s="16">
        <f t="shared" si="214"/>
        <v>0</v>
      </c>
      <c r="T72" s="16">
        <f t="shared" si="215"/>
        <v>0</v>
      </c>
      <c r="U72" s="16">
        <f t="shared" si="216"/>
        <v>0</v>
      </c>
      <c r="V72" s="15">
        <f t="shared" si="217"/>
        <v>0</v>
      </c>
      <c r="W72" s="16">
        <f t="shared" si="218"/>
        <v>0</v>
      </c>
      <c r="X72" s="16">
        <f t="shared" si="219"/>
        <v>0</v>
      </c>
      <c r="Y72" s="17">
        <f t="shared" si="220"/>
        <v>0</v>
      </c>
      <c r="Z72" s="15">
        <f t="shared" si="221"/>
        <v>0</v>
      </c>
      <c r="AA72" s="16">
        <f t="shared" si="222"/>
        <v>0</v>
      </c>
      <c r="AB72" s="16">
        <f t="shared" si="223"/>
        <v>0</v>
      </c>
      <c r="AC72" s="16">
        <f t="shared" si="224"/>
        <v>0</v>
      </c>
      <c r="AD72" s="15">
        <f t="shared" si="225"/>
        <v>0</v>
      </c>
      <c r="AE72" s="16">
        <f t="shared" si="226"/>
        <v>0</v>
      </c>
      <c r="AF72" s="16">
        <f t="shared" si="227"/>
        <v>0</v>
      </c>
      <c r="AG72" s="17">
        <f t="shared" si="228"/>
        <v>0</v>
      </c>
      <c r="AH72" s="15">
        <f t="shared" si="229"/>
        <v>0</v>
      </c>
      <c r="AI72" s="16">
        <f t="shared" si="230"/>
        <v>0</v>
      </c>
      <c r="AJ72" s="16">
        <f t="shared" si="231"/>
        <v>0</v>
      </c>
      <c r="AK72" s="17">
        <f t="shared" si="232"/>
        <v>0</v>
      </c>
      <c r="AL72" s="15">
        <f t="shared" si="233"/>
        <v>0</v>
      </c>
      <c r="AM72" s="16">
        <f t="shared" si="234"/>
        <v>0</v>
      </c>
      <c r="AN72" s="16">
        <f t="shared" si="235"/>
        <v>0</v>
      </c>
      <c r="AO72" s="17">
        <f t="shared" si="236"/>
        <v>0</v>
      </c>
      <c r="AP72" s="15">
        <f t="shared" si="237"/>
        <v>0</v>
      </c>
      <c r="AQ72" s="16">
        <f t="shared" si="238"/>
        <v>0</v>
      </c>
      <c r="AR72" s="16">
        <f t="shared" si="239"/>
        <v>0</v>
      </c>
      <c r="AS72" s="17">
        <f t="shared" si="240"/>
        <v>0</v>
      </c>
      <c r="AT72" s="15">
        <f t="shared" si="241"/>
        <v>0</v>
      </c>
      <c r="AU72" s="16">
        <f t="shared" si="242"/>
        <v>0</v>
      </c>
      <c r="AV72" s="16">
        <f t="shared" si="243"/>
        <v>0</v>
      </c>
      <c r="AW72" s="17">
        <f t="shared" si="244"/>
        <v>0</v>
      </c>
      <c r="AX72" s="15">
        <f t="shared" si="245"/>
        <v>0</v>
      </c>
      <c r="AY72" s="16">
        <f t="shared" si="246"/>
        <v>0</v>
      </c>
      <c r="AZ72" s="16">
        <f t="shared" si="247"/>
        <v>0</v>
      </c>
      <c r="BA72" s="16">
        <f t="shared" si="248"/>
        <v>0</v>
      </c>
      <c r="BB72" s="15">
        <f t="shared" si="249"/>
        <v>0</v>
      </c>
      <c r="BC72" s="16">
        <f t="shared" si="250"/>
        <v>0</v>
      </c>
      <c r="BD72" s="16">
        <f t="shared" si="251"/>
        <v>0</v>
      </c>
      <c r="BE72" s="16">
        <f t="shared" si="252"/>
        <v>0</v>
      </c>
      <c r="BF72" s="15">
        <f t="shared" si="253"/>
        <v>0</v>
      </c>
      <c r="BG72" s="16">
        <f t="shared" si="254"/>
        <v>0</v>
      </c>
      <c r="BH72" s="16">
        <f t="shared" si="255"/>
        <v>0</v>
      </c>
      <c r="BI72" s="17">
        <f t="shared" si="256"/>
        <v>0</v>
      </c>
      <c r="BK72" s="29">
        <v>211442</v>
      </c>
      <c r="BL72" s="29">
        <v>212442</v>
      </c>
      <c r="BM72" s="29">
        <v>213442</v>
      </c>
    </row>
    <row r="73" spans="1:65" s="28" customFormat="1" ht="24.75" customHeight="1">
      <c r="A73" s="22" t="s">
        <v>41</v>
      </c>
      <c r="B73" s="15">
        <f t="shared" si="257"/>
        <v>3</v>
      </c>
      <c r="C73" s="16">
        <f t="shared" si="200"/>
        <v>1</v>
      </c>
      <c r="D73" s="16">
        <f t="shared" si="200"/>
        <v>1</v>
      </c>
      <c r="E73" s="16">
        <f t="shared" si="200"/>
        <v>1</v>
      </c>
      <c r="F73" s="15">
        <f t="shared" si="201"/>
        <v>1</v>
      </c>
      <c r="G73" s="16">
        <f t="shared" si="202"/>
        <v>0</v>
      </c>
      <c r="H73" s="16">
        <f t="shared" si="203"/>
        <v>0</v>
      </c>
      <c r="I73" s="16">
        <f t="shared" si="204"/>
        <v>1</v>
      </c>
      <c r="J73" s="15">
        <f t="shared" si="205"/>
        <v>0</v>
      </c>
      <c r="K73" s="16">
        <f t="shared" si="206"/>
        <v>0</v>
      </c>
      <c r="L73" s="16">
        <f t="shared" si="207"/>
        <v>0</v>
      </c>
      <c r="M73" s="17">
        <f t="shared" si="208"/>
        <v>0</v>
      </c>
      <c r="N73" s="15">
        <f t="shared" si="209"/>
        <v>0</v>
      </c>
      <c r="O73" s="16">
        <f t="shared" si="210"/>
        <v>0</v>
      </c>
      <c r="P73" s="16">
        <f t="shared" si="211"/>
        <v>0</v>
      </c>
      <c r="Q73" s="17">
        <f t="shared" si="212"/>
        <v>0</v>
      </c>
      <c r="R73" s="15">
        <f t="shared" si="213"/>
        <v>0</v>
      </c>
      <c r="S73" s="16">
        <f t="shared" si="214"/>
        <v>0</v>
      </c>
      <c r="T73" s="16">
        <f t="shared" si="215"/>
        <v>0</v>
      </c>
      <c r="U73" s="16">
        <f t="shared" si="216"/>
        <v>0</v>
      </c>
      <c r="V73" s="15">
        <f t="shared" si="217"/>
        <v>0</v>
      </c>
      <c r="W73" s="16">
        <f t="shared" si="218"/>
        <v>0</v>
      </c>
      <c r="X73" s="16">
        <f t="shared" si="219"/>
        <v>0</v>
      </c>
      <c r="Y73" s="17">
        <f t="shared" si="220"/>
        <v>0</v>
      </c>
      <c r="Z73" s="15">
        <f t="shared" si="221"/>
        <v>1</v>
      </c>
      <c r="AA73" s="16">
        <f t="shared" si="222"/>
        <v>0</v>
      </c>
      <c r="AB73" s="16">
        <f t="shared" si="223"/>
        <v>1</v>
      </c>
      <c r="AC73" s="16">
        <f t="shared" si="224"/>
        <v>0</v>
      </c>
      <c r="AD73" s="15">
        <f t="shared" si="225"/>
        <v>1</v>
      </c>
      <c r="AE73" s="16">
        <f t="shared" si="226"/>
        <v>1</v>
      </c>
      <c r="AF73" s="16">
        <f t="shared" si="227"/>
        <v>0</v>
      </c>
      <c r="AG73" s="17">
        <f t="shared" si="228"/>
        <v>0</v>
      </c>
      <c r="AH73" s="15">
        <f t="shared" si="229"/>
        <v>0</v>
      </c>
      <c r="AI73" s="16">
        <f t="shared" si="230"/>
        <v>0</v>
      </c>
      <c r="AJ73" s="16">
        <f t="shared" si="231"/>
        <v>0</v>
      </c>
      <c r="AK73" s="17">
        <f t="shared" si="232"/>
        <v>0</v>
      </c>
      <c r="AL73" s="15">
        <f t="shared" si="233"/>
        <v>0</v>
      </c>
      <c r="AM73" s="16">
        <f t="shared" si="234"/>
        <v>0</v>
      </c>
      <c r="AN73" s="16">
        <f t="shared" si="235"/>
        <v>0</v>
      </c>
      <c r="AO73" s="17">
        <f t="shared" si="236"/>
        <v>0</v>
      </c>
      <c r="AP73" s="15">
        <f t="shared" si="237"/>
        <v>0</v>
      </c>
      <c r="AQ73" s="16">
        <f t="shared" si="238"/>
        <v>0</v>
      </c>
      <c r="AR73" s="16">
        <f t="shared" si="239"/>
        <v>0</v>
      </c>
      <c r="AS73" s="17">
        <f t="shared" si="240"/>
        <v>0</v>
      </c>
      <c r="AT73" s="15">
        <f t="shared" si="241"/>
        <v>3</v>
      </c>
      <c r="AU73" s="16">
        <f t="shared" si="242"/>
        <v>1</v>
      </c>
      <c r="AV73" s="16">
        <f t="shared" si="243"/>
        <v>1</v>
      </c>
      <c r="AW73" s="17">
        <f t="shared" si="244"/>
        <v>1</v>
      </c>
      <c r="AX73" s="15">
        <f t="shared" si="245"/>
        <v>2</v>
      </c>
      <c r="AY73" s="16">
        <f t="shared" si="246"/>
        <v>1</v>
      </c>
      <c r="AZ73" s="16">
        <f t="shared" si="247"/>
        <v>1</v>
      </c>
      <c r="BA73" s="16">
        <f t="shared" si="248"/>
        <v>0</v>
      </c>
      <c r="BB73" s="15">
        <f t="shared" si="249"/>
        <v>0</v>
      </c>
      <c r="BC73" s="16">
        <f t="shared" si="250"/>
        <v>0</v>
      </c>
      <c r="BD73" s="16">
        <f t="shared" si="251"/>
        <v>0</v>
      </c>
      <c r="BE73" s="16">
        <f t="shared" si="252"/>
        <v>0</v>
      </c>
      <c r="BF73" s="15">
        <f t="shared" si="253"/>
        <v>0</v>
      </c>
      <c r="BG73" s="16">
        <f t="shared" si="254"/>
        <v>0</v>
      </c>
      <c r="BH73" s="16">
        <f t="shared" si="255"/>
        <v>0</v>
      </c>
      <c r="BI73" s="17">
        <f t="shared" si="256"/>
        <v>0</v>
      </c>
      <c r="BK73" s="29">
        <v>211444</v>
      </c>
      <c r="BL73" s="29">
        <v>212444</v>
      </c>
      <c r="BM73" s="29">
        <v>213444</v>
      </c>
    </row>
    <row r="74" spans="1:65" s="28" customFormat="1" ht="24.75" customHeight="1">
      <c r="A74" s="22" t="s">
        <v>42</v>
      </c>
      <c r="B74" s="15">
        <f t="shared" si="257"/>
        <v>1</v>
      </c>
      <c r="C74" s="16">
        <f t="shared" si="200"/>
        <v>0</v>
      </c>
      <c r="D74" s="16">
        <f t="shared" si="200"/>
        <v>1</v>
      </c>
      <c r="E74" s="16">
        <f t="shared" si="200"/>
        <v>0</v>
      </c>
      <c r="F74" s="15">
        <f t="shared" si="201"/>
        <v>0</v>
      </c>
      <c r="G74" s="16">
        <f t="shared" si="202"/>
        <v>0</v>
      </c>
      <c r="H74" s="16">
        <f t="shared" si="203"/>
        <v>0</v>
      </c>
      <c r="I74" s="16">
        <f t="shared" si="204"/>
        <v>0</v>
      </c>
      <c r="J74" s="15">
        <f t="shared" si="205"/>
        <v>0</v>
      </c>
      <c r="K74" s="16">
        <f t="shared" si="206"/>
        <v>0</v>
      </c>
      <c r="L74" s="16">
        <f t="shared" si="207"/>
        <v>0</v>
      </c>
      <c r="M74" s="17">
        <f t="shared" si="208"/>
        <v>0</v>
      </c>
      <c r="N74" s="15">
        <f t="shared" si="209"/>
        <v>0</v>
      </c>
      <c r="O74" s="16">
        <f t="shared" si="210"/>
        <v>0</v>
      </c>
      <c r="P74" s="16">
        <f t="shared" si="211"/>
        <v>0</v>
      </c>
      <c r="Q74" s="17">
        <f t="shared" si="212"/>
        <v>0</v>
      </c>
      <c r="R74" s="15">
        <f t="shared" si="213"/>
        <v>1</v>
      </c>
      <c r="S74" s="16">
        <f t="shared" si="214"/>
        <v>0</v>
      </c>
      <c r="T74" s="16">
        <f t="shared" si="215"/>
        <v>1</v>
      </c>
      <c r="U74" s="16">
        <f t="shared" si="216"/>
        <v>0</v>
      </c>
      <c r="V74" s="15">
        <f t="shared" si="217"/>
        <v>0</v>
      </c>
      <c r="W74" s="16">
        <f t="shared" si="218"/>
        <v>0</v>
      </c>
      <c r="X74" s="16">
        <f t="shared" si="219"/>
        <v>0</v>
      </c>
      <c r="Y74" s="17">
        <f t="shared" si="220"/>
        <v>0</v>
      </c>
      <c r="Z74" s="15">
        <f t="shared" si="221"/>
        <v>0</v>
      </c>
      <c r="AA74" s="16">
        <f t="shared" si="222"/>
        <v>0</v>
      </c>
      <c r="AB74" s="16">
        <f t="shared" si="223"/>
        <v>0</v>
      </c>
      <c r="AC74" s="16">
        <f t="shared" si="224"/>
        <v>0</v>
      </c>
      <c r="AD74" s="15">
        <f t="shared" si="225"/>
        <v>0</v>
      </c>
      <c r="AE74" s="16">
        <f t="shared" si="226"/>
        <v>0</v>
      </c>
      <c r="AF74" s="16">
        <f t="shared" si="227"/>
        <v>0</v>
      </c>
      <c r="AG74" s="17">
        <f t="shared" si="228"/>
        <v>0</v>
      </c>
      <c r="AH74" s="15">
        <f t="shared" si="229"/>
        <v>0</v>
      </c>
      <c r="AI74" s="16">
        <f t="shared" si="230"/>
        <v>0</v>
      </c>
      <c r="AJ74" s="16">
        <f t="shared" si="231"/>
        <v>0</v>
      </c>
      <c r="AK74" s="17">
        <f t="shared" si="232"/>
        <v>0</v>
      </c>
      <c r="AL74" s="15">
        <f t="shared" si="233"/>
        <v>0</v>
      </c>
      <c r="AM74" s="16">
        <f t="shared" si="234"/>
        <v>0</v>
      </c>
      <c r="AN74" s="16">
        <f t="shared" si="235"/>
        <v>0</v>
      </c>
      <c r="AO74" s="17">
        <f t="shared" si="236"/>
        <v>0</v>
      </c>
      <c r="AP74" s="15">
        <f t="shared" si="237"/>
        <v>0</v>
      </c>
      <c r="AQ74" s="16">
        <f t="shared" si="238"/>
        <v>0</v>
      </c>
      <c r="AR74" s="16">
        <f t="shared" si="239"/>
        <v>0</v>
      </c>
      <c r="AS74" s="17">
        <f t="shared" si="240"/>
        <v>0</v>
      </c>
      <c r="AT74" s="15">
        <f t="shared" si="241"/>
        <v>1</v>
      </c>
      <c r="AU74" s="16">
        <f t="shared" si="242"/>
        <v>0</v>
      </c>
      <c r="AV74" s="16">
        <f t="shared" si="243"/>
        <v>1</v>
      </c>
      <c r="AW74" s="17">
        <f t="shared" si="244"/>
        <v>0</v>
      </c>
      <c r="AX74" s="15">
        <f t="shared" si="245"/>
        <v>0</v>
      </c>
      <c r="AY74" s="16">
        <f t="shared" si="246"/>
        <v>0</v>
      </c>
      <c r="AZ74" s="16">
        <f t="shared" si="247"/>
        <v>0</v>
      </c>
      <c r="BA74" s="16">
        <f t="shared" si="248"/>
        <v>0</v>
      </c>
      <c r="BB74" s="15">
        <f t="shared" si="249"/>
        <v>0</v>
      </c>
      <c r="BC74" s="16">
        <f t="shared" si="250"/>
        <v>0</v>
      </c>
      <c r="BD74" s="16">
        <f t="shared" si="251"/>
        <v>0</v>
      </c>
      <c r="BE74" s="16">
        <f t="shared" si="252"/>
        <v>0</v>
      </c>
      <c r="BF74" s="15">
        <f t="shared" si="253"/>
        <v>0</v>
      </c>
      <c r="BG74" s="16">
        <f t="shared" si="254"/>
        <v>0</v>
      </c>
      <c r="BH74" s="16">
        <f t="shared" si="255"/>
        <v>0</v>
      </c>
      <c r="BI74" s="17">
        <f t="shared" si="256"/>
        <v>0</v>
      </c>
      <c r="BK74" s="29">
        <v>211445</v>
      </c>
      <c r="BL74" s="29">
        <v>212445</v>
      </c>
      <c r="BM74" s="29">
        <v>213445</v>
      </c>
    </row>
    <row r="75" spans="1:65" s="28" customFormat="1" ht="24.75" customHeight="1">
      <c r="A75" s="22" t="s">
        <v>43</v>
      </c>
      <c r="B75" s="15">
        <f t="shared" si="257"/>
        <v>5</v>
      </c>
      <c r="C75" s="16">
        <f t="shared" si="200"/>
        <v>4</v>
      </c>
      <c r="D75" s="16">
        <f t="shared" si="200"/>
        <v>1</v>
      </c>
      <c r="E75" s="16">
        <f t="shared" si="200"/>
        <v>0</v>
      </c>
      <c r="F75" s="15">
        <f t="shared" si="201"/>
        <v>3</v>
      </c>
      <c r="G75" s="16">
        <f t="shared" si="202"/>
        <v>3</v>
      </c>
      <c r="H75" s="16">
        <f t="shared" si="203"/>
        <v>0</v>
      </c>
      <c r="I75" s="16">
        <f t="shared" si="204"/>
        <v>0</v>
      </c>
      <c r="J75" s="15">
        <f t="shared" si="205"/>
        <v>1</v>
      </c>
      <c r="K75" s="16">
        <f t="shared" si="206"/>
        <v>0</v>
      </c>
      <c r="L75" s="16">
        <f t="shared" si="207"/>
        <v>1</v>
      </c>
      <c r="M75" s="17">
        <f t="shared" si="208"/>
        <v>0</v>
      </c>
      <c r="N75" s="15">
        <f t="shared" si="209"/>
        <v>1</v>
      </c>
      <c r="O75" s="16">
        <f t="shared" si="210"/>
        <v>1</v>
      </c>
      <c r="P75" s="16">
        <f t="shared" si="211"/>
        <v>0</v>
      </c>
      <c r="Q75" s="17">
        <f t="shared" si="212"/>
        <v>0</v>
      </c>
      <c r="R75" s="15">
        <f t="shared" si="213"/>
        <v>0</v>
      </c>
      <c r="S75" s="16">
        <f t="shared" si="214"/>
        <v>0</v>
      </c>
      <c r="T75" s="16">
        <f t="shared" si="215"/>
        <v>0</v>
      </c>
      <c r="U75" s="16">
        <f t="shared" si="216"/>
        <v>0</v>
      </c>
      <c r="V75" s="15">
        <f t="shared" si="217"/>
        <v>0</v>
      </c>
      <c r="W75" s="16">
        <f t="shared" si="218"/>
        <v>0</v>
      </c>
      <c r="X75" s="16">
        <f t="shared" si="219"/>
        <v>0</v>
      </c>
      <c r="Y75" s="17">
        <f t="shared" si="220"/>
        <v>0</v>
      </c>
      <c r="Z75" s="15">
        <f t="shared" si="221"/>
        <v>0</v>
      </c>
      <c r="AA75" s="16">
        <f t="shared" si="222"/>
        <v>0</v>
      </c>
      <c r="AB75" s="16">
        <f t="shared" si="223"/>
        <v>0</v>
      </c>
      <c r="AC75" s="16">
        <f t="shared" si="224"/>
        <v>0</v>
      </c>
      <c r="AD75" s="15">
        <f t="shared" si="225"/>
        <v>0</v>
      </c>
      <c r="AE75" s="16">
        <f t="shared" si="226"/>
        <v>0</v>
      </c>
      <c r="AF75" s="16">
        <f t="shared" si="227"/>
        <v>0</v>
      </c>
      <c r="AG75" s="17">
        <f t="shared" si="228"/>
        <v>0</v>
      </c>
      <c r="AH75" s="15">
        <f t="shared" si="229"/>
        <v>0</v>
      </c>
      <c r="AI75" s="16">
        <f t="shared" si="230"/>
        <v>0</v>
      </c>
      <c r="AJ75" s="16">
        <f t="shared" si="231"/>
        <v>0</v>
      </c>
      <c r="AK75" s="17">
        <f t="shared" si="232"/>
        <v>0</v>
      </c>
      <c r="AL75" s="15">
        <f t="shared" si="233"/>
        <v>0</v>
      </c>
      <c r="AM75" s="16">
        <f t="shared" si="234"/>
        <v>0</v>
      </c>
      <c r="AN75" s="16">
        <f t="shared" si="235"/>
        <v>0</v>
      </c>
      <c r="AO75" s="17">
        <f t="shared" si="236"/>
        <v>0</v>
      </c>
      <c r="AP75" s="15">
        <f t="shared" si="237"/>
        <v>0</v>
      </c>
      <c r="AQ75" s="16">
        <f t="shared" si="238"/>
        <v>0</v>
      </c>
      <c r="AR75" s="16">
        <f t="shared" si="239"/>
        <v>0</v>
      </c>
      <c r="AS75" s="17">
        <f t="shared" si="240"/>
        <v>0</v>
      </c>
      <c r="AT75" s="15">
        <f t="shared" si="241"/>
        <v>5</v>
      </c>
      <c r="AU75" s="16">
        <f t="shared" si="242"/>
        <v>4</v>
      </c>
      <c r="AV75" s="16">
        <f t="shared" si="243"/>
        <v>1</v>
      </c>
      <c r="AW75" s="17">
        <f t="shared" si="244"/>
        <v>0</v>
      </c>
      <c r="AX75" s="15">
        <f t="shared" si="245"/>
        <v>0</v>
      </c>
      <c r="AY75" s="16">
        <f t="shared" si="246"/>
        <v>0</v>
      </c>
      <c r="AZ75" s="16">
        <f t="shared" si="247"/>
        <v>0</v>
      </c>
      <c r="BA75" s="16">
        <f t="shared" si="248"/>
        <v>0</v>
      </c>
      <c r="BB75" s="15">
        <f t="shared" si="249"/>
        <v>0</v>
      </c>
      <c r="BC75" s="16">
        <f t="shared" si="250"/>
        <v>0</v>
      </c>
      <c r="BD75" s="16">
        <f t="shared" si="251"/>
        <v>0</v>
      </c>
      <c r="BE75" s="16">
        <f t="shared" si="252"/>
        <v>0</v>
      </c>
      <c r="BF75" s="15">
        <f t="shared" si="253"/>
        <v>0</v>
      </c>
      <c r="BG75" s="16">
        <f t="shared" si="254"/>
        <v>0</v>
      </c>
      <c r="BH75" s="16">
        <f t="shared" si="255"/>
        <v>0</v>
      </c>
      <c r="BI75" s="17">
        <f t="shared" si="256"/>
        <v>0</v>
      </c>
      <c r="BK75" s="29">
        <v>211446</v>
      </c>
      <c r="BL75" s="29">
        <v>212446</v>
      </c>
      <c r="BM75" s="29">
        <v>213446</v>
      </c>
    </row>
    <row r="76" spans="1:65" s="28" customFormat="1" ht="24.75" customHeight="1">
      <c r="A76" s="22" t="s">
        <v>44</v>
      </c>
      <c r="B76" s="15">
        <f t="shared" si="257"/>
        <v>5</v>
      </c>
      <c r="C76" s="16">
        <f t="shared" si="200"/>
        <v>1</v>
      </c>
      <c r="D76" s="16">
        <f t="shared" si="200"/>
        <v>3</v>
      </c>
      <c r="E76" s="16">
        <f t="shared" si="200"/>
        <v>1</v>
      </c>
      <c r="F76" s="15">
        <f t="shared" si="201"/>
        <v>1</v>
      </c>
      <c r="G76" s="16">
        <f t="shared" si="202"/>
        <v>0</v>
      </c>
      <c r="H76" s="16">
        <f t="shared" si="203"/>
        <v>0</v>
      </c>
      <c r="I76" s="16">
        <f t="shared" si="204"/>
        <v>1</v>
      </c>
      <c r="J76" s="15">
        <f t="shared" si="205"/>
        <v>1</v>
      </c>
      <c r="K76" s="16">
        <f t="shared" si="206"/>
        <v>0</v>
      </c>
      <c r="L76" s="16">
        <f t="shared" si="207"/>
        <v>1</v>
      </c>
      <c r="M76" s="17">
        <f t="shared" si="208"/>
        <v>0</v>
      </c>
      <c r="N76" s="15">
        <f t="shared" si="209"/>
        <v>1</v>
      </c>
      <c r="O76" s="16">
        <f t="shared" si="210"/>
        <v>1</v>
      </c>
      <c r="P76" s="16">
        <f t="shared" si="211"/>
        <v>0</v>
      </c>
      <c r="Q76" s="17">
        <f t="shared" si="212"/>
        <v>0</v>
      </c>
      <c r="R76" s="15">
        <f t="shared" si="213"/>
        <v>1</v>
      </c>
      <c r="S76" s="16">
        <f t="shared" si="214"/>
        <v>0</v>
      </c>
      <c r="T76" s="16">
        <f t="shared" si="215"/>
        <v>1</v>
      </c>
      <c r="U76" s="16">
        <f t="shared" si="216"/>
        <v>0</v>
      </c>
      <c r="V76" s="15">
        <f t="shared" si="217"/>
        <v>0</v>
      </c>
      <c r="W76" s="16">
        <f t="shared" si="218"/>
        <v>0</v>
      </c>
      <c r="X76" s="16">
        <f t="shared" si="219"/>
        <v>0</v>
      </c>
      <c r="Y76" s="17">
        <f t="shared" si="220"/>
        <v>0</v>
      </c>
      <c r="Z76" s="15">
        <f t="shared" si="221"/>
        <v>0</v>
      </c>
      <c r="AA76" s="16">
        <f t="shared" si="222"/>
        <v>0</v>
      </c>
      <c r="AB76" s="16">
        <f t="shared" si="223"/>
        <v>0</v>
      </c>
      <c r="AC76" s="16">
        <f t="shared" si="224"/>
        <v>0</v>
      </c>
      <c r="AD76" s="15">
        <f t="shared" si="225"/>
        <v>1</v>
      </c>
      <c r="AE76" s="16">
        <f t="shared" si="226"/>
        <v>0</v>
      </c>
      <c r="AF76" s="16">
        <f t="shared" si="227"/>
        <v>1</v>
      </c>
      <c r="AG76" s="17">
        <f t="shared" si="228"/>
        <v>0</v>
      </c>
      <c r="AH76" s="15">
        <f t="shared" si="229"/>
        <v>0</v>
      </c>
      <c r="AI76" s="16">
        <f t="shared" si="230"/>
        <v>0</v>
      </c>
      <c r="AJ76" s="16">
        <f t="shared" si="231"/>
        <v>0</v>
      </c>
      <c r="AK76" s="17">
        <f t="shared" si="232"/>
        <v>0</v>
      </c>
      <c r="AL76" s="15">
        <f t="shared" si="233"/>
        <v>0</v>
      </c>
      <c r="AM76" s="16">
        <f t="shared" si="234"/>
        <v>0</v>
      </c>
      <c r="AN76" s="16">
        <f t="shared" si="235"/>
        <v>0</v>
      </c>
      <c r="AO76" s="17">
        <f t="shared" si="236"/>
        <v>0</v>
      </c>
      <c r="AP76" s="15">
        <f t="shared" si="237"/>
        <v>0</v>
      </c>
      <c r="AQ76" s="16">
        <f t="shared" si="238"/>
        <v>0</v>
      </c>
      <c r="AR76" s="16">
        <f t="shared" si="239"/>
        <v>0</v>
      </c>
      <c r="AS76" s="17">
        <f t="shared" si="240"/>
        <v>0</v>
      </c>
      <c r="AT76" s="15">
        <f t="shared" si="241"/>
        <v>5</v>
      </c>
      <c r="AU76" s="16">
        <f t="shared" si="242"/>
        <v>1</v>
      </c>
      <c r="AV76" s="16">
        <f t="shared" si="243"/>
        <v>3</v>
      </c>
      <c r="AW76" s="17">
        <f t="shared" si="244"/>
        <v>1</v>
      </c>
      <c r="AX76" s="15">
        <f t="shared" si="245"/>
        <v>1</v>
      </c>
      <c r="AY76" s="16">
        <f t="shared" si="246"/>
        <v>0</v>
      </c>
      <c r="AZ76" s="16">
        <f t="shared" si="247"/>
        <v>1</v>
      </c>
      <c r="BA76" s="16">
        <f t="shared" si="248"/>
        <v>0</v>
      </c>
      <c r="BB76" s="15">
        <f t="shared" si="249"/>
        <v>0</v>
      </c>
      <c r="BC76" s="16">
        <f t="shared" si="250"/>
        <v>0</v>
      </c>
      <c r="BD76" s="16">
        <f t="shared" si="251"/>
        <v>0</v>
      </c>
      <c r="BE76" s="16">
        <f t="shared" si="252"/>
        <v>0</v>
      </c>
      <c r="BF76" s="15">
        <f t="shared" si="253"/>
        <v>0</v>
      </c>
      <c r="BG76" s="16">
        <f t="shared" si="254"/>
        <v>0</v>
      </c>
      <c r="BH76" s="16">
        <f t="shared" si="255"/>
        <v>0</v>
      </c>
      <c r="BI76" s="17">
        <f t="shared" si="256"/>
        <v>0</v>
      </c>
      <c r="BK76" s="29">
        <v>211447</v>
      </c>
      <c r="BL76" s="29">
        <v>212447</v>
      </c>
      <c r="BM76" s="29">
        <v>213447</v>
      </c>
    </row>
    <row r="77" spans="1:65" s="28" customFormat="1" ht="24.75" customHeight="1">
      <c r="A77" s="22" t="s">
        <v>34</v>
      </c>
      <c r="B77" s="15">
        <f t="shared" si="257"/>
        <v>2</v>
      </c>
      <c r="C77" s="16">
        <f t="shared" si="200"/>
        <v>0</v>
      </c>
      <c r="D77" s="16">
        <f t="shared" si="200"/>
        <v>0</v>
      </c>
      <c r="E77" s="16">
        <f t="shared" si="200"/>
        <v>2</v>
      </c>
      <c r="F77" s="15">
        <f t="shared" si="201"/>
        <v>1</v>
      </c>
      <c r="G77" s="16">
        <f t="shared" si="202"/>
        <v>0</v>
      </c>
      <c r="H77" s="16">
        <f t="shared" si="203"/>
        <v>0</v>
      </c>
      <c r="I77" s="16">
        <f t="shared" si="204"/>
        <v>1</v>
      </c>
      <c r="J77" s="15">
        <f t="shared" si="205"/>
        <v>0</v>
      </c>
      <c r="K77" s="16">
        <f t="shared" si="206"/>
        <v>0</v>
      </c>
      <c r="L77" s="16">
        <f t="shared" si="207"/>
        <v>0</v>
      </c>
      <c r="M77" s="17">
        <f t="shared" si="208"/>
        <v>0</v>
      </c>
      <c r="N77" s="15">
        <f t="shared" si="209"/>
        <v>0</v>
      </c>
      <c r="O77" s="16">
        <f t="shared" si="210"/>
        <v>0</v>
      </c>
      <c r="P77" s="16">
        <f t="shared" si="211"/>
        <v>0</v>
      </c>
      <c r="Q77" s="17">
        <f t="shared" si="212"/>
        <v>0</v>
      </c>
      <c r="R77" s="15">
        <f t="shared" si="213"/>
        <v>0</v>
      </c>
      <c r="S77" s="16">
        <f t="shared" si="214"/>
        <v>0</v>
      </c>
      <c r="T77" s="16">
        <f t="shared" si="215"/>
        <v>0</v>
      </c>
      <c r="U77" s="16">
        <f t="shared" si="216"/>
        <v>0</v>
      </c>
      <c r="V77" s="15">
        <f t="shared" si="217"/>
        <v>0</v>
      </c>
      <c r="W77" s="16">
        <f t="shared" si="218"/>
        <v>0</v>
      </c>
      <c r="X77" s="16">
        <f t="shared" si="219"/>
        <v>0</v>
      </c>
      <c r="Y77" s="17">
        <f t="shared" si="220"/>
        <v>0</v>
      </c>
      <c r="Z77" s="15">
        <f t="shared" si="221"/>
        <v>0</v>
      </c>
      <c r="AA77" s="16">
        <f t="shared" si="222"/>
        <v>0</v>
      </c>
      <c r="AB77" s="16">
        <f t="shared" si="223"/>
        <v>0</v>
      </c>
      <c r="AC77" s="16">
        <f t="shared" si="224"/>
        <v>0</v>
      </c>
      <c r="AD77" s="15">
        <f t="shared" si="225"/>
        <v>1</v>
      </c>
      <c r="AE77" s="16">
        <f t="shared" si="226"/>
        <v>0</v>
      </c>
      <c r="AF77" s="16">
        <f t="shared" si="227"/>
        <v>0</v>
      </c>
      <c r="AG77" s="17">
        <f t="shared" si="228"/>
        <v>1</v>
      </c>
      <c r="AH77" s="15">
        <f t="shared" si="229"/>
        <v>0</v>
      </c>
      <c r="AI77" s="16">
        <f t="shared" si="230"/>
        <v>0</v>
      </c>
      <c r="AJ77" s="16">
        <f t="shared" si="231"/>
        <v>0</v>
      </c>
      <c r="AK77" s="17">
        <f t="shared" si="232"/>
        <v>0</v>
      </c>
      <c r="AL77" s="15">
        <f t="shared" si="233"/>
        <v>0</v>
      </c>
      <c r="AM77" s="16">
        <f t="shared" si="234"/>
        <v>0</v>
      </c>
      <c r="AN77" s="16">
        <f t="shared" si="235"/>
        <v>0</v>
      </c>
      <c r="AO77" s="17">
        <f t="shared" si="236"/>
        <v>0</v>
      </c>
      <c r="AP77" s="15">
        <f t="shared" si="237"/>
        <v>0</v>
      </c>
      <c r="AQ77" s="16">
        <f t="shared" si="238"/>
        <v>0</v>
      </c>
      <c r="AR77" s="16">
        <f t="shared" si="239"/>
        <v>0</v>
      </c>
      <c r="AS77" s="17">
        <f t="shared" si="240"/>
        <v>0</v>
      </c>
      <c r="AT77" s="15">
        <f t="shared" si="241"/>
        <v>1</v>
      </c>
      <c r="AU77" s="16">
        <f t="shared" si="242"/>
        <v>0</v>
      </c>
      <c r="AV77" s="16">
        <f t="shared" si="243"/>
        <v>0</v>
      </c>
      <c r="AW77" s="17">
        <f t="shared" si="244"/>
        <v>1</v>
      </c>
      <c r="AX77" s="15">
        <f t="shared" si="245"/>
        <v>0</v>
      </c>
      <c r="AY77" s="16">
        <f t="shared" si="246"/>
        <v>0</v>
      </c>
      <c r="AZ77" s="16">
        <f t="shared" si="247"/>
        <v>0</v>
      </c>
      <c r="BA77" s="16">
        <f t="shared" si="248"/>
        <v>0</v>
      </c>
      <c r="BB77" s="15">
        <f t="shared" si="249"/>
        <v>1</v>
      </c>
      <c r="BC77" s="16">
        <f t="shared" si="250"/>
        <v>0</v>
      </c>
      <c r="BD77" s="16">
        <f t="shared" si="251"/>
        <v>0</v>
      </c>
      <c r="BE77" s="16">
        <f t="shared" si="252"/>
        <v>1</v>
      </c>
      <c r="BF77" s="15">
        <f t="shared" si="253"/>
        <v>0</v>
      </c>
      <c r="BG77" s="16">
        <f t="shared" si="254"/>
        <v>0</v>
      </c>
      <c r="BH77" s="16">
        <f t="shared" si="255"/>
        <v>0</v>
      </c>
      <c r="BI77" s="17">
        <f t="shared" si="256"/>
        <v>0</v>
      </c>
      <c r="BK77" s="29">
        <v>211461</v>
      </c>
      <c r="BL77" s="29">
        <v>212461</v>
      </c>
      <c r="BM77" s="29">
        <v>213461</v>
      </c>
    </row>
    <row r="78" spans="1:65" s="28" customFormat="1" ht="24.75" customHeight="1">
      <c r="A78" s="22" t="s">
        <v>35</v>
      </c>
      <c r="B78" s="15">
        <f t="shared" si="257"/>
        <v>1</v>
      </c>
      <c r="C78" s="16">
        <f t="shared" si="200"/>
        <v>0</v>
      </c>
      <c r="D78" s="16">
        <f t="shared" si="200"/>
        <v>0</v>
      </c>
      <c r="E78" s="16">
        <f t="shared" si="200"/>
        <v>1</v>
      </c>
      <c r="F78" s="15">
        <f t="shared" si="201"/>
        <v>0</v>
      </c>
      <c r="G78" s="16">
        <f t="shared" si="202"/>
        <v>0</v>
      </c>
      <c r="H78" s="16">
        <f t="shared" si="203"/>
        <v>0</v>
      </c>
      <c r="I78" s="16">
        <f t="shared" si="204"/>
        <v>0</v>
      </c>
      <c r="J78" s="15">
        <f t="shared" si="205"/>
        <v>1</v>
      </c>
      <c r="K78" s="16">
        <f t="shared" si="206"/>
        <v>0</v>
      </c>
      <c r="L78" s="16">
        <f t="shared" si="207"/>
        <v>0</v>
      </c>
      <c r="M78" s="17">
        <f t="shared" si="208"/>
        <v>1</v>
      </c>
      <c r="N78" s="15">
        <f t="shared" si="209"/>
        <v>0</v>
      </c>
      <c r="O78" s="16">
        <f t="shared" si="210"/>
        <v>0</v>
      </c>
      <c r="P78" s="16">
        <f t="shared" si="211"/>
        <v>0</v>
      </c>
      <c r="Q78" s="17">
        <f t="shared" si="212"/>
        <v>0</v>
      </c>
      <c r="R78" s="15">
        <f t="shared" si="213"/>
        <v>0</v>
      </c>
      <c r="S78" s="16">
        <f t="shared" si="214"/>
        <v>0</v>
      </c>
      <c r="T78" s="16">
        <f t="shared" si="215"/>
        <v>0</v>
      </c>
      <c r="U78" s="16">
        <f t="shared" si="216"/>
        <v>0</v>
      </c>
      <c r="V78" s="15">
        <f t="shared" si="217"/>
        <v>0</v>
      </c>
      <c r="W78" s="16">
        <f t="shared" si="218"/>
        <v>0</v>
      </c>
      <c r="X78" s="16">
        <f t="shared" si="219"/>
        <v>0</v>
      </c>
      <c r="Y78" s="17">
        <f t="shared" si="220"/>
        <v>0</v>
      </c>
      <c r="Z78" s="15">
        <f t="shared" si="221"/>
        <v>0</v>
      </c>
      <c r="AA78" s="16">
        <f t="shared" si="222"/>
        <v>0</v>
      </c>
      <c r="AB78" s="16">
        <f t="shared" si="223"/>
        <v>0</v>
      </c>
      <c r="AC78" s="16">
        <f t="shared" si="224"/>
        <v>0</v>
      </c>
      <c r="AD78" s="15">
        <f t="shared" si="225"/>
        <v>0</v>
      </c>
      <c r="AE78" s="16">
        <f t="shared" si="226"/>
        <v>0</v>
      </c>
      <c r="AF78" s="16">
        <f t="shared" si="227"/>
        <v>0</v>
      </c>
      <c r="AG78" s="17">
        <f t="shared" si="228"/>
        <v>0</v>
      </c>
      <c r="AH78" s="15">
        <f t="shared" si="229"/>
        <v>0</v>
      </c>
      <c r="AI78" s="16">
        <f t="shared" si="230"/>
        <v>0</v>
      </c>
      <c r="AJ78" s="16">
        <f t="shared" si="231"/>
        <v>0</v>
      </c>
      <c r="AK78" s="17">
        <f t="shared" si="232"/>
        <v>0</v>
      </c>
      <c r="AL78" s="15">
        <f t="shared" si="233"/>
        <v>0</v>
      </c>
      <c r="AM78" s="16">
        <f t="shared" si="234"/>
        <v>0</v>
      </c>
      <c r="AN78" s="16">
        <f t="shared" si="235"/>
        <v>0</v>
      </c>
      <c r="AO78" s="17">
        <f t="shared" si="236"/>
        <v>0</v>
      </c>
      <c r="AP78" s="15">
        <f t="shared" si="237"/>
        <v>0</v>
      </c>
      <c r="AQ78" s="16">
        <f t="shared" si="238"/>
        <v>0</v>
      </c>
      <c r="AR78" s="16">
        <f t="shared" si="239"/>
        <v>0</v>
      </c>
      <c r="AS78" s="17">
        <f t="shared" si="240"/>
        <v>0</v>
      </c>
      <c r="AT78" s="15">
        <f t="shared" si="241"/>
        <v>1</v>
      </c>
      <c r="AU78" s="16">
        <f t="shared" si="242"/>
        <v>0</v>
      </c>
      <c r="AV78" s="16">
        <f t="shared" si="243"/>
        <v>0</v>
      </c>
      <c r="AW78" s="17">
        <f t="shared" si="244"/>
        <v>1</v>
      </c>
      <c r="AX78" s="15">
        <f t="shared" si="245"/>
        <v>0</v>
      </c>
      <c r="AY78" s="16">
        <f t="shared" si="246"/>
        <v>0</v>
      </c>
      <c r="AZ78" s="16">
        <f t="shared" si="247"/>
        <v>0</v>
      </c>
      <c r="BA78" s="16">
        <f t="shared" si="248"/>
        <v>0</v>
      </c>
      <c r="BB78" s="15">
        <f t="shared" si="249"/>
        <v>0</v>
      </c>
      <c r="BC78" s="16">
        <f t="shared" si="250"/>
        <v>0</v>
      </c>
      <c r="BD78" s="16">
        <f t="shared" si="251"/>
        <v>0</v>
      </c>
      <c r="BE78" s="16">
        <f t="shared" si="252"/>
        <v>0</v>
      </c>
      <c r="BF78" s="15">
        <f t="shared" si="253"/>
        <v>0</v>
      </c>
      <c r="BG78" s="16">
        <f t="shared" si="254"/>
        <v>0</v>
      </c>
      <c r="BH78" s="16">
        <f t="shared" si="255"/>
        <v>0</v>
      </c>
      <c r="BI78" s="17">
        <f t="shared" si="256"/>
        <v>0</v>
      </c>
      <c r="BK78" s="29">
        <v>211481</v>
      </c>
      <c r="BL78" s="29">
        <v>212481</v>
      </c>
      <c r="BM78" s="29">
        <v>213481</v>
      </c>
    </row>
    <row r="79" spans="1:65" s="28" customFormat="1" ht="24.75" customHeight="1">
      <c r="A79" s="22" t="s">
        <v>36</v>
      </c>
      <c r="B79" s="15">
        <f t="shared" si="257"/>
        <v>2</v>
      </c>
      <c r="C79" s="16">
        <f t="shared" si="200"/>
        <v>0</v>
      </c>
      <c r="D79" s="16">
        <f t="shared" si="200"/>
        <v>0</v>
      </c>
      <c r="E79" s="16">
        <f t="shared" si="200"/>
        <v>2</v>
      </c>
      <c r="F79" s="15">
        <f t="shared" si="201"/>
        <v>1</v>
      </c>
      <c r="G79" s="16">
        <f t="shared" si="202"/>
        <v>0</v>
      </c>
      <c r="H79" s="16">
        <f t="shared" si="203"/>
        <v>0</v>
      </c>
      <c r="I79" s="16">
        <f t="shared" si="204"/>
        <v>1</v>
      </c>
      <c r="J79" s="15">
        <f t="shared" si="205"/>
        <v>1</v>
      </c>
      <c r="K79" s="16">
        <f t="shared" si="206"/>
        <v>0</v>
      </c>
      <c r="L79" s="16">
        <f t="shared" si="207"/>
        <v>0</v>
      </c>
      <c r="M79" s="17">
        <f t="shared" si="208"/>
        <v>1</v>
      </c>
      <c r="N79" s="15">
        <f t="shared" si="209"/>
        <v>0</v>
      </c>
      <c r="O79" s="16">
        <f t="shared" si="210"/>
        <v>0</v>
      </c>
      <c r="P79" s="16">
        <f t="shared" si="211"/>
        <v>0</v>
      </c>
      <c r="Q79" s="17">
        <f t="shared" si="212"/>
        <v>0</v>
      </c>
      <c r="R79" s="15">
        <f t="shared" si="213"/>
        <v>0</v>
      </c>
      <c r="S79" s="16">
        <f t="shared" si="214"/>
        <v>0</v>
      </c>
      <c r="T79" s="16">
        <f t="shared" si="215"/>
        <v>0</v>
      </c>
      <c r="U79" s="16">
        <f t="shared" si="216"/>
        <v>0</v>
      </c>
      <c r="V79" s="15">
        <f t="shared" si="217"/>
        <v>0</v>
      </c>
      <c r="W79" s="16">
        <f t="shared" si="218"/>
        <v>0</v>
      </c>
      <c r="X79" s="16">
        <f t="shared" si="219"/>
        <v>0</v>
      </c>
      <c r="Y79" s="17">
        <f t="shared" si="220"/>
        <v>0</v>
      </c>
      <c r="Z79" s="15">
        <f t="shared" si="221"/>
        <v>0</v>
      </c>
      <c r="AA79" s="16">
        <f t="shared" si="222"/>
        <v>0</v>
      </c>
      <c r="AB79" s="16">
        <f t="shared" si="223"/>
        <v>0</v>
      </c>
      <c r="AC79" s="16">
        <f t="shared" si="224"/>
        <v>0</v>
      </c>
      <c r="AD79" s="15">
        <f t="shared" si="225"/>
        <v>0</v>
      </c>
      <c r="AE79" s="16">
        <f t="shared" si="226"/>
        <v>0</v>
      </c>
      <c r="AF79" s="16">
        <f t="shared" si="227"/>
        <v>0</v>
      </c>
      <c r="AG79" s="17">
        <f t="shared" si="228"/>
        <v>0</v>
      </c>
      <c r="AH79" s="15">
        <f t="shared" si="229"/>
        <v>0</v>
      </c>
      <c r="AI79" s="16">
        <f t="shared" si="230"/>
        <v>0</v>
      </c>
      <c r="AJ79" s="16">
        <f t="shared" si="231"/>
        <v>0</v>
      </c>
      <c r="AK79" s="17">
        <f t="shared" si="232"/>
        <v>0</v>
      </c>
      <c r="AL79" s="15">
        <f t="shared" si="233"/>
        <v>0</v>
      </c>
      <c r="AM79" s="16">
        <f t="shared" si="234"/>
        <v>0</v>
      </c>
      <c r="AN79" s="16">
        <f t="shared" si="235"/>
        <v>0</v>
      </c>
      <c r="AO79" s="17">
        <f t="shared" si="236"/>
        <v>0</v>
      </c>
      <c r="AP79" s="15">
        <f t="shared" si="237"/>
        <v>0</v>
      </c>
      <c r="AQ79" s="16">
        <f t="shared" si="238"/>
        <v>0</v>
      </c>
      <c r="AR79" s="16">
        <f t="shared" si="239"/>
        <v>0</v>
      </c>
      <c r="AS79" s="17">
        <f t="shared" si="240"/>
        <v>0</v>
      </c>
      <c r="AT79" s="15">
        <f t="shared" si="241"/>
        <v>2</v>
      </c>
      <c r="AU79" s="16">
        <f t="shared" si="242"/>
        <v>0</v>
      </c>
      <c r="AV79" s="16">
        <f t="shared" si="243"/>
        <v>0</v>
      </c>
      <c r="AW79" s="17">
        <f t="shared" si="244"/>
        <v>2</v>
      </c>
      <c r="AX79" s="15">
        <f t="shared" si="245"/>
        <v>0</v>
      </c>
      <c r="AY79" s="16">
        <f t="shared" si="246"/>
        <v>0</v>
      </c>
      <c r="AZ79" s="16">
        <f t="shared" si="247"/>
        <v>0</v>
      </c>
      <c r="BA79" s="16">
        <f t="shared" si="248"/>
        <v>0</v>
      </c>
      <c r="BB79" s="15">
        <f t="shared" si="249"/>
        <v>0</v>
      </c>
      <c r="BC79" s="16">
        <f t="shared" si="250"/>
        <v>0</v>
      </c>
      <c r="BD79" s="16">
        <f t="shared" si="251"/>
        <v>0</v>
      </c>
      <c r="BE79" s="16">
        <f t="shared" si="252"/>
        <v>0</v>
      </c>
      <c r="BF79" s="15">
        <f t="shared" si="253"/>
        <v>0</v>
      </c>
      <c r="BG79" s="16">
        <f t="shared" si="254"/>
        <v>0</v>
      </c>
      <c r="BH79" s="16">
        <f t="shared" si="255"/>
        <v>0</v>
      </c>
      <c r="BI79" s="17">
        <f t="shared" si="256"/>
        <v>0</v>
      </c>
      <c r="BK79" s="29">
        <v>211482</v>
      </c>
      <c r="BL79" s="29">
        <v>212482</v>
      </c>
      <c r="BM79" s="29">
        <v>213482</v>
      </c>
    </row>
    <row r="80" spans="1:65" s="28" customFormat="1" ht="24.75" customHeight="1">
      <c r="A80" s="22" t="s">
        <v>37</v>
      </c>
      <c r="B80" s="15">
        <f t="shared" si="257"/>
        <v>2</v>
      </c>
      <c r="C80" s="16">
        <f t="shared" si="200"/>
        <v>2</v>
      </c>
      <c r="D80" s="16">
        <f t="shared" si="200"/>
        <v>0</v>
      </c>
      <c r="E80" s="16">
        <f t="shared" si="200"/>
        <v>0</v>
      </c>
      <c r="F80" s="15">
        <f t="shared" si="201"/>
        <v>0</v>
      </c>
      <c r="G80" s="16">
        <f t="shared" si="202"/>
        <v>0</v>
      </c>
      <c r="H80" s="16">
        <f t="shared" si="203"/>
        <v>0</v>
      </c>
      <c r="I80" s="16">
        <f t="shared" si="204"/>
        <v>0</v>
      </c>
      <c r="J80" s="15">
        <f t="shared" si="205"/>
        <v>1</v>
      </c>
      <c r="K80" s="16">
        <f t="shared" si="206"/>
        <v>1</v>
      </c>
      <c r="L80" s="16">
        <f t="shared" si="207"/>
        <v>0</v>
      </c>
      <c r="M80" s="17">
        <f t="shared" si="208"/>
        <v>0</v>
      </c>
      <c r="N80" s="15">
        <f t="shared" si="209"/>
        <v>0</v>
      </c>
      <c r="O80" s="16">
        <f t="shared" si="210"/>
        <v>0</v>
      </c>
      <c r="P80" s="16">
        <f t="shared" si="211"/>
        <v>0</v>
      </c>
      <c r="Q80" s="17">
        <f t="shared" si="212"/>
        <v>0</v>
      </c>
      <c r="R80" s="15">
        <f t="shared" si="213"/>
        <v>1</v>
      </c>
      <c r="S80" s="16">
        <f t="shared" si="214"/>
        <v>1</v>
      </c>
      <c r="T80" s="16">
        <f t="shared" si="215"/>
        <v>0</v>
      </c>
      <c r="U80" s="16">
        <f t="shared" si="216"/>
        <v>0</v>
      </c>
      <c r="V80" s="15">
        <f t="shared" si="217"/>
        <v>0</v>
      </c>
      <c r="W80" s="16">
        <f t="shared" si="218"/>
        <v>0</v>
      </c>
      <c r="X80" s="16">
        <f t="shared" si="219"/>
        <v>0</v>
      </c>
      <c r="Y80" s="17">
        <f t="shared" si="220"/>
        <v>0</v>
      </c>
      <c r="Z80" s="15">
        <f t="shared" si="221"/>
        <v>0</v>
      </c>
      <c r="AA80" s="16">
        <f t="shared" si="222"/>
        <v>0</v>
      </c>
      <c r="AB80" s="16">
        <f t="shared" si="223"/>
        <v>0</v>
      </c>
      <c r="AC80" s="16">
        <f t="shared" si="224"/>
        <v>0</v>
      </c>
      <c r="AD80" s="15">
        <f t="shared" si="225"/>
        <v>0</v>
      </c>
      <c r="AE80" s="16">
        <f t="shared" si="226"/>
        <v>0</v>
      </c>
      <c r="AF80" s="16">
        <f t="shared" si="227"/>
        <v>0</v>
      </c>
      <c r="AG80" s="17">
        <f t="shared" si="228"/>
        <v>0</v>
      </c>
      <c r="AH80" s="15">
        <f t="shared" si="229"/>
        <v>0</v>
      </c>
      <c r="AI80" s="16">
        <f t="shared" si="230"/>
        <v>0</v>
      </c>
      <c r="AJ80" s="16">
        <f t="shared" si="231"/>
        <v>0</v>
      </c>
      <c r="AK80" s="17">
        <f t="shared" si="232"/>
        <v>0</v>
      </c>
      <c r="AL80" s="15">
        <f t="shared" si="233"/>
        <v>0</v>
      </c>
      <c r="AM80" s="16">
        <f t="shared" si="234"/>
        <v>0</v>
      </c>
      <c r="AN80" s="16">
        <f t="shared" si="235"/>
        <v>0</v>
      </c>
      <c r="AO80" s="17">
        <f t="shared" si="236"/>
        <v>0</v>
      </c>
      <c r="AP80" s="15">
        <f t="shared" si="237"/>
        <v>0</v>
      </c>
      <c r="AQ80" s="16">
        <f t="shared" si="238"/>
        <v>0</v>
      </c>
      <c r="AR80" s="16">
        <f t="shared" si="239"/>
        <v>0</v>
      </c>
      <c r="AS80" s="17">
        <f t="shared" si="240"/>
        <v>0</v>
      </c>
      <c r="AT80" s="15">
        <f t="shared" si="241"/>
        <v>2</v>
      </c>
      <c r="AU80" s="16">
        <f t="shared" si="242"/>
        <v>2</v>
      </c>
      <c r="AV80" s="16">
        <f t="shared" si="243"/>
        <v>0</v>
      </c>
      <c r="AW80" s="17">
        <f t="shared" si="244"/>
        <v>0</v>
      </c>
      <c r="AX80" s="15">
        <f t="shared" si="245"/>
        <v>0</v>
      </c>
      <c r="AY80" s="16">
        <f t="shared" si="246"/>
        <v>0</v>
      </c>
      <c r="AZ80" s="16">
        <f t="shared" si="247"/>
        <v>0</v>
      </c>
      <c r="BA80" s="16">
        <f t="shared" si="248"/>
        <v>0</v>
      </c>
      <c r="BB80" s="15">
        <f t="shared" si="249"/>
        <v>0</v>
      </c>
      <c r="BC80" s="16">
        <f t="shared" si="250"/>
        <v>0</v>
      </c>
      <c r="BD80" s="16">
        <f t="shared" si="251"/>
        <v>0</v>
      </c>
      <c r="BE80" s="16">
        <f t="shared" si="252"/>
        <v>0</v>
      </c>
      <c r="BF80" s="15">
        <f t="shared" si="253"/>
        <v>0</v>
      </c>
      <c r="BG80" s="16">
        <f t="shared" si="254"/>
        <v>0</v>
      </c>
      <c r="BH80" s="16">
        <f t="shared" si="255"/>
        <v>0</v>
      </c>
      <c r="BI80" s="17">
        <f t="shared" si="256"/>
        <v>0</v>
      </c>
      <c r="BK80" s="29">
        <v>211483</v>
      </c>
      <c r="BL80" s="29">
        <v>212483</v>
      </c>
      <c r="BM80" s="29">
        <v>213483</v>
      </c>
    </row>
    <row r="81" spans="1:65" s="28" customFormat="1" ht="24.75" customHeight="1">
      <c r="A81" s="22" t="s">
        <v>38</v>
      </c>
      <c r="B81" s="15">
        <f t="shared" si="257"/>
        <v>1</v>
      </c>
      <c r="C81" s="19">
        <f t="shared" si="200"/>
        <v>0</v>
      </c>
      <c r="D81" s="19">
        <f t="shared" si="200"/>
        <v>1</v>
      </c>
      <c r="E81" s="19">
        <f t="shared" si="200"/>
        <v>0</v>
      </c>
      <c r="F81" s="18">
        <f t="shared" si="201"/>
        <v>0</v>
      </c>
      <c r="G81" s="19">
        <f t="shared" si="202"/>
        <v>0</v>
      </c>
      <c r="H81" s="19">
        <f t="shared" si="203"/>
        <v>0</v>
      </c>
      <c r="I81" s="19">
        <f t="shared" si="204"/>
        <v>0</v>
      </c>
      <c r="J81" s="18">
        <f t="shared" si="205"/>
        <v>0</v>
      </c>
      <c r="K81" s="19">
        <f t="shared" si="206"/>
        <v>0</v>
      </c>
      <c r="L81" s="19">
        <f t="shared" si="207"/>
        <v>0</v>
      </c>
      <c r="M81" s="20">
        <f t="shared" si="208"/>
        <v>0</v>
      </c>
      <c r="N81" s="18">
        <f t="shared" si="209"/>
        <v>0</v>
      </c>
      <c r="O81" s="19">
        <f t="shared" si="210"/>
        <v>0</v>
      </c>
      <c r="P81" s="19">
        <f t="shared" si="211"/>
        <v>0</v>
      </c>
      <c r="Q81" s="20">
        <f t="shared" si="212"/>
        <v>0</v>
      </c>
      <c r="R81" s="18">
        <f t="shared" si="213"/>
        <v>1</v>
      </c>
      <c r="S81" s="19">
        <f t="shared" si="214"/>
        <v>0</v>
      </c>
      <c r="T81" s="19">
        <f t="shared" si="215"/>
        <v>1</v>
      </c>
      <c r="U81" s="19">
        <f t="shared" si="216"/>
        <v>0</v>
      </c>
      <c r="V81" s="18">
        <f t="shared" si="217"/>
        <v>0</v>
      </c>
      <c r="W81" s="19">
        <f t="shared" si="218"/>
        <v>0</v>
      </c>
      <c r="X81" s="19">
        <f t="shared" si="219"/>
        <v>0</v>
      </c>
      <c r="Y81" s="20">
        <f t="shared" si="220"/>
        <v>0</v>
      </c>
      <c r="Z81" s="18">
        <f t="shared" si="221"/>
        <v>0</v>
      </c>
      <c r="AA81" s="19">
        <f t="shared" si="222"/>
        <v>0</v>
      </c>
      <c r="AB81" s="19">
        <f t="shared" si="223"/>
        <v>0</v>
      </c>
      <c r="AC81" s="19">
        <f t="shared" si="224"/>
        <v>0</v>
      </c>
      <c r="AD81" s="18">
        <f t="shared" si="225"/>
        <v>0</v>
      </c>
      <c r="AE81" s="19">
        <f t="shared" si="226"/>
        <v>0</v>
      </c>
      <c r="AF81" s="19">
        <f t="shared" si="227"/>
        <v>0</v>
      </c>
      <c r="AG81" s="20">
        <f t="shared" si="228"/>
        <v>0</v>
      </c>
      <c r="AH81" s="18">
        <f t="shared" si="229"/>
        <v>0</v>
      </c>
      <c r="AI81" s="19">
        <f t="shared" si="230"/>
        <v>0</v>
      </c>
      <c r="AJ81" s="19">
        <f t="shared" si="231"/>
        <v>0</v>
      </c>
      <c r="AK81" s="20">
        <f t="shared" si="232"/>
        <v>0</v>
      </c>
      <c r="AL81" s="18">
        <f t="shared" si="233"/>
        <v>0</v>
      </c>
      <c r="AM81" s="19">
        <f t="shared" si="234"/>
        <v>0</v>
      </c>
      <c r="AN81" s="19">
        <f t="shared" si="235"/>
        <v>0</v>
      </c>
      <c r="AO81" s="20">
        <f t="shared" si="236"/>
        <v>0</v>
      </c>
      <c r="AP81" s="18">
        <f t="shared" si="237"/>
        <v>0</v>
      </c>
      <c r="AQ81" s="19">
        <f t="shared" si="238"/>
        <v>0</v>
      </c>
      <c r="AR81" s="19">
        <f t="shared" si="239"/>
        <v>0</v>
      </c>
      <c r="AS81" s="20">
        <f t="shared" si="240"/>
        <v>0</v>
      </c>
      <c r="AT81" s="18">
        <f t="shared" si="241"/>
        <v>1</v>
      </c>
      <c r="AU81" s="19">
        <f t="shared" si="242"/>
        <v>0</v>
      </c>
      <c r="AV81" s="19">
        <f t="shared" si="243"/>
        <v>1</v>
      </c>
      <c r="AW81" s="20">
        <f t="shared" si="244"/>
        <v>0</v>
      </c>
      <c r="AX81" s="18">
        <f t="shared" si="245"/>
        <v>0</v>
      </c>
      <c r="AY81" s="19">
        <f t="shared" si="246"/>
        <v>0</v>
      </c>
      <c r="AZ81" s="19">
        <f t="shared" si="247"/>
        <v>0</v>
      </c>
      <c r="BA81" s="19">
        <f t="shared" si="248"/>
        <v>0</v>
      </c>
      <c r="BB81" s="18">
        <f t="shared" si="249"/>
        <v>0</v>
      </c>
      <c r="BC81" s="19">
        <f t="shared" si="250"/>
        <v>0</v>
      </c>
      <c r="BD81" s="19">
        <f t="shared" si="251"/>
        <v>0</v>
      </c>
      <c r="BE81" s="20">
        <f t="shared" si="252"/>
        <v>0</v>
      </c>
      <c r="BF81" s="18">
        <f t="shared" si="253"/>
        <v>0</v>
      </c>
      <c r="BG81" s="19">
        <f t="shared" si="254"/>
        <v>0</v>
      </c>
      <c r="BH81" s="19">
        <f t="shared" si="255"/>
        <v>0</v>
      </c>
      <c r="BI81" s="20">
        <f t="shared" si="256"/>
        <v>0</v>
      </c>
      <c r="BK81" s="29">
        <v>211484</v>
      </c>
      <c r="BL81" s="29">
        <v>212484</v>
      </c>
      <c r="BM81" s="29">
        <v>213484</v>
      </c>
    </row>
    <row r="82" spans="1:61" s="28" customFormat="1" ht="24.75" customHeight="1">
      <c r="A82" s="21" t="s">
        <v>85</v>
      </c>
      <c r="B82" s="11">
        <f aca="true" t="shared" si="258" ref="B82:BI82">SUM(B83:B88)</f>
        <v>4</v>
      </c>
      <c r="C82" s="12">
        <f t="shared" si="258"/>
        <v>4</v>
      </c>
      <c r="D82" s="12">
        <f t="shared" si="258"/>
        <v>0</v>
      </c>
      <c r="E82" s="13">
        <f t="shared" si="258"/>
        <v>0</v>
      </c>
      <c r="F82" s="11">
        <f t="shared" si="258"/>
        <v>1</v>
      </c>
      <c r="G82" s="12">
        <f t="shared" si="258"/>
        <v>1</v>
      </c>
      <c r="H82" s="12">
        <f t="shared" si="258"/>
        <v>0</v>
      </c>
      <c r="I82" s="13">
        <f t="shared" si="258"/>
        <v>0</v>
      </c>
      <c r="J82" s="11">
        <f t="shared" si="258"/>
        <v>1</v>
      </c>
      <c r="K82" s="12">
        <f t="shared" si="258"/>
        <v>1</v>
      </c>
      <c r="L82" s="12">
        <f t="shared" si="258"/>
        <v>0</v>
      </c>
      <c r="M82" s="13">
        <f t="shared" si="258"/>
        <v>0</v>
      </c>
      <c r="N82" s="11">
        <f t="shared" si="258"/>
        <v>2</v>
      </c>
      <c r="O82" s="12">
        <f t="shared" si="258"/>
        <v>2</v>
      </c>
      <c r="P82" s="12">
        <f t="shared" si="258"/>
        <v>0</v>
      </c>
      <c r="Q82" s="13">
        <f t="shared" si="258"/>
        <v>0</v>
      </c>
      <c r="R82" s="11">
        <f t="shared" si="258"/>
        <v>0</v>
      </c>
      <c r="S82" s="12">
        <f t="shared" si="258"/>
        <v>0</v>
      </c>
      <c r="T82" s="12">
        <f t="shared" si="258"/>
        <v>0</v>
      </c>
      <c r="U82" s="13">
        <f t="shared" si="258"/>
        <v>0</v>
      </c>
      <c r="V82" s="11">
        <f t="shared" si="258"/>
        <v>0</v>
      </c>
      <c r="W82" s="12">
        <f t="shared" si="258"/>
        <v>0</v>
      </c>
      <c r="X82" s="12">
        <f t="shared" si="258"/>
        <v>0</v>
      </c>
      <c r="Y82" s="13">
        <f t="shared" si="258"/>
        <v>0</v>
      </c>
      <c r="Z82" s="11">
        <f t="shared" si="258"/>
        <v>0</v>
      </c>
      <c r="AA82" s="12">
        <f t="shared" si="258"/>
        <v>0</v>
      </c>
      <c r="AB82" s="12">
        <f t="shared" si="258"/>
        <v>0</v>
      </c>
      <c r="AC82" s="13">
        <f t="shared" si="258"/>
        <v>0</v>
      </c>
      <c r="AD82" s="11">
        <f t="shared" si="258"/>
        <v>0</v>
      </c>
      <c r="AE82" s="12">
        <f t="shared" si="258"/>
        <v>0</v>
      </c>
      <c r="AF82" s="12">
        <f t="shared" si="258"/>
        <v>0</v>
      </c>
      <c r="AG82" s="13">
        <f t="shared" si="258"/>
        <v>0</v>
      </c>
      <c r="AH82" s="11">
        <f t="shared" si="258"/>
        <v>0</v>
      </c>
      <c r="AI82" s="12">
        <f t="shared" si="258"/>
        <v>0</v>
      </c>
      <c r="AJ82" s="12">
        <f t="shared" si="258"/>
        <v>0</v>
      </c>
      <c r="AK82" s="13">
        <f t="shared" si="258"/>
        <v>0</v>
      </c>
      <c r="AL82" s="11">
        <f t="shared" si="258"/>
        <v>0</v>
      </c>
      <c r="AM82" s="12">
        <f t="shared" si="258"/>
        <v>0</v>
      </c>
      <c r="AN82" s="12">
        <f t="shared" si="258"/>
        <v>0</v>
      </c>
      <c r="AO82" s="13">
        <f t="shared" si="258"/>
        <v>0</v>
      </c>
      <c r="AP82" s="11">
        <f t="shared" si="258"/>
        <v>0</v>
      </c>
      <c r="AQ82" s="12">
        <f t="shared" si="258"/>
        <v>0</v>
      </c>
      <c r="AR82" s="12">
        <f t="shared" si="258"/>
        <v>0</v>
      </c>
      <c r="AS82" s="13">
        <f t="shared" si="258"/>
        <v>0</v>
      </c>
      <c r="AT82" s="11">
        <f t="shared" si="258"/>
        <v>4</v>
      </c>
      <c r="AU82" s="12">
        <f t="shared" si="258"/>
        <v>4</v>
      </c>
      <c r="AV82" s="12">
        <f t="shared" si="258"/>
        <v>0</v>
      </c>
      <c r="AW82" s="13">
        <f t="shared" si="258"/>
        <v>0</v>
      </c>
      <c r="AX82" s="11">
        <f t="shared" si="258"/>
        <v>0</v>
      </c>
      <c r="AY82" s="12">
        <f t="shared" si="258"/>
        <v>0</v>
      </c>
      <c r="AZ82" s="12">
        <f t="shared" si="258"/>
        <v>0</v>
      </c>
      <c r="BA82" s="13">
        <f t="shared" si="258"/>
        <v>0</v>
      </c>
      <c r="BB82" s="11">
        <f t="shared" si="258"/>
        <v>0</v>
      </c>
      <c r="BC82" s="12">
        <f t="shared" si="258"/>
        <v>0</v>
      </c>
      <c r="BD82" s="12">
        <f t="shared" si="258"/>
        <v>0</v>
      </c>
      <c r="BE82" s="13">
        <f t="shared" si="258"/>
        <v>0</v>
      </c>
      <c r="BF82" s="11">
        <f t="shared" si="258"/>
        <v>0</v>
      </c>
      <c r="BG82" s="12">
        <f t="shared" si="258"/>
        <v>0</v>
      </c>
      <c r="BH82" s="12">
        <f t="shared" si="258"/>
        <v>0</v>
      </c>
      <c r="BI82" s="13">
        <f t="shared" si="258"/>
        <v>0</v>
      </c>
    </row>
    <row r="83" spans="1:65" s="28" customFormat="1" ht="24.75" customHeight="1">
      <c r="A83" s="22" t="s">
        <v>45</v>
      </c>
      <c r="B83" s="15">
        <f aca="true" t="shared" si="259" ref="B83:B88">SUM(C83:E83)</f>
        <v>1</v>
      </c>
      <c r="C83" s="16">
        <f aca="true" t="shared" si="260" ref="C83:E88">G83+K83+O83+S83+W83+AA83+AE83+AI83+AM83+AQ83</f>
        <v>1</v>
      </c>
      <c r="D83" s="16">
        <f t="shared" si="260"/>
        <v>0</v>
      </c>
      <c r="E83" s="16">
        <f t="shared" si="260"/>
        <v>0</v>
      </c>
      <c r="F83" s="15">
        <f aca="true" t="shared" si="261" ref="F83:F88">SUM(G83:I83)</f>
        <v>0</v>
      </c>
      <c r="G83" s="16">
        <f aca="true" t="shared" si="262" ref="G83:G88">IF(ISERROR(VLOOKUP($BK83,data,2,FALSE)),0,VLOOKUP($BK83,data,2,FALSE))</f>
        <v>0</v>
      </c>
      <c r="H83" s="16">
        <f aca="true" t="shared" si="263" ref="H83:H88">IF(ISERROR(VLOOKUP($BL83,data,2,FALSE)),0,VLOOKUP($BL83,data,2,FALSE))</f>
        <v>0</v>
      </c>
      <c r="I83" s="16">
        <f aca="true" t="shared" si="264" ref="I83:I88">IF(ISERROR(VLOOKUP($BM83,data,2,FALSE)),0,VLOOKUP($BM83,data,2,FALSE))</f>
        <v>0</v>
      </c>
      <c r="J83" s="15">
        <f aca="true" t="shared" si="265" ref="J83:J88">SUM(K83:M83)</f>
        <v>0</v>
      </c>
      <c r="K83" s="16">
        <f aca="true" t="shared" si="266" ref="K83:K88">IF(ISERROR(VLOOKUP($BK83,data,3,FALSE)),0,VLOOKUP($BK83,data,3,FALSE))</f>
        <v>0</v>
      </c>
      <c r="L83" s="16">
        <f aca="true" t="shared" si="267" ref="L83:L88">IF(ISERROR(VLOOKUP($BL83,data,3,FALSE)),0,VLOOKUP($BL83,data,3,FALSE))</f>
        <v>0</v>
      </c>
      <c r="M83" s="17">
        <f aca="true" t="shared" si="268" ref="M83:M88">IF(ISERROR(VLOOKUP($BM83,data,3,FALSE)),0,VLOOKUP($BM83,data,3,FALSE))</f>
        <v>0</v>
      </c>
      <c r="N83" s="15">
        <f aca="true" t="shared" si="269" ref="N83:N88">SUM(O83:Q83)</f>
        <v>1</v>
      </c>
      <c r="O83" s="16">
        <f aca="true" t="shared" si="270" ref="O83:O88">IF(ISERROR(VLOOKUP($BK83,data,4,FALSE)),0,VLOOKUP($BK83,data,4,FALSE))</f>
        <v>1</v>
      </c>
      <c r="P83" s="16">
        <f aca="true" t="shared" si="271" ref="P83:P88">IF(ISERROR(VLOOKUP($BL83,data,4,FALSE)),0,VLOOKUP($BL83,data,4,FALSE))</f>
        <v>0</v>
      </c>
      <c r="Q83" s="17">
        <f aca="true" t="shared" si="272" ref="Q83:Q88">IF(ISERROR(VLOOKUP($BM83,data,4,FALSE)),0,VLOOKUP($BM83,data,4,FALSE))</f>
        <v>0</v>
      </c>
      <c r="R83" s="15">
        <f aca="true" t="shared" si="273" ref="R83:R88">SUM(S83:U83)</f>
        <v>0</v>
      </c>
      <c r="S83" s="16">
        <f aca="true" t="shared" si="274" ref="S83:S88">IF(ISERROR(VLOOKUP($BK83,data,5,FALSE)),0,VLOOKUP($BK83,data,5,FALSE))</f>
        <v>0</v>
      </c>
      <c r="T83" s="16">
        <f aca="true" t="shared" si="275" ref="T83:T88">IF(ISERROR(VLOOKUP($BL83,data,5,FALSE)),0,VLOOKUP($BL83,data,5,FALSE))</f>
        <v>0</v>
      </c>
      <c r="U83" s="16">
        <f aca="true" t="shared" si="276" ref="U83:U88">IF(ISERROR(VLOOKUP($BM83,data,5,FALSE)),0,VLOOKUP($BM83,data,5,FALSE))</f>
        <v>0</v>
      </c>
      <c r="V83" s="15">
        <f aca="true" t="shared" si="277" ref="V83:V88">SUM(W83:Y83)</f>
        <v>0</v>
      </c>
      <c r="W83" s="16">
        <f aca="true" t="shared" si="278" ref="W83:W88">IF(ISERROR(VLOOKUP($BK83,data,6,FALSE)),0,VLOOKUP($BK83,data,6,FALSE))</f>
        <v>0</v>
      </c>
      <c r="X83" s="16">
        <f aca="true" t="shared" si="279" ref="X83:X88">IF(ISERROR(VLOOKUP($BL83,data,6,FALSE)),0,VLOOKUP($BL83,data,6,FALSE))</f>
        <v>0</v>
      </c>
      <c r="Y83" s="17">
        <f aca="true" t="shared" si="280" ref="Y83:Y88">IF(ISERROR(VLOOKUP($BM83,data,6,FALSE)),0,VLOOKUP($BM83,data,6,FALSE))</f>
        <v>0</v>
      </c>
      <c r="Z83" s="15">
        <f aca="true" t="shared" si="281" ref="Z83:Z88">SUM(AA83:AC83)</f>
        <v>0</v>
      </c>
      <c r="AA83" s="16">
        <f aca="true" t="shared" si="282" ref="AA83:AA88">IF(ISERROR(VLOOKUP($BK83,data,7,FALSE)),0,VLOOKUP($BK83,data,7,FALSE))</f>
        <v>0</v>
      </c>
      <c r="AB83" s="16">
        <f aca="true" t="shared" si="283" ref="AB83:AB88">IF(ISERROR(VLOOKUP($BL83,data,7,FALSE)),0,VLOOKUP($BL83,data,7,FALSE))</f>
        <v>0</v>
      </c>
      <c r="AC83" s="16">
        <f aca="true" t="shared" si="284" ref="AC83:AC88">IF(ISERROR(VLOOKUP($BM83,data,7,FALSE)),0,VLOOKUP($BM83,data,7,FALSE))</f>
        <v>0</v>
      </c>
      <c r="AD83" s="15">
        <f aca="true" t="shared" si="285" ref="AD83:AD88">SUM(AE83:AG83)</f>
        <v>0</v>
      </c>
      <c r="AE83" s="16">
        <f aca="true" t="shared" si="286" ref="AE83:AE88">IF(ISERROR(VLOOKUP($BK83,data,8,FALSE)),0,VLOOKUP($BK83,data,8,FALSE))</f>
        <v>0</v>
      </c>
      <c r="AF83" s="16">
        <f aca="true" t="shared" si="287" ref="AF83:AF88">IF(ISERROR(VLOOKUP($BL83,data,8,FALSE)),0,VLOOKUP($BL83,data,8,FALSE))</f>
        <v>0</v>
      </c>
      <c r="AG83" s="17">
        <f aca="true" t="shared" si="288" ref="AG83:AG88">IF(ISERROR(VLOOKUP($BM83,data,8,FALSE)),0,VLOOKUP($BM83,data,8,FALSE))</f>
        <v>0</v>
      </c>
      <c r="AH83" s="15">
        <f aca="true" t="shared" si="289" ref="AH83:AH88">SUM(AI83:AK83)</f>
        <v>0</v>
      </c>
      <c r="AI83" s="16">
        <f aca="true" t="shared" si="290" ref="AI83:AI88">IF(ISERROR(VLOOKUP($BK83,data,9,FALSE)),0,VLOOKUP($BK83,data,9,FALSE))</f>
        <v>0</v>
      </c>
      <c r="AJ83" s="16">
        <f aca="true" t="shared" si="291" ref="AJ83:AJ88">IF(ISERROR(VLOOKUP($BL83,data,9,FALSE)),0,VLOOKUP($BL83,data,9,FALSE))</f>
        <v>0</v>
      </c>
      <c r="AK83" s="17">
        <f aca="true" t="shared" si="292" ref="AK83:AK88">IF(ISERROR(VLOOKUP($BM83,data,9,FALSE)),0,VLOOKUP($BM83,data,9,FALSE))</f>
        <v>0</v>
      </c>
      <c r="AL83" s="15">
        <f aca="true" t="shared" si="293" ref="AL83:AL88">SUM(AM83:AO83)</f>
        <v>0</v>
      </c>
      <c r="AM83" s="16">
        <f aca="true" t="shared" si="294" ref="AM83:AM88">IF(ISERROR(VLOOKUP($BK83,data,10,FALSE)),0,VLOOKUP($BK83,data,10,FALSE))</f>
        <v>0</v>
      </c>
      <c r="AN83" s="16">
        <f aca="true" t="shared" si="295" ref="AN83:AN88">IF(ISERROR(VLOOKUP($BL83,data,10,FALSE)),0,VLOOKUP($BL83,data,10,FALSE))</f>
        <v>0</v>
      </c>
      <c r="AO83" s="17">
        <f aca="true" t="shared" si="296" ref="AO83:AO88">IF(ISERROR(VLOOKUP($BM83,data,10,FALSE)),0,VLOOKUP($BM83,data,10,FALSE))</f>
        <v>0</v>
      </c>
      <c r="AP83" s="15">
        <f aca="true" t="shared" si="297" ref="AP83:AP88">SUM(AQ83:AS83)</f>
        <v>0</v>
      </c>
      <c r="AQ83" s="16">
        <f aca="true" t="shared" si="298" ref="AQ83:AQ88">IF(ISERROR(VLOOKUP($BK83,data,11,FALSE)),0,VLOOKUP($BK83,data,11,FALSE))</f>
        <v>0</v>
      </c>
      <c r="AR83" s="16">
        <f aca="true" t="shared" si="299" ref="AR83:AR88">IF(ISERROR(VLOOKUP($BL83,data,11,FALSE)),0,VLOOKUP($BL83,data,11,FALSE))</f>
        <v>0</v>
      </c>
      <c r="AS83" s="17">
        <f aca="true" t="shared" si="300" ref="AS83:AS88">IF(ISERROR(VLOOKUP($BM83,data,11,FALSE)),0,VLOOKUP($BM83,data,11,FALSE))</f>
        <v>0</v>
      </c>
      <c r="AT83" s="15">
        <f aca="true" t="shared" si="301" ref="AT83:AT88">SUM(AU83:AW83)</f>
        <v>1</v>
      </c>
      <c r="AU83" s="16">
        <f aca="true" t="shared" si="302" ref="AU83:AU88">IF(ISERROR(VLOOKUP($BK83,data,12,FALSE)),0,VLOOKUP($BK83,data,12,FALSE))</f>
        <v>1</v>
      </c>
      <c r="AV83" s="16">
        <f aca="true" t="shared" si="303" ref="AV83:AV88">IF(ISERROR(VLOOKUP($BL83,data,12,FALSE)),0,VLOOKUP($BL83,data,12,FALSE))</f>
        <v>0</v>
      </c>
      <c r="AW83" s="17">
        <f aca="true" t="shared" si="304" ref="AW83:AW88">IF(ISERROR(VLOOKUP($BM83,data,12,FALSE)),0,VLOOKUP($BM83,data,12,FALSE))</f>
        <v>0</v>
      </c>
      <c r="AX83" s="15">
        <f aca="true" t="shared" si="305" ref="AX83:AX88">SUM(AY83:BA83)</f>
        <v>0</v>
      </c>
      <c r="AY83" s="16">
        <f aca="true" t="shared" si="306" ref="AY83:AY88">IF(ISERROR(VLOOKUP($BK83,data,13,FALSE)),0,VLOOKUP($BK83,data,13,FALSE))</f>
        <v>0</v>
      </c>
      <c r="AZ83" s="16">
        <f aca="true" t="shared" si="307" ref="AZ83:AZ88">IF(ISERROR(VLOOKUP($BL83,data,13,FALSE)),0,VLOOKUP($BL83,data,13,FALSE))</f>
        <v>0</v>
      </c>
      <c r="BA83" s="16">
        <f aca="true" t="shared" si="308" ref="BA83:BA88">IF(ISERROR(VLOOKUP($BM83,data,13,FALSE)),0,VLOOKUP($BM83,data,13,FALSE))</f>
        <v>0</v>
      </c>
      <c r="BB83" s="15">
        <f aca="true" t="shared" si="309" ref="BB83:BB88">SUM(BC83:BE83)</f>
        <v>0</v>
      </c>
      <c r="BC83" s="16">
        <f aca="true" t="shared" si="310" ref="BC83:BC88">IF(ISERROR(VLOOKUP($BK83,data,14,FALSE)),0,VLOOKUP($BK83,data,14,FALSE))</f>
        <v>0</v>
      </c>
      <c r="BD83" s="16">
        <f aca="true" t="shared" si="311" ref="BD83:BD88">IF(ISERROR(VLOOKUP($BL83,data,14,FALSE)),0,VLOOKUP($BL83,data,14,FALSE))</f>
        <v>0</v>
      </c>
      <c r="BE83" s="16">
        <f aca="true" t="shared" si="312" ref="BE83:BE88">IF(ISERROR(VLOOKUP($BM83,data,14,FALSE)),0,VLOOKUP($BM83,data,14,FALSE))</f>
        <v>0</v>
      </c>
      <c r="BF83" s="15">
        <f aca="true" t="shared" si="313" ref="BF83:BF88">SUM(BG83:BI83)</f>
        <v>0</v>
      </c>
      <c r="BG83" s="16">
        <f aca="true" t="shared" si="314" ref="BG83:BG88">IF(ISERROR(VLOOKUP($BK83,data,15,FALSE)),0,VLOOKUP($BK83,data,15,FALSE))</f>
        <v>0</v>
      </c>
      <c r="BH83" s="16">
        <f aca="true" t="shared" si="315" ref="BH83:BH88">IF(ISERROR(VLOOKUP($BL83,data,15,FALSE)),0,VLOOKUP($BL83,data,15,FALSE))</f>
        <v>0</v>
      </c>
      <c r="BI83" s="17">
        <f aca="true" t="shared" si="316" ref="BI83:BI88">IF(ISERROR(VLOOKUP($BM83,data,15,FALSE)),0,VLOOKUP($BM83,data,15,FALSE))</f>
        <v>0</v>
      </c>
      <c r="BK83" s="29">
        <v>211217</v>
      </c>
      <c r="BL83" s="29">
        <v>212217</v>
      </c>
      <c r="BM83" s="29">
        <v>213217</v>
      </c>
    </row>
    <row r="84" spans="1:65" s="28" customFormat="1" ht="24.75" customHeight="1">
      <c r="A84" s="22" t="s">
        <v>46</v>
      </c>
      <c r="B84" s="15">
        <f t="shared" si="259"/>
        <v>1</v>
      </c>
      <c r="C84" s="16">
        <f t="shared" si="260"/>
        <v>1</v>
      </c>
      <c r="D84" s="16">
        <f t="shared" si="260"/>
        <v>0</v>
      </c>
      <c r="E84" s="16">
        <f t="shared" si="260"/>
        <v>0</v>
      </c>
      <c r="F84" s="15">
        <f t="shared" si="261"/>
        <v>0</v>
      </c>
      <c r="G84" s="16">
        <f t="shared" si="262"/>
        <v>0</v>
      </c>
      <c r="H84" s="16">
        <f t="shared" si="263"/>
        <v>0</v>
      </c>
      <c r="I84" s="16">
        <f t="shared" si="264"/>
        <v>0</v>
      </c>
      <c r="J84" s="15">
        <f t="shared" si="265"/>
        <v>1</v>
      </c>
      <c r="K84" s="16">
        <f t="shared" si="266"/>
        <v>1</v>
      </c>
      <c r="L84" s="16">
        <f t="shared" si="267"/>
        <v>0</v>
      </c>
      <c r="M84" s="17">
        <f t="shared" si="268"/>
        <v>0</v>
      </c>
      <c r="N84" s="15">
        <f t="shared" si="269"/>
        <v>0</v>
      </c>
      <c r="O84" s="16">
        <f t="shared" si="270"/>
        <v>0</v>
      </c>
      <c r="P84" s="16">
        <f t="shared" si="271"/>
        <v>0</v>
      </c>
      <c r="Q84" s="17">
        <f t="shared" si="272"/>
        <v>0</v>
      </c>
      <c r="R84" s="15">
        <f t="shared" si="273"/>
        <v>0</v>
      </c>
      <c r="S84" s="16">
        <f t="shared" si="274"/>
        <v>0</v>
      </c>
      <c r="T84" s="16">
        <f t="shared" si="275"/>
        <v>0</v>
      </c>
      <c r="U84" s="16">
        <f t="shared" si="276"/>
        <v>0</v>
      </c>
      <c r="V84" s="15">
        <f t="shared" si="277"/>
        <v>0</v>
      </c>
      <c r="W84" s="16">
        <f t="shared" si="278"/>
        <v>0</v>
      </c>
      <c r="X84" s="16">
        <f t="shared" si="279"/>
        <v>0</v>
      </c>
      <c r="Y84" s="17">
        <f t="shared" si="280"/>
        <v>0</v>
      </c>
      <c r="Z84" s="15">
        <f t="shared" si="281"/>
        <v>0</v>
      </c>
      <c r="AA84" s="16">
        <f t="shared" si="282"/>
        <v>0</v>
      </c>
      <c r="AB84" s="16">
        <f t="shared" si="283"/>
        <v>0</v>
      </c>
      <c r="AC84" s="16">
        <f t="shared" si="284"/>
        <v>0</v>
      </c>
      <c r="AD84" s="15">
        <f t="shared" si="285"/>
        <v>0</v>
      </c>
      <c r="AE84" s="16">
        <f t="shared" si="286"/>
        <v>0</v>
      </c>
      <c r="AF84" s="16">
        <f t="shared" si="287"/>
        <v>0</v>
      </c>
      <c r="AG84" s="17">
        <f t="shared" si="288"/>
        <v>0</v>
      </c>
      <c r="AH84" s="15">
        <f t="shared" si="289"/>
        <v>0</v>
      </c>
      <c r="AI84" s="16">
        <f t="shared" si="290"/>
        <v>0</v>
      </c>
      <c r="AJ84" s="16">
        <f t="shared" si="291"/>
        <v>0</v>
      </c>
      <c r="AK84" s="17">
        <f t="shared" si="292"/>
        <v>0</v>
      </c>
      <c r="AL84" s="15">
        <f t="shared" si="293"/>
        <v>0</v>
      </c>
      <c r="AM84" s="16">
        <f t="shared" si="294"/>
        <v>0</v>
      </c>
      <c r="AN84" s="16">
        <f t="shared" si="295"/>
        <v>0</v>
      </c>
      <c r="AO84" s="17">
        <f t="shared" si="296"/>
        <v>0</v>
      </c>
      <c r="AP84" s="15">
        <f t="shared" si="297"/>
        <v>0</v>
      </c>
      <c r="AQ84" s="16">
        <f t="shared" si="298"/>
        <v>0</v>
      </c>
      <c r="AR84" s="16">
        <f t="shared" si="299"/>
        <v>0</v>
      </c>
      <c r="AS84" s="17">
        <f t="shared" si="300"/>
        <v>0</v>
      </c>
      <c r="AT84" s="15">
        <f t="shared" si="301"/>
        <v>1</v>
      </c>
      <c r="AU84" s="16">
        <f t="shared" si="302"/>
        <v>1</v>
      </c>
      <c r="AV84" s="16">
        <f t="shared" si="303"/>
        <v>0</v>
      </c>
      <c r="AW84" s="17">
        <f t="shared" si="304"/>
        <v>0</v>
      </c>
      <c r="AX84" s="15">
        <f t="shared" si="305"/>
        <v>0</v>
      </c>
      <c r="AY84" s="16">
        <f t="shared" si="306"/>
        <v>0</v>
      </c>
      <c r="AZ84" s="16">
        <f t="shared" si="307"/>
        <v>0</v>
      </c>
      <c r="BA84" s="16">
        <f t="shared" si="308"/>
        <v>0</v>
      </c>
      <c r="BB84" s="15">
        <f t="shared" si="309"/>
        <v>0</v>
      </c>
      <c r="BC84" s="16">
        <f t="shared" si="310"/>
        <v>0</v>
      </c>
      <c r="BD84" s="16">
        <f t="shared" si="311"/>
        <v>0</v>
      </c>
      <c r="BE84" s="16">
        <f t="shared" si="312"/>
        <v>0</v>
      </c>
      <c r="BF84" s="15">
        <f t="shared" si="313"/>
        <v>0</v>
      </c>
      <c r="BG84" s="16">
        <f t="shared" si="314"/>
        <v>0</v>
      </c>
      <c r="BH84" s="16">
        <f t="shared" si="315"/>
        <v>0</v>
      </c>
      <c r="BI84" s="17">
        <f t="shared" si="316"/>
        <v>0</v>
      </c>
      <c r="BK84" s="29">
        <v>211462</v>
      </c>
      <c r="BL84" s="29">
        <v>212462</v>
      </c>
      <c r="BM84" s="29">
        <v>213462</v>
      </c>
    </row>
    <row r="85" spans="1:65" s="28" customFormat="1" ht="24.75" customHeight="1">
      <c r="A85" s="22" t="s">
        <v>47</v>
      </c>
      <c r="B85" s="15">
        <f t="shared" si="259"/>
        <v>1</v>
      </c>
      <c r="C85" s="16">
        <f t="shared" si="260"/>
        <v>1</v>
      </c>
      <c r="D85" s="16">
        <f t="shared" si="260"/>
        <v>0</v>
      </c>
      <c r="E85" s="16">
        <f t="shared" si="260"/>
        <v>0</v>
      </c>
      <c r="F85" s="15">
        <f t="shared" si="261"/>
        <v>1</v>
      </c>
      <c r="G85" s="16">
        <f t="shared" si="262"/>
        <v>1</v>
      </c>
      <c r="H85" s="16">
        <f t="shared" si="263"/>
        <v>0</v>
      </c>
      <c r="I85" s="16">
        <f t="shared" si="264"/>
        <v>0</v>
      </c>
      <c r="J85" s="15">
        <f t="shared" si="265"/>
        <v>0</v>
      </c>
      <c r="K85" s="16">
        <f t="shared" si="266"/>
        <v>0</v>
      </c>
      <c r="L85" s="16">
        <f t="shared" si="267"/>
        <v>0</v>
      </c>
      <c r="M85" s="17">
        <f t="shared" si="268"/>
        <v>0</v>
      </c>
      <c r="N85" s="15">
        <f t="shared" si="269"/>
        <v>0</v>
      </c>
      <c r="O85" s="16">
        <f t="shared" si="270"/>
        <v>0</v>
      </c>
      <c r="P85" s="16">
        <f t="shared" si="271"/>
        <v>0</v>
      </c>
      <c r="Q85" s="17">
        <f t="shared" si="272"/>
        <v>0</v>
      </c>
      <c r="R85" s="15">
        <f t="shared" si="273"/>
        <v>0</v>
      </c>
      <c r="S85" s="16">
        <f t="shared" si="274"/>
        <v>0</v>
      </c>
      <c r="T85" s="16">
        <f t="shared" si="275"/>
        <v>0</v>
      </c>
      <c r="U85" s="16">
        <f t="shared" si="276"/>
        <v>0</v>
      </c>
      <c r="V85" s="15">
        <f t="shared" si="277"/>
        <v>0</v>
      </c>
      <c r="W85" s="16">
        <f t="shared" si="278"/>
        <v>0</v>
      </c>
      <c r="X85" s="16">
        <f t="shared" si="279"/>
        <v>0</v>
      </c>
      <c r="Y85" s="17">
        <f t="shared" si="280"/>
        <v>0</v>
      </c>
      <c r="Z85" s="15">
        <f t="shared" si="281"/>
        <v>0</v>
      </c>
      <c r="AA85" s="16">
        <f t="shared" si="282"/>
        <v>0</v>
      </c>
      <c r="AB85" s="16">
        <f t="shared" si="283"/>
        <v>0</v>
      </c>
      <c r="AC85" s="16">
        <f t="shared" si="284"/>
        <v>0</v>
      </c>
      <c r="AD85" s="15">
        <f t="shared" si="285"/>
        <v>0</v>
      </c>
      <c r="AE85" s="16">
        <f t="shared" si="286"/>
        <v>0</v>
      </c>
      <c r="AF85" s="16">
        <f t="shared" si="287"/>
        <v>0</v>
      </c>
      <c r="AG85" s="17">
        <f t="shared" si="288"/>
        <v>0</v>
      </c>
      <c r="AH85" s="15">
        <f t="shared" si="289"/>
        <v>0</v>
      </c>
      <c r="AI85" s="16">
        <f t="shared" si="290"/>
        <v>0</v>
      </c>
      <c r="AJ85" s="16">
        <f t="shared" si="291"/>
        <v>0</v>
      </c>
      <c r="AK85" s="17">
        <f t="shared" si="292"/>
        <v>0</v>
      </c>
      <c r="AL85" s="15">
        <f t="shared" si="293"/>
        <v>0</v>
      </c>
      <c r="AM85" s="16">
        <f t="shared" si="294"/>
        <v>0</v>
      </c>
      <c r="AN85" s="16">
        <f t="shared" si="295"/>
        <v>0</v>
      </c>
      <c r="AO85" s="17">
        <f t="shared" si="296"/>
        <v>0</v>
      </c>
      <c r="AP85" s="15">
        <f t="shared" si="297"/>
        <v>0</v>
      </c>
      <c r="AQ85" s="16">
        <f t="shared" si="298"/>
        <v>0</v>
      </c>
      <c r="AR85" s="16">
        <f t="shared" si="299"/>
        <v>0</v>
      </c>
      <c r="AS85" s="17">
        <f t="shared" si="300"/>
        <v>0</v>
      </c>
      <c r="AT85" s="15">
        <f t="shared" si="301"/>
        <v>1</v>
      </c>
      <c r="AU85" s="16">
        <f t="shared" si="302"/>
        <v>1</v>
      </c>
      <c r="AV85" s="16">
        <f t="shared" si="303"/>
        <v>0</v>
      </c>
      <c r="AW85" s="17">
        <f t="shared" si="304"/>
        <v>0</v>
      </c>
      <c r="AX85" s="15">
        <f t="shared" si="305"/>
        <v>0</v>
      </c>
      <c r="AY85" s="16">
        <f t="shared" si="306"/>
        <v>0</v>
      </c>
      <c r="AZ85" s="16">
        <f t="shared" si="307"/>
        <v>0</v>
      </c>
      <c r="BA85" s="16">
        <f t="shared" si="308"/>
        <v>0</v>
      </c>
      <c r="BB85" s="15">
        <f t="shared" si="309"/>
        <v>0</v>
      </c>
      <c r="BC85" s="16">
        <f t="shared" si="310"/>
        <v>0</v>
      </c>
      <c r="BD85" s="16">
        <f t="shared" si="311"/>
        <v>0</v>
      </c>
      <c r="BE85" s="16">
        <f t="shared" si="312"/>
        <v>0</v>
      </c>
      <c r="BF85" s="15">
        <f t="shared" si="313"/>
        <v>0</v>
      </c>
      <c r="BG85" s="16">
        <f t="shared" si="314"/>
        <v>0</v>
      </c>
      <c r="BH85" s="16">
        <f t="shared" si="315"/>
        <v>0</v>
      </c>
      <c r="BI85" s="17">
        <f t="shared" si="316"/>
        <v>0</v>
      </c>
      <c r="BK85" s="29">
        <v>211485</v>
      </c>
      <c r="BL85" s="29">
        <v>212485</v>
      </c>
      <c r="BM85" s="29">
        <v>213485</v>
      </c>
    </row>
    <row r="86" spans="1:65" s="28" customFormat="1" ht="24.75" customHeight="1">
      <c r="A86" s="22" t="s">
        <v>48</v>
      </c>
      <c r="B86" s="15">
        <f t="shared" si="259"/>
        <v>1</v>
      </c>
      <c r="C86" s="16">
        <f t="shared" si="260"/>
        <v>1</v>
      </c>
      <c r="D86" s="16">
        <f t="shared" si="260"/>
        <v>0</v>
      </c>
      <c r="E86" s="16">
        <f t="shared" si="260"/>
        <v>0</v>
      </c>
      <c r="F86" s="15">
        <f t="shared" si="261"/>
        <v>0</v>
      </c>
      <c r="G86" s="16">
        <f t="shared" si="262"/>
        <v>0</v>
      </c>
      <c r="H86" s="16">
        <f t="shared" si="263"/>
        <v>0</v>
      </c>
      <c r="I86" s="16">
        <f t="shared" si="264"/>
        <v>0</v>
      </c>
      <c r="J86" s="15">
        <f t="shared" si="265"/>
        <v>0</v>
      </c>
      <c r="K86" s="16">
        <f t="shared" si="266"/>
        <v>0</v>
      </c>
      <c r="L86" s="16">
        <f t="shared" si="267"/>
        <v>0</v>
      </c>
      <c r="M86" s="17">
        <f t="shared" si="268"/>
        <v>0</v>
      </c>
      <c r="N86" s="15">
        <f t="shared" si="269"/>
        <v>1</v>
      </c>
      <c r="O86" s="16">
        <f t="shared" si="270"/>
        <v>1</v>
      </c>
      <c r="P86" s="16">
        <f t="shared" si="271"/>
        <v>0</v>
      </c>
      <c r="Q86" s="17">
        <f t="shared" si="272"/>
        <v>0</v>
      </c>
      <c r="R86" s="15">
        <f t="shared" si="273"/>
        <v>0</v>
      </c>
      <c r="S86" s="16">
        <f t="shared" si="274"/>
        <v>0</v>
      </c>
      <c r="T86" s="16">
        <f t="shared" si="275"/>
        <v>0</v>
      </c>
      <c r="U86" s="16">
        <f t="shared" si="276"/>
        <v>0</v>
      </c>
      <c r="V86" s="15">
        <f t="shared" si="277"/>
        <v>0</v>
      </c>
      <c r="W86" s="16">
        <f t="shared" si="278"/>
        <v>0</v>
      </c>
      <c r="X86" s="16">
        <f t="shared" si="279"/>
        <v>0</v>
      </c>
      <c r="Y86" s="17">
        <f t="shared" si="280"/>
        <v>0</v>
      </c>
      <c r="Z86" s="15">
        <f t="shared" si="281"/>
        <v>0</v>
      </c>
      <c r="AA86" s="16">
        <f t="shared" si="282"/>
        <v>0</v>
      </c>
      <c r="AB86" s="16">
        <f t="shared" si="283"/>
        <v>0</v>
      </c>
      <c r="AC86" s="16">
        <f t="shared" si="284"/>
        <v>0</v>
      </c>
      <c r="AD86" s="15">
        <f t="shared" si="285"/>
        <v>0</v>
      </c>
      <c r="AE86" s="16">
        <f t="shared" si="286"/>
        <v>0</v>
      </c>
      <c r="AF86" s="16">
        <f t="shared" si="287"/>
        <v>0</v>
      </c>
      <c r="AG86" s="17">
        <f t="shared" si="288"/>
        <v>0</v>
      </c>
      <c r="AH86" s="15">
        <f t="shared" si="289"/>
        <v>0</v>
      </c>
      <c r="AI86" s="16">
        <f t="shared" si="290"/>
        <v>0</v>
      </c>
      <c r="AJ86" s="16">
        <f t="shared" si="291"/>
        <v>0</v>
      </c>
      <c r="AK86" s="17">
        <f t="shared" si="292"/>
        <v>0</v>
      </c>
      <c r="AL86" s="15">
        <f t="shared" si="293"/>
        <v>0</v>
      </c>
      <c r="AM86" s="16">
        <f t="shared" si="294"/>
        <v>0</v>
      </c>
      <c r="AN86" s="16">
        <f t="shared" si="295"/>
        <v>0</v>
      </c>
      <c r="AO86" s="17">
        <f t="shared" si="296"/>
        <v>0</v>
      </c>
      <c r="AP86" s="15">
        <f t="shared" si="297"/>
        <v>0</v>
      </c>
      <c r="AQ86" s="16">
        <f t="shared" si="298"/>
        <v>0</v>
      </c>
      <c r="AR86" s="16">
        <f t="shared" si="299"/>
        <v>0</v>
      </c>
      <c r="AS86" s="17">
        <f t="shared" si="300"/>
        <v>0</v>
      </c>
      <c r="AT86" s="15">
        <f t="shared" si="301"/>
        <v>1</v>
      </c>
      <c r="AU86" s="16">
        <f t="shared" si="302"/>
        <v>1</v>
      </c>
      <c r="AV86" s="16">
        <f t="shared" si="303"/>
        <v>0</v>
      </c>
      <c r="AW86" s="17">
        <f t="shared" si="304"/>
        <v>0</v>
      </c>
      <c r="AX86" s="15">
        <f t="shared" si="305"/>
        <v>0</v>
      </c>
      <c r="AY86" s="16">
        <f t="shared" si="306"/>
        <v>0</v>
      </c>
      <c r="AZ86" s="16">
        <f t="shared" si="307"/>
        <v>0</v>
      </c>
      <c r="BA86" s="16">
        <f t="shared" si="308"/>
        <v>0</v>
      </c>
      <c r="BB86" s="15">
        <f t="shared" si="309"/>
        <v>0</v>
      </c>
      <c r="BC86" s="16">
        <f t="shared" si="310"/>
        <v>0</v>
      </c>
      <c r="BD86" s="16">
        <f t="shared" si="311"/>
        <v>0</v>
      </c>
      <c r="BE86" s="16">
        <f t="shared" si="312"/>
        <v>0</v>
      </c>
      <c r="BF86" s="15">
        <f t="shared" si="313"/>
        <v>0</v>
      </c>
      <c r="BG86" s="16">
        <f t="shared" si="314"/>
        <v>0</v>
      </c>
      <c r="BH86" s="16">
        <f t="shared" si="315"/>
        <v>0</v>
      </c>
      <c r="BI86" s="17">
        <f t="shared" si="316"/>
        <v>0</v>
      </c>
      <c r="BK86" s="29">
        <v>211486</v>
      </c>
      <c r="BL86" s="29">
        <v>212486</v>
      </c>
      <c r="BM86" s="29">
        <v>213486</v>
      </c>
    </row>
    <row r="87" spans="1:65" s="28" customFormat="1" ht="24.75" customHeight="1">
      <c r="A87" s="22" t="s">
        <v>49</v>
      </c>
      <c r="B87" s="15">
        <f t="shared" si="259"/>
        <v>0</v>
      </c>
      <c r="C87" s="16">
        <f t="shared" si="260"/>
        <v>0</v>
      </c>
      <c r="D87" s="16">
        <f t="shared" si="260"/>
        <v>0</v>
      </c>
      <c r="E87" s="16">
        <f t="shared" si="260"/>
        <v>0</v>
      </c>
      <c r="F87" s="15">
        <f t="shared" si="261"/>
        <v>0</v>
      </c>
      <c r="G87" s="16">
        <f t="shared" si="262"/>
        <v>0</v>
      </c>
      <c r="H87" s="16">
        <f t="shared" si="263"/>
        <v>0</v>
      </c>
      <c r="I87" s="16">
        <f t="shared" si="264"/>
        <v>0</v>
      </c>
      <c r="J87" s="15">
        <f t="shared" si="265"/>
        <v>0</v>
      </c>
      <c r="K87" s="16">
        <f t="shared" si="266"/>
        <v>0</v>
      </c>
      <c r="L87" s="16">
        <f t="shared" si="267"/>
        <v>0</v>
      </c>
      <c r="M87" s="17">
        <f t="shared" si="268"/>
        <v>0</v>
      </c>
      <c r="N87" s="15">
        <f t="shared" si="269"/>
        <v>0</v>
      </c>
      <c r="O87" s="16">
        <f t="shared" si="270"/>
        <v>0</v>
      </c>
      <c r="P87" s="16">
        <f t="shared" si="271"/>
        <v>0</v>
      </c>
      <c r="Q87" s="17">
        <f t="shared" si="272"/>
        <v>0</v>
      </c>
      <c r="R87" s="15">
        <f t="shared" si="273"/>
        <v>0</v>
      </c>
      <c r="S87" s="16">
        <f t="shared" si="274"/>
        <v>0</v>
      </c>
      <c r="T87" s="16">
        <f t="shared" si="275"/>
        <v>0</v>
      </c>
      <c r="U87" s="16">
        <f t="shared" si="276"/>
        <v>0</v>
      </c>
      <c r="V87" s="15">
        <f t="shared" si="277"/>
        <v>0</v>
      </c>
      <c r="W87" s="16">
        <f t="shared" si="278"/>
        <v>0</v>
      </c>
      <c r="X87" s="16">
        <f t="shared" si="279"/>
        <v>0</v>
      </c>
      <c r="Y87" s="17">
        <f t="shared" si="280"/>
        <v>0</v>
      </c>
      <c r="Z87" s="15">
        <f t="shared" si="281"/>
        <v>0</v>
      </c>
      <c r="AA87" s="16">
        <f t="shared" si="282"/>
        <v>0</v>
      </c>
      <c r="AB87" s="16">
        <f t="shared" si="283"/>
        <v>0</v>
      </c>
      <c r="AC87" s="16">
        <f t="shared" si="284"/>
        <v>0</v>
      </c>
      <c r="AD87" s="15">
        <f t="shared" si="285"/>
        <v>0</v>
      </c>
      <c r="AE87" s="16">
        <f t="shared" si="286"/>
        <v>0</v>
      </c>
      <c r="AF87" s="16">
        <f t="shared" si="287"/>
        <v>0</v>
      </c>
      <c r="AG87" s="17">
        <f t="shared" si="288"/>
        <v>0</v>
      </c>
      <c r="AH87" s="15">
        <f t="shared" si="289"/>
        <v>0</v>
      </c>
      <c r="AI87" s="16">
        <f t="shared" si="290"/>
        <v>0</v>
      </c>
      <c r="AJ87" s="16">
        <f t="shared" si="291"/>
        <v>0</v>
      </c>
      <c r="AK87" s="17">
        <f t="shared" si="292"/>
        <v>0</v>
      </c>
      <c r="AL87" s="15">
        <f t="shared" si="293"/>
        <v>0</v>
      </c>
      <c r="AM87" s="16">
        <f t="shared" si="294"/>
        <v>0</v>
      </c>
      <c r="AN87" s="16">
        <f t="shared" si="295"/>
        <v>0</v>
      </c>
      <c r="AO87" s="17">
        <f t="shared" si="296"/>
        <v>0</v>
      </c>
      <c r="AP87" s="15">
        <f t="shared" si="297"/>
        <v>0</v>
      </c>
      <c r="AQ87" s="16">
        <f t="shared" si="298"/>
        <v>0</v>
      </c>
      <c r="AR87" s="16">
        <f t="shared" si="299"/>
        <v>0</v>
      </c>
      <c r="AS87" s="17">
        <f t="shared" si="300"/>
        <v>0</v>
      </c>
      <c r="AT87" s="15">
        <f t="shared" si="301"/>
        <v>0</v>
      </c>
      <c r="AU87" s="16">
        <f t="shared" si="302"/>
        <v>0</v>
      </c>
      <c r="AV87" s="16">
        <f t="shared" si="303"/>
        <v>0</v>
      </c>
      <c r="AW87" s="17">
        <f t="shared" si="304"/>
        <v>0</v>
      </c>
      <c r="AX87" s="15">
        <f t="shared" si="305"/>
        <v>0</v>
      </c>
      <c r="AY87" s="16">
        <f t="shared" si="306"/>
        <v>0</v>
      </c>
      <c r="AZ87" s="16">
        <f t="shared" si="307"/>
        <v>0</v>
      </c>
      <c r="BA87" s="16">
        <f t="shared" si="308"/>
        <v>0</v>
      </c>
      <c r="BB87" s="15">
        <f t="shared" si="309"/>
        <v>0</v>
      </c>
      <c r="BC87" s="16">
        <f t="shared" si="310"/>
        <v>0</v>
      </c>
      <c r="BD87" s="16">
        <f t="shared" si="311"/>
        <v>0</v>
      </c>
      <c r="BE87" s="16">
        <f t="shared" si="312"/>
        <v>0</v>
      </c>
      <c r="BF87" s="15">
        <f t="shared" si="313"/>
        <v>0</v>
      </c>
      <c r="BG87" s="16">
        <f t="shared" si="314"/>
        <v>0</v>
      </c>
      <c r="BH87" s="16">
        <f t="shared" si="315"/>
        <v>0</v>
      </c>
      <c r="BI87" s="17">
        <f t="shared" si="316"/>
        <v>0</v>
      </c>
      <c r="BK87" s="29">
        <v>211487</v>
      </c>
      <c r="BL87" s="29">
        <v>212487</v>
      </c>
      <c r="BM87" s="29">
        <v>213487</v>
      </c>
    </row>
    <row r="88" spans="1:65" s="28" customFormat="1" ht="24.75" customHeight="1">
      <c r="A88" s="22" t="s">
        <v>50</v>
      </c>
      <c r="B88" s="15">
        <f t="shared" si="259"/>
        <v>0</v>
      </c>
      <c r="C88" s="19">
        <f t="shared" si="260"/>
        <v>0</v>
      </c>
      <c r="D88" s="19">
        <f t="shared" si="260"/>
        <v>0</v>
      </c>
      <c r="E88" s="19">
        <f t="shared" si="260"/>
        <v>0</v>
      </c>
      <c r="F88" s="18">
        <f t="shared" si="261"/>
        <v>0</v>
      </c>
      <c r="G88" s="19">
        <f t="shared" si="262"/>
        <v>0</v>
      </c>
      <c r="H88" s="19">
        <f t="shared" si="263"/>
        <v>0</v>
      </c>
      <c r="I88" s="19">
        <f t="shared" si="264"/>
        <v>0</v>
      </c>
      <c r="J88" s="18">
        <f t="shared" si="265"/>
        <v>0</v>
      </c>
      <c r="K88" s="19">
        <f t="shared" si="266"/>
        <v>0</v>
      </c>
      <c r="L88" s="19">
        <f t="shared" si="267"/>
        <v>0</v>
      </c>
      <c r="M88" s="20">
        <f t="shared" si="268"/>
        <v>0</v>
      </c>
      <c r="N88" s="18">
        <f t="shared" si="269"/>
        <v>0</v>
      </c>
      <c r="O88" s="19">
        <f t="shared" si="270"/>
        <v>0</v>
      </c>
      <c r="P88" s="19">
        <f t="shared" si="271"/>
        <v>0</v>
      </c>
      <c r="Q88" s="20">
        <f t="shared" si="272"/>
        <v>0</v>
      </c>
      <c r="R88" s="18">
        <f t="shared" si="273"/>
        <v>0</v>
      </c>
      <c r="S88" s="19">
        <f t="shared" si="274"/>
        <v>0</v>
      </c>
      <c r="T88" s="19">
        <f t="shared" si="275"/>
        <v>0</v>
      </c>
      <c r="U88" s="19">
        <f t="shared" si="276"/>
        <v>0</v>
      </c>
      <c r="V88" s="18">
        <f t="shared" si="277"/>
        <v>0</v>
      </c>
      <c r="W88" s="19">
        <f t="shared" si="278"/>
        <v>0</v>
      </c>
      <c r="X88" s="19">
        <f t="shared" si="279"/>
        <v>0</v>
      </c>
      <c r="Y88" s="20">
        <f t="shared" si="280"/>
        <v>0</v>
      </c>
      <c r="Z88" s="18">
        <f t="shared" si="281"/>
        <v>0</v>
      </c>
      <c r="AA88" s="19">
        <f t="shared" si="282"/>
        <v>0</v>
      </c>
      <c r="AB88" s="19">
        <f t="shared" si="283"/>
        <v>0</v>
      </c>
      <c r="AC88" s="19">
        <f t="shared" si="284"/>
        <v>0</v>
      </c>
      <c r="AD88" s="18">
        <f t="shared" si="285"/>
        <v>0</v>
      </c>
      <c r="AE88" s="19">
        <f t="shared" si="286"/>
        <v>0</v>
      </c>
      <c r="AF88" s="19">
        <f t="shared" si="287"/>
        <v>0</v>
      </c>
      <c r="AG88" s="20">
        <f t="shared" si="288"/>
        <v>0</v>
      </c>
      <c r="AH88" s="18">
        <f t="shared" si="289"/>
        <v>0</v>
      </c>
      <c r="AI88" s="19">
        <f t="shared" si="290"/>
        <v>0</v>
      </c>
      <c r="AJ88" s="19">
        <f t="shared" si="291"/>
        <v>0</v>
      </c>
      <c r="AK88" s="20">
        <f t="shared" si="292"/>
        <v>0</v>
      </c>
      <c r="AL88" s="18">
        <f t="shared" si="293"/>
        <v>0</v>
      </c>
      <c r="AM88" s="19">
        <f t="shared" si="294"/>
        <v>0</v>
      </c>
      <c r="AN88" s="19">
        <f t="shared" si="295"/>
        <v>0</v>
      </c>
      <c r="AO88" s="20">
        <f t="shared" si="296"/>
        <v>0</v>
      </c>
      <c r="AP88" s="18">
        <f t="shared" si="297"/>
        <v>0</v>
      </c>
      <c r="AQ88" s="19">
        <f t="shared" si="298"/>
        <v>0</v>
      </c>
      <c r="AR88" s="19">
        <f t="shared" si="299"/>
        <v>0</v>
      </c>
      <c r="AS88" s="20">
        <f t="shared" si="300"/>
        <v>0</v>
      </c>
      <c r="AT88" s="18">
        <f t="shared" si="301"/>
        <v>0</v>
      </c>
      <c r="AU88" s="19">
        <f t="shared" si="302"/>
        <v>0</v>
      </c>
      <c r="AV88" s="19">
        <f t="shared" si="303"/>
        <v>0</v>
      </c>
      <c r="AW88" s="20">
        <f t="shared" si="304"/>
        <v>0</v>
      </c>
      <c r="AX88" s="18">
        <f t="shared" si="305"/>
        <v>0</v>
      </c>
      <c r="AY88" s="19">
        <f t="shared" si="306"/>
        <v>0</v>
      </c>
      <c r="AZ88" s="19">
        <f t="shared" si="307"/>
        <v>0</v>
      </c>
      <c r="BA88" s="19">
        <f t="shared" si="308"/>
        <v>0</v>
      </c>
      <c r="BB88" s="18">
        <f t="shared" si="309"/>
        <v>0</v>
      </c>
      <c r="BC88" s="19">
        <f t="shared" si="310"/>
        <v>0</v>
      </c>
      <c r="BD88" s="19">
        <f t="shared" si="311"/>
        <v>0</v>
      </c>
      <c r="BE88" s="20">
        <f t="shared" si="312"/>
        <v>0</v>
      </c>
      <c r="BF88" s="18">
        <f t="shared" si="313"/>
        <v>0</v>
      </c>
      <c r="BG88" s="19">
        <f t="shared" si="314"/>
        <v>0</v>
      </c>
      <c r="BH88" s="19">
        <f t="shared" si="315"/>
        <v>0</v>
      </c>
      <c r="BI88" s="20">
        <f t="shared" si="316"/>
        <v>0</v>
      </c>
      <c r="BK88" s="29">
        <v>211488</v>
      </c>
      <c r="BL88" s="29">
        <v>212488</v>
      </c>
      <c r="BM88" s="29">
        <v>213488</v>
      </c>
    </row>
    <row r="89" spans="1:61" s="28" customFormat="1" ht="24.75" customHeight="1">
      <c r="A89" s="21" t="s">
        <v>63</v>
      </c>
      <c r="B89" s="12">
        <f aca="true" t="shared" si="317" ref="B89:BI89">SUM(B90)</f>
        <v>75</v>
      </c>
      <c r="C89" s="12">
        <f t="shared" si="317"/>
        <v>34</v>
      </c>
      <c r="D89" s="12">
        <f t="shared" si="317"/>
        <v>20</v>
      </c>
      <c r="E89" s="12">
        <f t="shared" si="317"/>
        <v>21</v>
      </c>
      <c r="F89" s="11">
        <f t="shared" si="317"/>
        <v>14</v>
      </c>
      <c r="G89" s="12">
        <f t="shared" si="317"/>
        <v>5</v>
      </c>
      <c r="H89" s="12">
        <f t="shared" si="317"/>
        <v>1</v>
      </c>
      <c r="I89" s="13">
        <f t="shared" si="317"/>
        <v>8</v>
      </c>
      <c r="J89" s="11">
        <f t="shared" si="317"/>
        <v>26</v>
      </c>
      <c r="K89" s="12">
        <f t="shared" si="317"/>
        <v>13</v>
      </c>
      <c r="L89" s="12">
        <f t="shared" si="317"/>
        <v>5</v>
      </c>
      <c r="M89" s="13">
        <f t="shared" si="317"/>
        <v>8</v>
      </c>
      <c r="N89" s="11">
        <f t="shared" si="317"/>
        <v>18</v>
      </c>
      <c r="O89" s="12">
        <f t="shared" si="317"/>
        <v>4</v>
      </c>
      <c r="P89" s="12">
        <f t="shared" si="317"/>
        <v>10</v>
      </c>
      <c r="Q89" s="13">
        <f t="shared" si="317"/>
        <v>4</v>
      </c>
      <c r="R89" s="11">
        <f t="shared" si="317"/>
        <v>7</v>
      </c>
      <c r="S89" s="12">
        <f t="shared" si="317"/>
        <v>6</v>
      </c>
      <c r="T89" s="12">
        <f t="shared" si="317"/>
        <v>1</v>
      </c>
      <c r="U89" s="13">
        <f t="shared" si="317"/>
        <v>0</v>
      </c>
      <c r="V89" s="11">
        <f t="shared" si="317"/>
        <v>3</v>
      </c>
      <c r="W89" s="12">
        <f t="shared" si="317"/>
        <v>2</v>
      </c>
      <c r="X89" s="12">
        <f t="shared" si="317"/>
        <v>0</v>
      </c>
      <c r="Y89" s="13">
        <f t="shared" si="317"/>
        <v>1</v>
      </c>
      <c r="Z89" s="11">
        <f t="shared" si="317"/>
        <v>3</v>
      </c>
      <c r="AA89" s="12">
        <f t="shared" si="317"/>
        <v>2</v>
      </c>
      <c r="AB89" s="12">
        <f t="shared" si="317"/>
        <v>1</v>
      </c>
      <c r="AC89" s="13">
        <f t="shared" si="317"/>
        <v>0</v>
      </c>
      <c r="AD89" s="11">
        <f t="shared" si="317"/>
        <v>3</v>
      </c>
      <c r="AE89" s="12">
        <f t="shared" si="317"/>
        <v>1</v>
      </c>
      <c r="AF89" s="12">
        <f t="shared" si="317"/>
        <v>2</v>
      </c>
      <c r="AG89" s="13">
        <f t="shared" si="317"/>
        <v>0</v>
      </c>
      <c r="AH89" s="11">
        <f t="shared" si="317"/>
        <v>1</v>
      </c>
      <c r="AI89" s="12">
        <f t="shared" si="317"/>
        <v>1</v>
      </c>
      <c r="AJ89" s="12">
        <f t="shared" si="317"/>
        <v>0</v>
      </c>
      <c r="AK89" s="13">
        <f t="shared" si="317"/>
        <v>0</v>
      </c>
      <c r="AL89" s="11">
        <f t="shared" si="317"/>
        <v>0</v>
      </c>
      <c r="AM89" s="12">
        <f t="shared" si="317"/>
        <v>0</v>
      </c>
      <c r="AN89" s="12">
        <f t="shared" si="317"/>
        <v>0</v>
      </c>
      <c r="AO89" s="13">
        <f t="shared" si="317"/>
        <v>0</v>
      </c>
      <c r="AP89" s="11">
        <f t="shared" si="317"/>
        <v>0</v>
      </c>
      <c r="AQ89" s="12">
        <f t="shared" si="317"/>
        <v>0</v>
      </c>
      <c r="AR89" s="12">
        <f t="shared" si="317"/>
        <v>0</v>
      </c>
      <c r="AS89" s="13">
        <f t="shared" si="317"/>
        <v>0</v>
      </c>
      <c r="AT89" s="11">
        <f t="shared" si="317"/>
        <v>72</v>
      </c>
      <c r="AU89" s="12">
        <f t="shared" si="317"/>
        <v>32</v>
      </c>
      <c r="AV89" s="12">
        <f t="shared" si="317"/>
        <v>19</v>
      </c>
      <c r="AW89" s="13">
        <f t="shared" si="317"/>
        <v>21</v>
      </c>
      <c r="AX89" s="11">
        <f t="shared" si="317"/>
        <v>4</v>
      </c>
      <c r="AY89" s="12">
        <f t="shared" si="317"/>
        <v>2</v>
      </c>
      <c r="AZ89" s="12">
        <f t="shared" si="317"/>
        <v>2</v>
      </c>
      <c r="BA89" s="13">
        <f t="shared" si="317"/>
        <v>0</v>
      </c>
      <c r="BB89" s="11">
        <f t="shared" si="317"/>
        <v>3</v>
      </c>
      <c r="BC89" s="12">
        <f t="shared" si="317"/>
        <v>2</v>
      </c>
      <c r="BD89" s="12">
        <f t="shared" si="317"/>
        <v>1</v>
      </c>
      <c r="BE89" s="13">
        <f t="shared" si="317"/>
        <v>0</v>
      </c>
      <c r="BF89" s="11">
        <f t="shared" si="317"/>
        <v>0</v>
      </c>
      <c r="BG89" s="12">
        <f t="shared" si="317"/>
        <v>0</v>
      </c>
      <c r="BH89" s="12">
        <f t="shared" si="317"/>
        <v>0</v>
      </c>
      <c r="BI89" s="13">
        <f t="shared" si="317"/>
        <v>0</v>
      </c>
    </row>
    <row r="90" spans="1:65" s="28" customFormat="1" ht="24.75" customHeight="1">
      <c r="A90" s="25" t="s">
        <v>51</v>
      </c>
      <c r="B90" s="18">
        <f>SUM(C90:E90)</f>
        <v>75</v>
      </c>
      <c r="C90" s="19">
        <f>G90+K90+O90+S90+W90+AA90+AE90+AI90+AM90+AQ90</f>
        <v>34</v>
      </c>
      <c r="D90" s="19">
        <f>H90+L90+P90+T90+X90+AB90+AF90+AJ90+AN90+AR90</f>
        <v>20</v>
      </c>
      <c r="E90" s="19">
        <f>I90+M90+Q90+U90+Y90+AC90+AG90+AK90+AO90+AS90</f>
        <v>21</v>
      </c>
      <c r="F90" s="18">
        <f>SUM(G90:I90)</f>
        <v>14</v>
      </c>
      <c r="G90" s="19">
        <f>IF(ISERROR(VLOOKUP($BK90,data,2,FALSE)),0,VLOOKUP($BK90,data,2,FALSE))</f>
        <v>5</v>
      </c>
      <c r="H90" s="19">
        <f>IF(ISERROR(VLOOKUP($BL90,data,2,FALSE)),0,VLOOKUP($BL90,data,2,FALSE))</f>
        <v>1</v>
      </c>
      <c r="I90" s="19">
        <f>IF(ISERROR(VLOOKUP($BM90,data,2,FALSE)),0,VLOOKUP($BM90,data,2,FALSE))</f>
        <v>8</v>
      </c>
      <c r="J90" s="18">
        <f>SUM(K90:M90)</f>
        <v>26</v>
      </c>
      <c r="K90" s="19">
        <f>IF(ISERROR(VLOOKUP($BK90,data,3,FALSE)),0,VLOOKUP($BK90,data,3,FALSE))</f>
        <v>13</v>
      </c>
      <c r="L90" s="19">
        <f>IF(ISERROR(VLOOKUP($BL90,data,3,FALSE)),0,VLOOKUP($BL90,data,3,FALSE))</f>
        <v>5</v>
      </c>
      <c r="M90" s="20">
        <f>IF(ISERROR(VLOOKUP($BM90,data,3,FALSE)),0,VLOOKUP($BM90,data,3,FALSE))</f>
        <v>8</v>
      </c>
      <c r="N90" s="18">
        <f>SUM(O90:Q90)</f>
        <v>18</v>
      </c>
      <c r="O90" s="19">
        <f>IF(ISERROR(VLOOKUP($BK90,data,4,FALSE)),0,VLOOKUP($BK90,data,4,FALSE))</f>
        <v>4</v>
      </c>
      <c r="P90" s="19">
        <f>IF(ISERROR(VLOOKUP($BL90,data,4,FALSE)),0,VLOOKUP($BL90,data,4,FALSE))</f>
        <v>10</v>
      </c>
      <c r="Q90" s="20">
        <f>IF(ISERROR(VLOOKUP($BM90,data,4,FALSE)),0,VLOOKUP($BM90,data,4,FALSE))</f>
        <v>4</v>
      </c>
      <c r="R90" s="18">
        <f>SUM(S90:U90)</f>
        <v>7</v>
      </c>
      <c r="S90" s="19">
        <f>IF(ISERROR(VLOOKUP($BK90,data,5,FALSE)),0,VLOOKUP($BK90,data,5,FALSE))</f>
        <v>6</v>
      </c>
      <c r="T90" s="19">
        <f>IF(ISERROR(VLOOKUP($BL90,data,5,FALSE)),0,VLOOKUP($BL90,data,5,FALSE))</f>
        <v>1</v>
      </c>
      <c r="U90" s="19">
        <f>IF(ISERROR(VLOOKUP($BM90,data,5,FALSE)),0,VLOOKUP($BM90,data,5,FALSE))</f>
        <v>0</v>
      </c>
      <c r="V90" s="18">
        <f>SUM(W90:Y90)</f>
        <v>3</v>
      </c>
      <c r="W90" s="19">
        <f>IF(ISERROR(VLOOKUP($BK90,data,6,FALSE)),0,VLOOKUP($BK90,data,6,FALSE))</f>
        <v>2</v>
      </c>
      <c r="X90" s="19">
        <f>IF(ISERROR(VLOOKUP($BL90,data,6,FALSE)),0,VLOOKUP($BL90,data,6,FALSE))</f>
        <v>0</v>
      </c>
      <c r="Y90" s="20">
        <f>IF(ISERROR(VLOOKUP($BM90,data,6,FALSE)),0,VLOOKUP($BM90,data,6,FALSE))</f>
        <v>1</v>
      </c>
      <c r="Z90" s="18">
        <f>SUM(AA90:AC90)</f>
        <v>3</v>
      </c>
      <c r="AA90" s="19">
        <f>IF(ISERROR(VLOOKUP($BK90,data,7,FALSE)),0,VLOOKUP($BK90,data,7,FALSE))</f>
        <v>2</v>
      </c>
      <c r="AB90" s="19">
        <f>IF(ISERROR(VLOOKUP($BL90,data,7,FALSE)),0,VLOOKUP($BL90,data,7,FALSE))</f>
        <v>1</v>
      </c>
      <c r="AC90" s="19">
        <f>IF(ISERROR(VLOOKUP($BM90,data,7,FALSE)),0,VLOOKUP($BM90,data,7,FALSE))</f>
        <v>0</v>
      </c>
      <c r="AD90" s="18">
        <f>SUM(AE90:AG90)</f>
        <v>3</v>
      </c>
      <c r="AE90" s="19">
        <f>IF(ISERROR(VLOOKUP($BK90,data,8,FALSE)),0,VLOOKUP($BK90,data,8,FALSE))</f>
        <v>1</v>
      </c>
      <c r="AF90" s="19">
        <f>IF(ISERROR(VLOOKUP($BL90,data,8,FALSE)),0,VLOOKUP($BL90,data,8,FALSE))</f>
        <v>2</v>
      </c>
      <c r="AG90" s="20">
        <f>IF(ISERROR(VLOOKUP($BM90,data,8,FALSE)),0,VLOOKUP($BM90,data,8,FALSE))</f>
        <v>0</v>
      </c>
      <c r="AH90" s="18">
        <f>SUM(AI90:AK90)</f>
        <v>1</v>
      </c>
      <c r="AI90" s="19">
        <f>IF(ISERROR(VLOOKUP($BK90,data,9,FALSE)),0,VLOOKUP($BK90,data,9,FALSE))</f>
        <v>1</v>
      </c>
      <c r="AJ90" s="19">
        <f>IF(ISERROR(VLOOKUP($BL90,data,9,FALSE)),0,VLOOKUP($BL90,data,9,FALSE))</f>
        <v>0</v>
      </c>
      <c r="AK90" s="20">
        <f>IF(ISERROR(VLOOKUP($BM90,data,9,FALSE)),0,VLOOKUP($BM90,data,9,FALSE))</f>
        <v>0</v>
      </c>
      <c r="AL90" s="18">
        <f>SUM(AM90:AO90)</f>
        <v>0</v>
      </c>
      <c r="AM90" s="19">
        <f>IF(ISERROR(VLOOKUP($BK90,data,10,FALSE)),0,VLOOKUP($BK90,data,10,FALSE))</f>
        <v>0</v>
      </c>
      <c r="AN90" s="19">
        <f>IF(ISERROR(VLOOKUP($BL90,data,10,FALSE)),0,VLOOKUP($BL90,data,10,FALSE))</f>
        <v>0</v>
      </c>
      <c r="AO90" s="20">
        <f>IF(ISERROR(VLOOKUP($BM90,data,10,FALSE)),0,VLOOKUP($BM90,data,10,FALSE))</f>
        <v>0</v>
      </c>
      <c r="AP90" s="18">
        <f>SUM(AQ90:AS90)</f>
        <v>0</v>
      </c>
      <c r="AQ90" s="19">
        <f>IF(ISERROR(VLOOKUP($BK90,data,11,FALSE)),0,VLOOKUP($BK90,data,11,FALSE))</f>
        <v>0</v>
      </c>
      <c r="AR90" s="19">
        <f>IF(ISERROR(VLOOKUP($BL90,data,11,FALSE)),0,VLOOKUP($BL90,data,11,FALSE))</f>
        <v>0</v>
      </c>
      <c r="AS90" s="20">
        <f>IF(ISERROR(VLOOKUP($BM90,data,11,FALSE)),0,VLOOKUP($BM90,data,11,FALSE))</f>
        <v>0</v>
      </c>
      <c r="AT90" s="18">
        <f>SUM(AU90:AW90)</f>
        <v>72</v>
      </c>
      <c r="AU90" s="19">
        <f>IF(ISERROR(VLOOKUP($BK90,data,12,FALSE)),0,VLOOKUP($BK90,data,12,FALSE))</f>
        <v>32</v>
      </c>
      <c r="AV90" s="19">
        <f>IF(ISERROR(VLOOKUP($BL90,data,12,FALSE)),0,VLOOKUP($BL90,data,12,FALSE))</f>
        <v>19</v>
      </c>
      <c r="AW90" s="20">
        <f>IF(ISERROR(VLOOKUP($BM90,data,12,FALSE)),0,VLOOKUP($BM90,data,12,FALSE))</f>
        <v>21</v>
      </c>
      <c r="AX90" s="18">
        <f>SUM(AY90:BA90)</f>
        <v>4</v>
      </c>
      <c r="AY90" s="19">
        <f>IF(ISERROR(VLOOKUP($BK90,data,13,FALSE)),0,VLOOKUP($BK90,data,13,FALSE))</f>
        <v>2</v>
      </c>
      <c r="AZ90" s="19">
        <f>IF(ISERROR(VLOOKUP($BL90,data,13,FALSE)),0,VLOOKUP($BL90,data,13,FALSE))</f>
        <v>2</v>
      </c>
      <c r="BA90" s="19">
        <f>IF(ISERROR(VLOOKUP($BM90,data,13,FALSE)),0,VLOOKUP($BM90,data,13,FALSE))</f>
        <v>0</v>
      </c>
      <c r="BB90" s="18">
        <f>SUM(BC90:BE90)</f>
        <v>3</v>
      </c>
      <c r="BC90" s="19">
        <f>IF(ISERROR(VLOOKUP($BK90,data,14,FALSE)),0,VLOOKUP($BK90,data,14,FALSE))</f>
        <v>2</v>
      </c>
      <c r="BD90" s="19">
        <f>IF(ISERROR(VLOOKUP($BL90,data,14,FALSE)),0,VLOOKUP($BL90,data,14,FALSE))</f>
        <v>1</v>
      </c>
      <c r="BE90" s="20">
        <f>IF(ISERROR(VLOOKUP($BM90,data,14,FALSE)),0,VLOOKUP($BM90,data,14,FALSE))</f>
        <v>0</v>
      </c>
      <c r="BF90" s="18">
        <f>SUM(BG90:BI90)</f>
        <v>0</v>
      </c>
      <c r="BG90" s="19">
        <f>IF(ISERROR(VLOOKUP($BK90,data,15,FALSE)),0,VLOOKUP($BK90,data,15,FALSE))</f>
        <v>0</v>
      </c>
      <c r="BH90" s="19">
        <f>IF(ISERROR(VLOOKUP($BL90,data,15,FALSE)),0,VLOOKUP($BL90,data,15,FALSE))</f>
        <v>0</v>
      </c>
      <c r="BI90" s="20">
        <f>IF(ISERROR(VLOOKUP($BM90,data,15,FALSE)),0,VLOOKUP($BM90,data,15,FALSE))</f>
        <v>0</v>
      </c>
      <c r="BK90" s="29">
        <v>211202</v>
      </c>
      <c r="BL90" s="29">
        <v>212202</v>
      </c>
      <c r="BM90" s="29">
        <v>213202</v>
      </c>
    </row>
    <row r="91" spans="1:61" s="28" customFormat="1" ht="24.75" customHeight="1">
      <c r="A91" s="27" t="s">
        <v>86</v>
      </c>
      <c r="B91" s="11">
        <f aca="true" t="shared" si="318" ref="B91:BI91">SUM(B92:B99)</f>
        <v>32</v>
      </c>
      <c r="C91" s="12">
        <f t="shared" si="318"/>
        <v>18</v>
      </c>
      <c r="D91" s="12">
        <f t="shared" si="318"/>
        <v>6</v>
      </c>
      <c r="E91" s="13">
        <f t="shared" si="318"/>
        <v>8</v>
      </c>
      <c r="F91" s="11">
        <f t="shared" si="318"/>
        <v>14</v>
      </c>
      <c r="G91" s="12">
        <f t="shared" si="318"/>
        <v>8</v>
      </c>
      <c r="H91" s="12">
        <f t="shared" si="318"/>
        <v>0</v>
      </c>
      <c r="I91" s="13">
        <f t="shared" si="318"/>
        <v>6</v>
      </c>
      <c r="J91" s="11">
        <f t="shared" si="318"/>
        <v>9</v>
      </c>
      <c r="K91" s="12">
        <f t="shared" si="318"/>
        <v>6</v>
      </c>
      <c r="L91" s="12">
        <f t="shared" si="318"/>
        <v>1</v>
      </c>
      <c r="M91" s="13">
        <f t="shared" si="318"/>
        <v>2</v>
      </c>
      <c r="N91" s="11">
        <f t="shared" si="318"/>
        <v>0</v>
      </c>
      <c r="O91" s="12">
        <f t="shared" si="318"/>
        <v>0</v>
      </c>
      <c r="P91" s="12">
        <f t="shared" si="318"/>
        <v>0</v>
      </c>
      <c r="Q91" s="13">
        <f t="shared" si="318"/>
        <v>0</v>
      </c>
      <c r="R91" s="11">
        <f t="shared" si="318"/>
        <v>1</v>
      </c>
      <c r="S91" s="12">
        <f t="shared" si="318"/>
        <v>1</v>
      </c>
      <c r="T91" s="12">
        <f t="shared" si="318"/>
        <v>0</v>
      </c>
      <c r="U91" s="13">
        <f t="shared" si="318"/>
        <v>0</v>
      </c>
      <c r="V91" s="11">
        <f t="shared" si="318"/>
        <v>4</v>
      </c>
      <c r="W91" s="12">
        <f t="shared" si="318"/>
        <v>2</v>
      </c>
      <c r="X91" s="12">
        <f t="shared" si="318"/>
        <v>2</v>
      </c>
      <c r="Y91" s="13">
        <f t="shared" si="318"/>
        <v>0</v>
      </c>
      <c r="Z91" s="11">
        <f t="shared" si="318"/>
        <v>1</v>
      </c>
      <c r="AA91" s="12">
        <f t="shared" si="318"/>
        <v>0</v>
      </c>
      <c r="AB91" s="12">
        <f t="shared" si="318"/>
        <v>1</v>
      </c>
      <c r="AC91" s="13">
        <f t="shared" si="318"/>
        <v>0</v>
      </c>
      <c r="AD91" s="11">
        <f t="shared" si="318"/>
        <v>3</v>
      </c>
      <c r="AE91" s="12">
        <f t="shared" si="318"/>
        <v>1</v>
      </c>
      <c r="AF91" s="12">
        <f t="shared" si="318"/>
        <v>2</v>
      </c>
      <c r="AG91" s="13">
        <f t="shared" si="318"/>
        <v>0</v>
      </c>
      <c r="AH91" s="11">
        <f t="shared" si="318"/>
        <v>0</v>
      </c>
      <c r="AI91" s="12">
        <f t="shared" si="318"/>
        <v>0</v>
      </c>
      <c r="AJ91" s="12">
        <f t="shared" si="318"/>
        <v>0</v>
      </c>
      <c r="AK91" s="13">
        <f t="shared" si="318"/>
        <v>0</v>
      </c>
      <c r="AL91" s="11">
        <f t="shared" si="318"/>
        <v>0</v>
      </c>
      <c r="AM91" s="12">
        <f t="shared" si="318"/>
        <v>0</v>
      </c>
      <c r="AN91" s="12">
        <f t="shared" si="318"/>
        <v>0</v>
      </c>
      <c r="AO91" s="13">
        <f t="shared" si="318"/>
        <v>0</v>
      </c>
      <c r="AP91" s="11">
        <f t="shared" si="318"/>
        <v>0</v>
      </c>
      <c r="AQ91" s="12">
        <f t="shared" si="318"/>
        <v>0</v>
      </c>
      <c r="AR91" s="12">
        <f t="shared" si="318"/>
        <v>0</v>
      </c>
      <c r="AS91" s="13">
        <f t="shared" si="318"/>
        <v>0</v>
      </c>
      <c r="AT91" s="11">
        <f t="shared" si="318"/>
        <v>29</v>
      </c>
      <c r="AU91" s="12">
        <f t="shared" si="318"/>
        <v>17</v>
      </c>
      <c r="AV91" s="12">
        <f t="shared" si="318"/>
        <v>4</v>
      </c>
      <c r="AW91" s="13">
        <f t="shared" si="318"/>
        <v>8</v>
      </c>
      <c r="AX91" s="11">
        <f t="shared" si="318"/>
        <v>1</v>
      </c>
      <c r="AY91" s="12">
        <f t="shared" si="318"/>
        <v>0</v>
      </c>
      <c r="AZ91" s="12">
        <f t="shared" si="318"/>
        <v>1</v>
      </c>
      <c r="BA91" s="13">
        <f t="shared" si="318"/>
        <v>0</v>
      </c>
      <c r="BB91" s="11">
        <f t="shared" si="318"/>
        <v>3</v>
      </c>
      <c r="BC91" s="12">
        <f t="shared" si="318"/>
        <v>1</v>
      </c>
      <c r="BD91" s="12">
        <f t="shared" si="318"/>
        <v>2</v>
      </c>
      <c r="BE91" s="13">
        <f t="shared" si="318"/>
        <v>0</v>
      </c>
      <c r="BF91" s="11">
        <f t="shared" si="318"/>
        <v>0</v>
      </c>
      <c r="BG91" s="12">
        <f t="shared" si="318"/>
        <v>0</v>
      </c>
      <c r="BH91" s="12">
        <f t="shared" si="318"/>
        <v>0</v>
      </c>
      <c r="BI91" s="13">
        <f t="shared" si="318"/>
        <v>0</v>
      </c>
    </row>
    <row r="92" spans="1:65" s="28" customFormat="1" ht="24.75" customHeight="1">
      <c r="A92" s="22" t="s">
        <v>52</v>
      </c>
      <c r="B92" s="15">
        <f>SUM(C92:E92)</f>
        <v>12</v>
      </c>
      <c r="C92" s="16">
        <f aca="true" t="shared" si="319" ref="C92:E99">G92+K92+O92+S92+W92+AA92+AE92+AI92+AM92+AQ92</f>
        <v>6</v>
      </c>
      <c r="D92" s="16">
        <f t="shared" si="319"/>
        <v>2</v>
      </c>
      <c r="E92" s="16">
        <f t="shared" si="319"/>
        <v>4</v>
      </c>
      <c r="F92" s="15">
        <f aca="true" t="shared" si="320" ref="F92:F99">SUM(G92:I92)</f>
        <v>5</v>
      </c>
      <c r="G92" s="16">
        <f aca="true" t="shared" si="321" ref="G92:G99">IF(ISERROR(VLOOKUP($BK92,data,2,FALSE)),0,VLOOKUP($BK92,data,2,FALSE))</f>
        <v>1</v>
      </c>
      <c r="H92" s="16">
        <f aca="true" t="shared" si="322" ref="H92:H99">IF(ISERROR(VLOOKUP($BL92,data,2,FALSE)),0,VLOOKUP($BL92,data,2,FALSE))</f>
        <v>0</v>
      </c>
      <c r="I92" s="16">
        <f aca="true" t="shared" si="323" ref="I92:I99">IF(ISERROR(VLOOKUP($BM92,data,2,FALSE)),0,VLOOKUP($BM92,data,2,FALSE))</f>
        <v>4</v>
      </c>
      <c r="J92" s="15">
        <f aca="true" t="shared" si="324" ref="J92:J99">SUM(K92:M92)</f>
        <v>2</v>
      </c>
      <c r="K92" s="16">
        <f aca="true" t="shared" si="325" ref="K92:K99">IF(ISERROR(VLOOKUP($BK92,data,3,FALSE)),0,VLOOKUP($BK92,data,3,FALSE))</f>
        <v>2</v>
      </c>
      <c r="L92" s="16">
        <f aca="true" t="shared" si="326" ref="L92:L99">IF(ISERROR(VLOOKUP($BL92,data,3,FALSE)),0,VLOOKUP($BL92,data,3,FALSE))</f>
        <v>0</v>
      </c>
      <c r="M92" s="17">
        <f aca="true" t="shared" si="327" ref="M92:M99">IF(ISERROR(VLOOKUP($BM92,data,3,FALSE)),0,VLOOKUP($BM92,data,3,FALSE))</f>
        <v>0</v>
      </c>
      <c r="N92" s="15">
        <f aca="true" t="shared" si="328" ref="N92:N99">SUM(O92:Q92)</f>
        <v>0</v>
      </c>
      <c r="O92" s="16">
        <f aca="true" t="shared" si="329" ref="O92:O99">IF(ISERROR(VLOOKUP($BK92,data,4,FALSE)),0,VLOOKUP($BK92,data,4,FALSE))</f>
        <v>0</v>
      </c>
      <c r="P92" s="16">
        <f aca="true" t="shared" si="330" ref="P92:P99">IF(ISERROR(VLOOKUP($BL92,data,4,FALSE)),0,VLOOKUP($BL92,data,4,FALSE))</f>
        <v>0</v>
      </c>
      <c r="Q92" s="17">
        <f aca="true" t="shared" si="331" ref="Q92:Q99">IF(ISERROR(VLOOKUP($BM92,data,4,FALSE)),0,VLOOKUP($BM92,data,4,FALSE))</f>
        <v>0</v>
      </c>
      <c r="R92" s="15">
        <f aca="true" t="shared" si="332" ref="R92:R99">SUM(S92:U92)</f>
        <v>1</v>
      </c>
      <c r="S92" s="16">
        <f aca="true" t="shared" si="333" ref="S92:S99">IF(ISERROR(VLOOKUP($BK92,data,5,FALSE)),0,VLOOKUP($BK92,data,5,FALSE))</f>
        <v>1</v>
      </c>
      <c r="T92" s="16">
        <f aca="true" t="shared" si="334" ref="T92:T99">IF(ISERROR(VLOOKUP($BL92,data,5,FALSE)),0,VLOOKUP($BL92,data,5,FALSE))</f>
        <v>0</v>
      </c>
      <c r="U92" s="16">
        <f aca="true" t="shared" si="335" ref="U92:U99">IF(ISERROR(VLOOKUP($BM92,data,5,FALSE)),0,VLOOKUP($BM92,data,5,FALSE))</f>
        <v>0</v>
      </c>
      <c r="V92" s="15">
        <f aca="true" t="shared" si="336" ref="V92:V99">SUM(W92:Y92)</f>
        <v>4</v>
      </c>
      <c r="W92" s="16">
        <f aca="true" t="shared" si="337" ref="W92:W99">IF(ISERROR(VLOOKUP($BK92,data,6,FALSE)),0,VLOOKUP($BK92,data,6,FALSE))</f>
        <v>2</v>
      </c>
      <c r="X92" s="16">
        <f aca="true" t="shared" si="338" ref="X92:X99">IF(ISERROR(VLOOKUP($BL92,data,6,FALSE)),0,VLOOKUP($BL92,data,6,FALSE))</f>
        <v>2</v>
      </c>
      <c r="Y92" s="17">
        <f aca="true" t="shared" si="339" ref="Y92:Y99">IF(ISERROR(VLOOKUP($BM92,data,6,FALSE)),0,VLOOKUP($BM92,data,6,FALSE))</f>
        <v>0</v>
      </c>
      <c r="Z92" s="15">
        <f aca="true" t="shared" si="340" ref="Z92:Z99">SUM(AA92:AC92)</f>
        <v>0</v>
      </c>
      <c r="AA92" s="16">
        <f aca="true" t="shared" si="341" ref="AA92:AA99">IF(ISERROR(VLOOKUP($BK92,data,7,FALSE)),0,VLOOKUP($BK92,data,7,FALSE))</f>
        <v>0</v>
      </c>
      <c r="AB92" s="16">
        <f aca="true" t="shared" si="342" ref="AB92:AB99">IF(ISERROR(VLOOKUP($BL92,data,7,FALSE)),0,VLOOKUP($BL92,data,7,FALSE))</f>
        <v>0</v>
      </c>
      <c r="AC92" s="16">
        <f aca="true" t="shared" si="343" ref="AC92:AC99">IF(ISERROR(VLOOKUP($BM92,data,7,FALSE)),0,VLOOKUP($BM92,data,7,FALSE))</f>
        <v>0</v>
      </c>
      <c r="AD92" s="15">
        <f aca="true" t="shared" si="344" ref="AD92:AD99">SUM(AE92:AG92)</f>
        <v>0</v>
      </c>
      <c r="AE92" s="16">
        <f aca="true" t="shared" si="345" ref="AE92:AE99">IF(ISERROR(VLOOKUP($BK92,data,8,FALSE)),0,VLOOKUP($BK92,data,8,FALSE))</f>
        <v>0</v>
      </c>
      <c r="AF92" s="16">
        <f aca="true" t="shared" si="346" ref="AF92:AF99">IF(ISERROR(VLOOKUP($BL92,data,8,FALSE)),0,VLOOKUP($BL92,data,8,FALSE))</f>
        <v>0</v>
      </c>
      <c r="AG92" s="17">
        <f aca="true" t="shared" si="347" ref="AG92:AG99">IF(ISERROR(VLOOKUP($BM92,data,8,FALSE)),0,VLOOKUP($BM92,data,8,FALSE))</f>
        <v>0</v>
      </c>
      <c r="AH92" s="15">
        <f aca="true" t="shared" si="348" ref="AH92:AH99">SUM(AI92:AK92)</f>
        <v>0</v>
      </c>
      <c r="AI92" s="16">
        <f aca="true" t="shared" si="349" ref="AI92:AI99">IF(ISERROR(VLOOKUP($BK92,data,9,FALSE)),0,VLOOKUP($BK92,data,9,FALSE))</f>
        <v>0</v>
      </c>
      <c r="AJ92" s="16">
        <f aca="true" t="shared" si="350" ref="AJ92:AJ99">IF(ISERROR(VLOOKUP($BL92,data,9,FALSE)),0,VLOOKUP($BL92,data,9,FALSE))</f>
        <v>0</v>
      </c>
      <c r="AK92" s="17">
        <f aca="true" t="shared" si="351" ref="AK92:AK99">IF(ISERROR(VLOOKUP($BM92,data,9,FALSE)),0,VLOOKUP($BM92,data,9,FALSE))</f>
        <v>0</v>
      </c>
      <c r="AL92" s="15">
        <f aca="true" t="shared" si="352" ref="AL92:AL99">SUM(AM92:AO92)</f>
        <v>0</v>
      </c>
      <c r="AM92" s="16">
        <f aca="true" t="shared" si="353" ref="AM92:AM99">IF(ISERROR(VLOOKUP($BK92,data,10,FALSE)),0,VLOOKUP($BK92,data,10,FALSE))</f>
        <v>0</v>
      </c>
      <c r="AN92" s="16">
        <f aca="true" t="shared" si="354" ref="AN92:AN99">IF(ISERROR(VLOOKUP($BL92,data,10,FALSE)),0,VLOOKUP($BL92,data,10,FALSE))</f>
        <v>0</v>
      </c>
      <c r="AO92" s="17">
        <f aca="true" t="shared" si="355" ref="AO92:AO99">IF(ISERROR(VLOOKUP($BM92,data,10,FALSE)),0,VLOOKUP($BM92,data,10,FALSE))</f>
        <v>0</v>
      </c>
      <c r="AP92" s="15">
        <f aca="true" t="shared" si="356" ref="AP92:AP99">SUM(AQ92:AS92)</f>
        <v>0</v>
      </c>
      <c r="AQ92" s="16">
        <f aca="true" t="shared" si="357" ref="AQ92:AQ99">IF(ISERROR(VLOOKUP($BK92,data,11,FALSE)),0,VLOOKUP($BK92,data,11,FALSE))</f>
        <v>0</v>
      </c>
      <c r="AR92" s="16">
        <f aca="true" t="shared" si="358" ref="AR92:AR99">IF(ISERROR(VLOOKUP($BL92,data,11,FALSE)),0,VLOOKUP($BL92,data,11,FALSE))</f>
        <v>0</v>
      </c>
      <c r="AS92" s="17">
        <f aca="true" t="shared" si="359" ref="AS92:AS99">IF(ISERROR(VLOOKUP($BM92,data,11,FALSE)),0,VLOOKUP($BM92,data,11,FALSE))</f>
        <v>0</v>
      </c>
      <c r="AT92" s="15">
        <f aca="true" t="shared" si="360" ref="AT92:AT99">SUM(AU92:AW92)</f>
        <v>12</v>
      </c>
      <c r="AU92" s="16">
        <f aca="true" t="shared" si="361" ref="AU92:AU99">IF(ISERROR(VLOOKUP($BK92,data,12,FALSE)),0,VLOOKUP($BK92,data,12,FALSE))</f>
        <v>6</v>
      </c>
      <c r="AV92" s="16">
        <f aca="true" t="shared" si="362" ref="AV92:AV99">IF(ISERROR(VLOOKUP($BL92,data,12,FALSE)),0,VLOOKUP($BL92,data,12,FALSE))</f>
        <v>2</v>
      </c>
      <c r="AW92" s="17">
        <f aca="true" t="shared" si="363" ref="AW92:AW99">IF(ISERROR(VLOOKUP($BM92,data,12,FALSE)),0,VLOOKUP($BM92,data,12,FALSE))</f>
        <v>4</v>
      </c>
      <c r="AX92" s="15">
        <f aca="true" t="shared" si="364" ref="AX92:AX99">SUM(AY92:BA92)</f>
        <v>0</v>
      </c>
      <c r="AY92" s="16">
        <f aca="true" t="shared" si="365" ref="AY92:AY99">IF(ISERROR(VLOOKUP($BK92,data,13,FALSE)),0,VLOOKUP($BK92,data,13,FALSE))</f>
        <v>0</v>
      </c>
      <c r="AZ92" s="16">
        <f aca="true" t="shared" si="366" ref="AZ92:AZ99">IF(ISERROR(VLOOKUP($BL92,data,13,FALSE)),0,VLOOKUP($BL92,data,13,FALSE))</f>
        <v>0</v>
      </c>
      <c r="BA92" s="16">
        <f aca="true" t="shared" si="367" ref="BA92:BA99">IF(ISERROR(VLOOKUP($BM92,data,13,FALSE)),0,VLOOKUP($BM92,data,13,FALSE))</f>
        <v>0</v>
      </c>
      <c r="BB92" s="15">
        <f aca="true" t="shared" si="368" ref="BB92:BB99">SUM(BC92:BE92)</f>
        <v>0</v>
      </c>
      <c r="BC92" s="16">
        <f aca="true" t="shared" si="369" ref="BC92:BC99">IF(ISERROR(VLOOKUP($BK92,data,14,FALSE)),0,VLOOKUP($BK92,data,14,FALSE))</f>
        <v>0</v>
      </c>
      <c r="BD92" s="16">
        <f aca="true" t="shared" si="370" ref="BD92:BD99">IF(ISERROR(VLOOKUP($BL92,data,14,FALSE)),0,VLOOKUP($BL92,data,14,FALSE))</f>
        <v>0</v>
      </c>
      <c r="BE92" s="16">
        <f aca="true" t="shared" si="371" ref="BE92:BE99">IF(ISERROR(VLOOKUP($BM92,data,14,FALSE)),0,VLOOKUP($BM92,data,14,FALSE))</f>
        <v>0</v>
      </c>
      <c r="BF92" s="15">
        <f aca="true" t="shared" si="372" ref="BF92:BF99">SUM(BG92:BI92)</f>
        <v>0</v>
      </c>
      <c r="BG92" s="16">
        <f aca="true" t="shared" si="373" ref="BG92:BG99">IF(ISERROR(VLOOKUP($BK92,data,15,FALSE)),0,VLOOKUP($BK92,data,15,FALSE))</f>
        <v>0</v>
      </c>
      <c r="BH92" s="16">
        <f aca="true" t="shared" si="374" ref="BH92:BH99">IF(ISERROR(VLOOKUP($BL92,data,15,FALSE)),0,VLOOKUP($BL92,data,15,FALSE))</f>
        <v>0</v>
      </c>
      <c r="BI92" s="17">
        <f aca="true" t="shared" si="375" ref="BI92:BI99">IF(ISERROR(VLOOKUP($BM92,data,15,FALSE)),0,VLOOKUP($BM92,data,15,FALSE))</f>
        <v>0</v>
      </c>
      <c r="BK92" s="29">
        <v>211218</v>
      </c>
      <c r="BL92" s="29">
        <v>212218</v>
      </c>
      <c r="BM92" s="29">
        <v>213218</v>
      </c>
    </row>
    <row r="93" spans="1:65" s="28" customFormat="1" ht="24.75" customHeight="1">
      <c r="A93" s="22" t="s">
        <v>53</v>
      </c>
      <c r="B93" s="15">
        <f aca="true" t="shared" si="376" ref="B93:B99">SUM(C93:E93)</f>
        <v>5</v>
      </c>
      <c r="C93" s="16">
        <f t="shared" si="319"/>
        <v>2</v>
      </c>
      <c r="D93" s="16">
        <f t="shared" si="319"/>
        <v>0</v>
      </c>
      <c r="E93" s="16">
        <f t="shared" si="319"/>
        <v>3</v>
      </c>
      <c r="F93" s="15">
        <f t="shared" si="320"/>
        <v>3</v>
      </c>
      <c r="G93" s="16">
        <f t="shared" si="321"/>
        <v>1</v>
      </c>
      <c r="H93" s="16">
        <f t="shared" si="322"/>
        <v>0</v>
      </c>
      <c r="I93" s="16">
        <f t="shared" si="323"/>
        <v>2</v>
      </c>
      <c r="J93" s="15">
        <f t="shared" si="324"/>
        <v>2</v>
      </c>
      <c r="K93" s="16">
        <f t="shared" si="325"/>
        <v>1</v>
      </c>
      <c r="L93" s="16">
        <f t="shared" si="326"/>
        <v>0</v>
      </c>
      <c r="M93" s="17">
        <f t="shared" si="327"/>
        <v>1</v>
      </c>
      <c r="N93" s="15">
        <f t="shared" si="328"/>
        <v>0</v>
      </c>
      <c r="O93" s="16">
        <f t="shared" si="329"/>
        <v>0</v>
      </c>
      <c r="P93" s="16">
        <f t="shared" si="330"/>
        <v>0</v>
      </c>
      <c r="Q93" s="17">
        <f t="shared" si="331"/>
        <v>0</v>
      </c>
      <c r="R93" s="15">
        <f t="shared" si="332"/>
        <v>0</v>
      </c>
      <c r="S93" s="16">
        <f t="shared" si="333"/>
        <v>0</v>
      </c>
      <c r="T93" s="16">
        <f t="shared" si="334"/>
        <v>0</v>
      </c>
      <c r="U93" s="16">
        <f t="shared" si="335"/>
        <v>0</v>
      </c>
      <c r="V93" s="15">
        <f t="shared" si="336"/>
        <v>0</v>
      </c>
      <c r="W93" s="16">
        <f t="shared" si="337"/>
        <v>0</v>
      </c>
      <c r="X93" s="16">
        <f t="shared" si="338"/>
        <v>0</v>
      </c>
      <c r="Y93" s="17">
        <f t="shared" si="339"/>
        <v>0</v>
      </c>
      <c r="Z93" s="15">
        <f t="shared" si="340"/>
        <v>0</v>
      </c>
      <c r="AA93" s="16">
        <f t="shared" si="341"/>
        <v>0</v>
      </c>
      <c r="AB93" s="16">
        <f t="shared" si="342"/>
        <v>0</v>
      </c>
      <c r="AC93" s="16">
        <f t="shared" si="343"/>
        <v>0</v>
      </c>
      <c r="AD93" s="15">
        <f t="shared" si="344"/>
        <v>0</v>
      </c>
      <c r="AE93" s="16">
        <f t="shared" si="345"/>
        <v>0</v>
      </c>
      <c r="AF93" s="16">
        <f t="shared" si="346"/>
        <v>0</v>
      </c>
      <c r="AG93" s="17">
        <f t="shared" si="347"/>
        <v>0</v>
      </c>
      <c r="AH93" s="15">
        <f t="shared" si="348"/>
        <v>0</v>
      </c>
      <c r="AI93" s="16">
        <f t="shared" si="349"/>
        <v>0</v>
      </c>
      <c r="AJ93" s="16">
        <f t="shared" si="350"/>
        <v>0</v>
      </c>
      <c r="AK93" s="17">
        <f t="shared" si="351"/>
        <v>0</v>
      </c>
      <c r="AL93" s="15">
        <f t="shared" si="352"/>
        <v>0</v>
      </c>
      <c r="AM93" s="16">
        <f t="shared" si="353"/>
        <v>0</v>
      </c>
      <c r="AN93" s="16">
        <f t="shared" si="354"/>
        <v>0</v>
      </c>
      <c r="AO93" s="17">
        <f t="shared" si="355"/>
        <v>0</v>
      </c>
      <c r="AP93" s="15">
        <f t="shared" si="356"/>
        <v>0</v>
      </c>
      <c r="AQ93" s="16">
        <f t="shared" si="357"/>
        <v>0</v>
      </c>
      <c r="AR93" s="16">
        <f t="shared" si="358"/>
        <v>0</v>
      </c>
      <c r="AS93" s="17">
        <f t="shared" si="359"/>
        <v>0</v>
      </c>
      <c r="AT93" s="15">
        <f t="shared" si="360"/>
        <v>5</v>
      </c>
      <c r="AU93" s="16">
        <f t="shared" si="361"/>
        <v>2</v>
      </c>
      <c r="AV93" s="16">
        <f t="shared" si="362"/>
        <v>0</v>
      </c>
      <c r="AW93" s="17">
        <f t="shared" si="363"/>
        <v>3</v>
      </c>
      <c r="AX93" s="15">
        <f t="shared" si="364"/>
        <v>0</v>
      </c>
      <c r="AY93" s="16">
        <f t="shared" si="365"/>
        <v>0</v>
      </c>
      <c r="AZ93" s="16">
        <f t="shared" si="366"/>
        <v>0</v>
      </c>
      <c r="BA93" s="16">
        <f t="shared" si="367"/>
        <v>0</v>
      </c>
      <c r="BB93" s="15">
        <f t="shared" si="368"/>
        <v>0</v>
      </c>
      <c r="BC93" s="16">
        <f t="shared" si="369"/>
        <v>0</v>
      </c>
      <c r="BD93" s="16">
        <f t="shared" si="370"/>
        <v>0</v>
      </c>
      <c r="BE93" s="16">
        <f t="shared" si="371"/>
        <v>0</v>
      </c>
      <c r="BF93" s="15">
        <f t="shared" si="372"/>
        <v>0</v>
      </c>
      <c r="BG93" s="16">
        <f t="shared" si="373"/>
        <v>0</v>
      </c>
      <c r="BH93" s="16">
        <f t="shared" si="374"/>
        <v>0</v>
      </c>
      <c r="BI93" s="17">
        <f t="shared" si="375"/>
        <v>0</v>
      </c>
      <c r="BK93" s="29">
        <v>211221</v>
      </c>
      <c r="BL93" s="29">
        <v>212221</v>
      </c>
      <c r="BM93" s="29">
        <v>213221</v>
      </c>
    </row>
    <row r="94" spans="1:65" s="28" customFormat="1" ht="24.75" customHeight="1">
      <c r="A94" s="22" t="s">
        <v>54</v>
      </c>
      <c r="B94" s="15">
        <f t="shared" si="376"/>
        <v>3</v>
      </c>
      <c r="C94" s="16">
        <f t="shared" si="319"/>
        <v>2</v>
      </c>
      <c r="D94" s="16">
        <f t="shared" si="319"/>
        <v>1</v>
      </c>
      <c r="E94" s="16">
        <f t="shared" si="319"/>
        <v>0</v>
      </c>
      <c r="F94" s="15">
        <f t="shared" si="320"/>
        <v>2</v>
      </c>
      <c r="G94" s="16">
        <f t="shared" si="321"/>
        <v>2</v>
      </c>
      <c r="H94" s="16">
        <f t="shared" si="322"/>
        <v>0</v>
      </c>
      <c r="I94" s="16">
        <f t="shared" si="323"/>
        <v>0</v>
      </c>
      <c r="J94" s="15">
        <f t="shared" si="324"/>
        <v>0</v>
      </c>
      <c r="K94" s="16">
        <f t="shared" si="325"/>
        <v>0</v>
      </c>
      <c r="L94" s="16">
        <f t="shared" si="326"/>
        <v>0</v>
      </c>
      <c r="M94" s="17">
        <f t="shared" si="327"/>
        <v>0</v>
      </c>
      <c r="N94" s="15">
        <f t="shared" si="328"/>
        <v>0</v>
      </c>
      <c r="O94" s="16">
        <f t="shared" si="329"/>
        <v>0</v>
      </c>
      <c r="P94" s="16">
        <f t="shared" si="330"/>
        <v>0</v>
      </c>
      <c r="Q94" s="17">
        <f t="shared" si="331"/>
        <v>0</v>
      </c>
      <c r="R94" s="15">
        <f t="shared" si="332"/>
        <v>0</v>
      </c>
      <c r="S94" s="16">
        <f t="shared" si="333"/>
        <v>0</v>
      </c>
      <c r="T94" s="16">
        <f t="shared" si="334"/>
        <v>0</v>
      </c>
      <c r="U94" s="16">
        <f t="shared" si="335"/>
        <v>0</v>
      </c>
      <c r="V94" s="15">
        <f t="shared" si="336"/>
        <v>0</v>
      </c>
      <c r="W94" s="16">
        <f t="shared" si="337"/>
        <v>0</v>
      </c>
      <c r="X94" s="16">
        <f t="shared" si="338"/>
        <v>0</v>
      </c>
      <c r="Y94" s="17">
        <f t="shared" si="339"/>
        <v>0</v>
      </c>
      <c r="Z94" s="15">
        <f t="shared" si="340"/>
        <v>0</v>
      </c>
      <c r="AA94" s="16">
        <f t="shared" si="341"/>
        <v>0</v>
      </c>
      <c r="AB94" s="16">
        <f t="shared" si="342"/>
        <v>0</v>
      </c>
      <c r="AC94" s="16">
        <f t="shared" si="343"/>
        <v>0</v>
      </c>
      <c r="AD94" s="15">
        <f t="shared" si="344"/>
        <v>1</v>
      </c>
      <c r="AE94" s="16">
        <f t="shared" si="345"/>
        <v>0</v>
      </c>
      <c r="AF94" s="16">
        <f t="shared" si="346"/>
        <v>1</v>
      </c>
      <c r="AG94" s="17">
        <f t="shared" si="347"/>
        <v>0</v>
      </c>
      <c r="AH94" s="15">
        <f t="shared" si="348"/>
        <v>0</v>
      </c>
      <c r="AI94" s="16">
        <f t="shared" si="349"/>
        <v>0</v>
      </c>
      <c r="AJ94" s="16">
        <f t="shared" si="350"/>
        <v>0</v>
      </c>
      <c r="AK94" s="17">
        <f t="shared" si="351"/>
        <v>0</v>
      </c>
      <c r="AL94" s="15">
        <f t="shared" si="352"/>
        <v>0</v>
      </c>
      <c r="AM94" s="16">
        <f t="shared" si="353"/>
        <v>0</v>
      </c>
      <c r="AN94" s="16">
        <f t="shared" si="354"/>
        <v>0</v>
      </c>
      <c r="AO94" s="17">
        <f t="shared" si="355"/>
        <v>0</v>
      </c>
      <c r="AP94" s="15">
        <f t="shared" si="356"/>
        <v>0</v>
      </c>
      <c r="AQ94" s="16">
        <f t="shared" si="357"/>
        <v>0</v>
      </c>
      <c r="AR94" s="16">
        <f t="shared" si="358"/>
        <v>0</v>
      </c>
      <c r="AS94" s="17">
        <f t="shared" si="359"/>
        <v>0</v>
      </c>
      <c r="AT94" s="15">
        <f t="shared" si="360"/>
        <v>2</v>
      </c>
      <c r="AU94" s="16">
        <f t="shared" si="361"/>
        <v>2</v>
      </c>
      <c r="AV94" s="16">
        <f t="shared" si="362"/>
        <v>0</v>
      </c>
      <c r="AW94" s="17">
        <f t="shared" si="363"/>
        <v>0</v>
      </c>
      <c r="AX94" s="15">
        <f t="shared" si="364"/>
        <v>0</v>
      </c>
      <c r="AY94" s="16">
        <f t="shared" si="365"/>
        <v>0</v>
      </c>
      <c r="AZ94" s="16">
        <f t="shared" si="366"/>
        <v>0</v>
      </c>
      <c r="BA94" s="16">
        <f t="shared" si="367"/>
        <v>0</v>
      </c>
      <c r="BB94" s="15">
        <f t="shared" si="368"/>
        <v>1</v>
      </c>
      <c r="BC94" s="16">
        <f t="shared" si="369"/>
        <v>0</v>
      </c>
      <c r="BD94" s="16">
        <f t="shared" si="370"/>
        <v>1</v>
      </c>
      <c r="BE94" s="16">
        <f t="shared" si="371"/>
        <v>0</v>
      </c>
      <c r="BF94" s="15">
        <f t="shared" si="372"/>
        <v>0</v>
      </c>
      <c r="BG94" s="16">
        <f t="shared" si="373"/>
        <v>0</v>
      </c>
      <c r="BH94" s="16">
        <f t="shared" si="374"/>
        <v>0</v>
      </c>
      <c r="BI94" s="17">
        <f t="shared" si="375"/>
        <v>0</v>
      </c>
      <c r="BK94" s="29">
        <v>211502</v>
      </c>
      <c r="BL94" s="29">
        <v>212502</v>
      </c>
      <c r="BM94" s="29">
        <v>213502</v>
      </c>
    </row>
    <row r="95" spans="1:65" s="28" customFormat="1" ht="24.75" customHeight="1">
      <c r="A95" s="22" t="s">
        <v>55</v>
      </c>
      <c r="B95" s="15">
        <f t="shared" si="376"/>
        <v>3</v>
      </c>
      <c r="C95" s="16">
        <f t="shared" si="319"/>
        <v>1</v>
      </c>
      <c r="D95" s="16">
        <f t="shared" si="319"/>
        <v>1</v>
      </c>
      <c r="E95" s="16">
        <f t="shared" si="319"/>
        <v>1</v>
      </c>
      <c r="F95" s="15">
        <f t="shared" si="320"/>
        <v>0</v>
      </c>
      <c r="G95" s="16">
        <f t="shared" si="321"/>
        <v>0</v>
      </c>
      <c r="H95" s="16">
        <f t="shared" si="322"/>
        <v>0</v>
      </c>
      <c r="I95" s="16">
        <f t="shared" si="323"/>
        <v>0</v>
      </c>
      <c r="J95" s="15">
        <f t="shared" si="324"/>
        <v>2</v>
      </c>
      <c r="K95" s="16">
        <f t="shared" si="325"/>
        <v>1</v>
      </c>
      <c r="L95" s="16">
        <f t="shared" si="326"/>
        <v>0</v>
      </c>
      <c r="M95" s="17">
        <f t="shared" si="327"/>
        <v>1</v>
      </c>
      <c r="N95" s="15">
        <f t="shared" si="328"/>
        <v>0</v>
      </c>
      <c r="O95" s="16">
        <f t="shared" si="329"/>
        <v>0</v>
      </c>
      <c r="P95" s="16">
        <f t="shared" si="330"/>
        <v>0</v>
      </c>
      <c r="Q95" s="17">
        <f t="shared" si="331"/>
        <v>0</v>
      </c>
      <c r="R95" s="15">
        <f t="shared" si="332"/>
        <v>0</v>
      </c>
      <c r="S95" s="16">
        <f t="shared" si="333"/>
        <v>0</v>
      </c>
      <c r="T95" s="16">
        <f t="shared" si="334"/>
        <v>0</v>
      </c>
      <c r="U95" s="16">
        <f t="shared" si="335"/>
        <v>0</v>
      </c>
      <c r="V95" s="15">
        <f t="shared" si="336"/>
        <v>0</v>
      </c>
      <c r="W95" s="16">
        <f t="shared" si="337"/>
        <v>0</v>
      </c>
      <c r="X95" s="16">
        <f t="shared" si="338"/>
        <v>0</v>
      </c>
      <c r="Y95" s="17">
        <f t="shared" si="339"/>
        <v>0</v>
      </c>
      <c r="Z95" s="15">
        <f t="shared" si="340"/>
        <v>0</v>
      </c>
      <c r="AA95" s="16">
        <f t="shared" si="341"/>
        <v>0</v>
      </c>
      <c r="AB95" s="16">
        <f t="shared" si="342"/>
        <v>0</v>
      </c>
      <c r="AC95" s="16">
        <f t="shared" si="343"/>
        <v>0</v>
      </c>
      <c r="AD95" s="15">
        <f t="shared" si="344"/>
        <v>1</v>
      </c>
      <c r="AE95" s="16">
        <f t="shared" si="345"/>
        <v>0</v>
      </c>
      <c r="AF95" s="16">
        <f t="shared" si="346"/>
        <v>1</v>
      </c>
      <c r="AG95" s="17">
        <f t="shared" si="347"/>
        <v>0</v>
      </c>
      <c r="AH95" s="15">
        <f t="shared" si="348"/>
        <v>0</v>
      </c>
      <c r="AI95" s="16">
        <f t="shared" si="349"/>
        <v>0</v>
      </c>
      <c r="AJ95" s="16">
        <f t="shared" si="350"/>
        <v>0</v>
      </c>
      <c r="AK95" s="17">
        <f t="shared" si="351"/>
        <v>0</v>
      </c>
      <c r="AL95" s="15">
        <f t="shared" si="352"/>
        <v>0</v>
      </c>
      <c r="AM95" s="16">
        <f t="shared" si="353"/>
        <v>0</v>
      </c>
      <c r="AN95" s="16">
        <f t="shared" si="354"/>
        <v>0</v>
      </c>
      <c r="AO95" s="17">
        <f t="shared" si="355"/>
        <v>0</v>
      </c>
      <c r="AP95" s="15">
        <f t="shared" si="356"/>
        <v>0</v>
      </c>
      <c r="AQ95" s="16">
        <f t="shared" si="357"/>
        <v>0</v>
      </c>
      <c r="AR95" s="16">
        <f t="shared" si="358"/>
        <v>0</v>
      </c>
      <c r="AS95" s="17">
        <f t="shared" si="359"/>
        <v>0</v>
      </c>
      <c r="AT95" s="15">
        <f t="shared" si="360"/>
        <v>2</v>
      </c>
      <c r="AU95" s="16">
        <f t="shared" si="361"/>
        <v>1</v>
      </c>
      <c r="AV95" s="16">
        <f t="shared" si="362"/>
        <v>0</v>
      </c>
      <c r="AW95" s="17">
        <f t="shared" si="363"/>
        <v>1</v>
      </c>
      <c r="AX95" s="15">
        <f t="shared" si="364"/>
        <v>0</v>
      </c>
      <c r="AY95" s="16">
        <f t="shared" si="365"/>
        <v>0</v>
      </c>
      <c r="AZ95" s="16">
        <f t="shared" si="366"/>
        <v>0</v>
      </c>
      <c r="BA95" s="16">
        <f t="shared" si="367"/>
        <v>0</v>
      </c>
      <c r="BB95" s="15">
        <f t="shared" si="368"/>
        <v>1</v>
      </c>
      <c r="BC95" s="16">
        <f t="shared" si="369"/>
        <v>0</v>
      </c>
      <c r="BD95" s="16">
        <f t="shared" si="370"/>
        <v>1</v>
      </c>
      <c r="BE95" s="16">
        <f t="shared" si="371"/>
        <v>0</v>
      </c>
      <c r="BF95" s="15">
        <f t="shared" si="372"/>
        <v>0</v>
      </c>
      <c r="BG95" s="16">
        <f t="shared" si="373"/>
        <v>0</v>
      </c>
      <c r="BH95" s="16">
        <f t="shared" si="374"/>
        <v>0</v>
      </c>
      <c r="BI95" s="17">
        <f t="shared" si="375"/>
        <v>0</v>
      </c>
      <c r="BK95" s="29">
        <v>211503</v>
      </c>
      <c r="BL95" s="29">
        <v>212503</v>
      </c>
      <c r="BM95" s="29">
        <v>213503</v>
      </c>
    </row>
    <row r="96" spans="1:65" s="28" customFormat="1" ht="24.75" customHeight="1">
      <c r="A96" s="22" t="s">
        <v>56</v>
      </c>
      <c r="B96" s="15">
        <f t="shared" si="376"/>
        <v>3</v>
      </c>
      <c r="C96" s="16">
        <f t="shared" si="319"/>
        <v>2</v>
      </c>
      <c r="D96" s="16">
        <f t="shared" si="319"/>
        <v>1</v>
      </c>
      <c r="E96" s="16">
        <f t="shared" si="319"/>
        <v>0</v>
      </c>
      <c r="F96" s="15">
        <f t="shared" si="320"/>
        <v>1</v>
      </c>
      <c r="G96" s="16">
        <f t="shared" si="321"/>
        <v>1</v>
      </c>
      <c r="H96" s="16">
        <f t="shared" si="322"/>
        <v>0</v>
      </c>
      <c r="I96" s="16">
        <f t="shared" si="323"/>
        <v>0</v>
      </c>
      <c r="J96" s="15">
        <f t="shared" si="324"/>
        <v>1</v>
      </c>
      <c r="K96" s="16">
        <f t="shared" si="325"/>
        <v>1</v>
      </c>
      <c r="L96" s="16">
        <f t="shared" si="326"/>
        <v>0</v>
      </c>
      <c r="M96" s="17">
        <f t="shared" si="327"/>
        <v>0</v>
      </c>
      <c r="N96" s="15">
        <f t="shared" si="328"/>
        <v>0</v>
      </c>
      <c r="O96" s="16">
        <f t="shared" si="329"/>
        <v>0</v>
      </c>
      <c r="P96" s="16">
        <f t="shared" si="330"/>
        <v>0</v>
      </c>
      <c r="Q96" s="17">
        <f t="shared" si="331"/>
        <v>0</v>
      </c>
      <c r="R96" s="15">
        <f t="shared" si="332"/>
        <v>0</v>
      </c>
      <c r="S96" s="16">
        <f t="shared" si="333"/>
        <v>0</v>
      </c>
      <c r="T96" s="16">
        <f t="shared" si="334"/>
        <v>0</v>
      </c>
      <c r="U96" s="16">
        <f t="shared" si="335"/>
        <v>0</v>
      </c>
      <c r="V96" s="15">
        <f t="shared" si="336"/>
        <v>0</v>
      </c>
      <c r="W96" s="16">
        <f t="shared" si="337"/>
        <v>0</v>
      </c>
      <c r="X96" s="16">
        <f t="shared" si="338"/>
        <v>0</v>
      </c>
      <c r="Y96" s="17">
        <f t="shared" si="339"/>
        <v>0</v>
      </c>
      <c r="Z96" s="15">
        <f t="shared" si="340"/>
        <v>1</v>
      </c>
      <c r="AA96" s="16">
        <f t="shared" si="341"/>
        <v>0</v>
      </c>
      <c r="AB96" s="16">
        <f t="shared" si="342"/>
        <v>1</v>
      </c>
      <c r="AC96" s="16">
        <f t="shared" si="343"/>
        <v>0</v>
      </c>
      <c r="AD96" s="15">
        <f t="shared" si="344"/>
        <v>0</v>
      </c>
      <c r="AE96" s="16">
        <f t="shared" si="345"/>
        <v>0</v>
      </c>
      <c r="AF96" s="16">
        <f t="shared" si="346"/>
        <v>0</v>
      </c>
      <c r="AG96" s="17">
        <f t="shared" si="347"/>
        <v>0</v>
      </c>
      <c r="AH96" s="15">
        <f t="shared" si="348"/>
        <v>0</v>
      </c>
      <c r="AI96" s="16">
        <f t="shared" si="349"/>
        <v>0</v>
      </c>
      <c r="AJ96" s="16">
        <f t="shared" si="350"/>
        <v>0</v>
      </c>
      <c r="AK96" s="17">
        <f t="shared" si="351"/>
        <v>0</v>
      </c>
      <c r="AL96" s="15">
        <f t="shared" si="352"/>
        <v>0</v>
      </c>
      <c r="AM96" s="16">
        <f t="shared" si="353"/>
        <v>0</v>
      </c>
      <c r="AN96" s="16">
        <f t="shared" si="354"/>
        <v>0</v>
      </c>
      <c r="AO96" s="17">
        <f t="shared" si="355"/>
        <v>0</v>
      </c>
      <c r="AP96" s="15">
        <f t="shared" si="356"/>
        <v>0</v>
      </c>
      <c r="AQ96" s="16">
        <f t="shared" si="357"/>
        <v>0</v>
      </c>
      <c r="AR96" s="16">
        <f t="shared" si="358"/>
        <v>0</v>
      </c>
      <c r="AS96" s="17">
        <f t="shared" si="359"/>
        <v>0</v>
      </c>
      <c r="AT96" s="15">
        <f t="shared" si="360"/>
        <v>3</v>
      </c>
      <c r="AU96" s="16">
        <f t="shared" si="361"/>
        <v>2</v>
      </c>
      <c r="AV96" s="16">
        <f t="shared" si="362"/>
        <v>1</v>
      </c>
      <c r="AW96" s="17">
        <f t="shared" si="363"/>
        <v>0</v>
      </c>
      <c r="AX96" s="15">
        <f t="shared" si="364"/>
        <v>1</v>
      </c>
      <c r="AY96" s="16">
        <f t="shared" si="365"/>
        <v>0</v>
      </c>
      <c r="AZ96" s="16">
        <f t="shared" si="366"/>
        <v>1</v>
      </c>
      <c r="BA96" s="16">
        <f t="shared" si="367"/>
        <v>0</v>
      </c>
      <c r="BB96" s="15">
        <f t="shared" si="368"/>
        <v>0</v>
      </c>
      <c r="BC96" s="16">
        <f t="shared" si="369"/>
        <v>0</v>
      </c>
      <c r="BD96" s="16">
        <f t="shared" si="370"/>
        <v>0</v>
      </c>
      <c r="BE96" s="16">
        <f t="shared" si="371"/>
        <v>0</v>
      </c>
      <c r="BF96" s="15">
        <f t="shared" si="372"/>
        <v>0</v>
      </c>
      <c r="BG96" s="16">
        <f t="shared" si="373"/>
        <v>0</v>
      </c>
      <c r="BH96" s="16">
        <f t="shared" si="374"/>
        <v>0</v>
      </c>
      <c r="BI96" s="17">
        <f t="shared" si="375"/>
        <v>0</v>
      </c>
      <c r="BK96" s="29">
        <v>211505</v>
      </c>
      <c r="BL96" s="29">
        <v>212505</v>
      </c>
      <c r="BM96" s="29">
        <v>213505</v>
      </c>
    </row>
    <row r="97" spans="1:65" s="28" customFormat="1" ht="24.75" customHeight="1">
      <c r="A97" s="22" t="s">
        <v>57</v>
      </c>
      <c r="B97" s="15">
        <f t="shared" si="376"/>
        <v>0</v>
      </c>
      <c r="C97" s="16">
        <f t="shared" si="319"/>
        <v>0</v>
      </c>
      <c r="D97" s="16">
        <f t="shared" si="319"/>
        <v>0</v>
      </c>
      <c r="E97" s="16">
        <f t="shared" si="319"/>
        <v>0</v>
      </c>
      <c r="F97" s="15">
        <f t="shared" si="320"/>
        <v>0</v>
      </c>
      <c r="G97" s="16">
        <f t="shared" si="321"/>
        <v>0</v>
      </c>
      <c r="H97" s="16">
        <f t="shared" si="322"/>
        <v>0</v>
      </c>
      <c r="I97" s="16">
        <f t="shared" si="323"/>
        <v>0</v>
      </c>
      <c r="J97" s="15">
        <f t="shared" si="324"/>
        <v>0</v>
      </c>
      <c r="K97" s="16">
        <f t="shared" si="325"/>
        <v>0</v>
      </c>
      <c r="L97" s="16">
        <f t="shared" si="326"/>
        <v>0</v>
      </c>
      <c r="M97" s="17">
        <f t="shared" si="327"/>
        <v>0</v>
      </c>
      <c r="N97" s="15">
        <f t="shared" si="328"/>
        <v>0</v>
      </c>
      <c r="O97" s="16">
        <f t="shared" si="329"/>
        <v>0</v>
      </c>
      <c r="P97" s="16">
        <f t="shared" si="330"/>
        <v>0</v>
      </c>
      <c r="Q97" s="17">
        <f t="shared" si="331"/>
        <v>0</v>
      </c>
      <c r="R97" s="15">
        <f t="shared" si="332"/>
        <v>0</v>
      </c>
      <c r="S97" s="16">
        <f t="shared" si="333"/>
        <v>0</v>
      </c>
      <c r="T97" s="16">
        <f t="shared" si="334"/>
        <v>0</v>
      </c>
      <c r="U97" s="16">
        <f t="shared" si="335"/>
        <v>0</v>
      </c>
      <c r="V97" s="15">
        <f t="shared" si="336"/>
        <v>0</v>
      </c>
      <c r="W97" s="16">
        <f t="shared" si="337"/>
        <v>0</v>
      </c>
      <c r="X97" s="16">
        <f t="shared" si="338"/>
        <v>0</v>
      </c>
      <c r="Y97" s="17">
        <f t="shared" si="339"/>
        <v>0</v>
      </c>
      <c r="Z97" s="15">
        <f t="shared" si="340"/>
        <v>0</v>
      </c>
      <c r="AA97" s="16">
        <f t="shared" si="341"/>
        <v>0</v>
      </c>
      <c r="AB97" s="16">
        <f t="shared" si="342"/>
        <v>0</v>
      </c>
      <c r="AC97" s="16">
        <f t="shared" si="343"/>
        <v>0</v>
      </c>
      <c r="AD97" s="15">
        <f t="shared" si="344"/>
        <v>0</v>
      </c>
      <c r="AE97" s="16">
        <f t="shared" si="345"/>
        <v>0</v>
      </c>
      <c r="AF97" s="16">
        <f t="shared" si="346"/>
        <v>0</v>
      </c>
      <c r="AG97" s="17">
        <f t="shared" si="347"/>
        <v>0</v>
      </c>
      <c r="AH97" s="15">
        <f t="shared" si="348"/>
        <v>0</v>
      </c>
      <c r="AI97" s="16">
        <f t="shared" si="349"/>
        <v>0</v>
      </c>
      <c r="AJ97" s="16">
        <f t="shared" si="350"/>
        <v>0</v>
      </c>
      <c r="AK97" s="17">
        <f t="shared" si="351"/>
        <v>0</v>
      </c>
      <c r="AL97" s="15">
        <f t="shared" si="352"/>
        <v>0</v>
      </c>
      <c r="AM97" s="16">
        <f t="shared" si="353"/>
        <v>0</v>
      </c>
      <c r="AN97" s="16">
        <f t="shared" si="354"/>
        <v>0</v>
      </c>
      <c r="AO97" s="17">
        <f t="shared" si="355"/>
        <v>0</v>
      </c>
      <c r="AP97" s="15">
        <f t="shared" si="356"/>
        <v>0</v>
      </c>
      <c r="AQ97" s="16">
        <f t="shared" si="357"/>
        <v>0</v>
      </c>
      <c r="AR97" s="16">
        <f t="shared" si="358"/>
        <v>0</v>
      </c>
      <c r="AS97" s="17">
        <f t="shared" si="359"/>
        <v>0</v>
      </c>
      <c r="AT97" s="15">
        <f t="shared" si="360"/>
        <v>0</v>
      </c>
      <c r="AU97" s="16">
        <f t="shared" si="361"/>
        <v>0</v>
      </c>
      <c r="AV97" s="16">
        <f t="shared" si="362"/>
        <v>0</v>
      </c>
      <c r="AW97" s="17">
        <f t="shared" si="363"/>
        <v>0</v>
      </c>
      <c r="AX97" s="15">
        <f t="shared" si="364"/>
        <v>0</v>
      </c>
      <c r="AY97" s="16">
        <f t="shared" si="365"/>
        <v>0</v>
      </c>
      <c r="AZ97" s="16">
        <f t="shared" si="366"/>
        <v>0</v>
      </c>
      <c r="BA97" s="16">
        <f t="shared" si="367"/>
        <v>0</v>
      </c>
      <c r="BB97" s="15">
        <f t="shared" si="368"/>
        <v>0</v>
      </c>
      <c r="BC97" s="16">
        <f t="shared" si="369"/>
        <v>0</v>
      </c>
      <c r="BD97" s="16">
        <f t="shared" si="370"/>
        <v>0</v>
      </c>
      <c r="BE97" s="16">
        <f t="shared" si="371"/>
        <v>0</v>
      </c>
      <c r="BF97" s="15">
        <f t="shared" si="372"/>
        <v>0</v>
      </c>
      <c r="BG97" s="16">
        <f t="shared" si="373"/>
        <v>0</v>
      </c>
      <c r="BH97" s="16">
        <f t="shared" si="374"/>
        <v>0</v>
      </c>
      <c r="BI97" s="17">
        <f t="shared" si="375"/>
        <v>0</v>
      </c>
      <c r="BK97" s="29">
        <v>211521</v>
      </c>
      <c r="BL97" s="29">
        <v>212521</v>
      </c>
      <c r="BM97" s="29">
        <v>213521</v>
      </c>
    </row>
    <row r="98" spans="1:65" s="28" customFormat="1" ht="24.75" customHeight="1">
      <c r="A98" s="22" t="s">
        <v>58</v>
      </c>
      <c r="B98" s="15">
        <f t="shared" si="376"/>
        <v>2</v>
      </c>
      <c r="C98" s="16">
        <f t="shared" si="319"/>
        <v>1</v>
      </c>
      <c r="D98" s="16">
        <f t="shared" si="319"/>
        <v>1</v>
      </c>
      <c r="E98" s="16">
        <f t="shared" si="319"/>
        <v>0</v>
      </c>
      <c r="F98" s="15">
        <f t="shared" si="320"/>
        <v>1</v>
      </c>
      <c r="G98" s="16">
        <f t="shared" si="321"/>
        <v>1</v>
      </c>
      <c r="H98" s="16">
        <f t="shared" si="322"/>
        <v>0</v>
      </c>
      <c r="I98" s="16">
        <f t="shared" si="323"/>
        <v>0</v>
      </c>
      <c r="J98" s="15">
        <f t="shared" si="324"/>
        <v>1</v>
      </c>
      <c r="K98" s="16">
        <f t="shared" si="325"/>
        <v>0</v>
      </c>
      <c r="L98" s="16">
        <f t="shared" si="326"/>
        <v>1</v>
      </c>
      <c r="M98" s="17">
        <f t="shared" si="327"/>
        <v>0</v>
      </c>
      <c r="N98" s="15">
        <f t="shared" si="328"/>
        <v>0</v>
      </c>
      <c r="O98" s="16">
        <f t="shared" si="329"/>
        <v>0</v>
      </c>
      <c r="P98" s="16">
        <f t="shared" si="330"/>
        <v>0</v>
      </c>
      <c r="Q98" s="17">
        <f t="shared" si="331"/>
        <v>0</v>
      </c>
      <c r="R98" s="15">
        <f t="shared" si="332"/>
        <v>0</v>
      </c>
      <c r="S98" s="16">
        <f t="shared" si="333"/>
        <v>0</v>
      </c>
      <c r="T98" s="16">
        <f t="shared" si="334"/>
        <v>0</v>
      </c>
      <c r="U98" s="16">
        <f t="shared" si="335"/>
        <v>0</v>
      </c>
      <c r="V98" s="15">
        <f t="shared" si="336"/>
        <v>0</v>
      </c>
      <c r="W98" s="16">
        <f t="shared" si="337"/>
        <v>0</v>
      </c>
      <c r="X98" s="16">
        <f t="shared" si="338"/>
        <v>0</v>
      </c>
      <c r="Y98" s="17">
        <f t="shared" si="339"/>
        <v>0</v>
      </c>
      <c r="Z98" s="15">
        <f t="shared" si="340"/>
        <v>0</v>
      </c>
      <c r="AA98" s="16">
        <f t="shared" si="341"/>
        <v>0</v>
      </c>
      <c r="AB98" s="16">
        <f t="shared" si="342"/>
        <v>0</v>
      </c>
      <c r="AC98" s="16">
        <f t="shared" si="343"/>
        <v>0</v>
      </c>
      <c r="AD98" s="15">
        <f t="shared" si="344"/>
        <v>0</v>
      </c>
      <c r="AE98" s="16">
        <f t="shared" si="345"/>
        <v>0</v>
      </c>
      <c r="AF98" s="16">
        <f t="shared" si="346"/>
        <v>0</v>
      </c>
      <c r="AG98" s="17">
        <f t="shared" si="347"/>
        <v>0</v>
      </c>
      <c r="AH98" s="15">
        <f t="shared" si="348"/>
        <v>0</v>
      </c>
      <c r="AI98" s="16">
        <f t="shared" si="349"/>
        <v>0</v>
      </c>
      <c r="AJ98" s="16">
        <f t="shared" si="350"/>
        <v>0</v>
      </c>
      <c r="AK98" s="17">
        <f t="shared" si="351"/>
        <v>0</v>
      </c>
      <c r="AL98" s="15">
        <f t="shared" si="352"/>
        <v>0</v>
      </c>
      <c r="AM98" s="16">
        <f t="shared" si="353"/>
        <v>0</v>
      </c>
      <c r="AN98" s="16">
        <f t="shared" si="354"/>
        <v>0</v>
      </c>
      <c r="AO98" s="17">
        <f t="shared" si="355"/>
        <v>0</v>
      </c>
      <c r="AP98" s="15">
        <f t="shared" si="356"/>
        <v>0</v>
      </c>
      <c r="AQ98" s="16">
        <f t="shared" si="357"/>
        <v>0</v>
      </c>
      <c r="AR98" s="16">
        <f t="shared" si="358"/>
        <v>0</v>
      </c>
      <c r="AS98" s="17">
        <f t="shared" si="359"/>
        <v>0</v>
      </c>
      <c r="AT98" s="15">
        <f t="shared" si="360"/>
        <v>2</v>
      </c>
      <c r="AU98" s="16">
        <f t="shared" si="361"/>
        <v>1</v>
      </c>
      <c r="AV98" s="16">
        <f t="shared" si="362"/>
        <v>1</v>
      </c>
      <c r="AW98" s="17">
        <f t="shared" si="363"/>
        <v>0</v>
      </c>
      <c r="AX98" s="15">
        <f t="shared" si="364"/>
        <v>0</v>
      </c>
      <c r="AY98" s="16">
        <f t="shared" si="365"/>
        <v>0</v>
      </c>
      <c r="AZ98" s="16">
        <f t="shared" si="366"/>
        <v>0</v>
      </c>
      <c r="BA98" s="16">
        <f t="shared" si="367"/>
        <v>0</v>
      </c>
      <c r="BB98" s="15">
        <f t="shared" si="368"/>
        <v>0</v>
      </c>
      <c r="BC98" s="16">
        <f t="shared" si="369"/>
        <v>0</v>
      </c>
      <c r="BD98" s="16">
        <f t="shared" si="370"/>
        <v>0</v>
      </c>
      <c r="BE98" s="16">
        <f t="shared" si="371"/>
        <v>0</v>
      </c>
      <c r="BF98" s="15">
        <f t="shared" si="372"/>
        <v>0</v>
      </c>
      <c r="BG98" s="16">
        <f t="shared" si="373"/>
        <v>0</v>
      </c>
      <c r="BH98" s="16">
        <f t="shared" si="374"/>
        <v>0</v>
      </c>
      <c r="BI98" s="17">
        <f t="shared" si="375"/>
        <v>0</v>
      </c>
      <c r="BK98" s="29">
        <v>211522</v>
      </c>
      <c r="BL98" s="29">
        <v>212522</v>
      </c>
      <c r="BM98" s="29">
        <v>213522</v>
      </c>
    </row>
    <row r="99" spans="1:65" s="28" customFormat="1" ht="24.75" customHeight="1">
      <c r="A99" s="25" t="s">
        <v>59</v>
      </c>
      <c r="B99" s="18">
        <f t="shared" si="376"/>
        <v>4</v>
      </c>
      <c r="C99" s="19">
        <f t="shared" si="319"/>
        <v>4</v>
      </c>
      <c r="D99" s="19">
        <f t="shared" si="319"/>
        <v>0</v>
      </c>
      <c r="E99" s="19">
        <f t="shared" si="319"/>
        <v>0</v>
      </c>
      <c r="F99" s="18">
        <f t="shared" si="320"/>
        <v>2</v>
      </c>
      <c r="G99" s="19">
        <f t="shared" si="321"/>
        <v>2</v>
      </c>
      <c r="H99" s="19">
        <f t="shared" si="322"/>
        <v>0</v>
      </c>
      <c r="I99" s="20">
        <f t="shared" si="323"/>
        <v>0</v>
      </c>
      <c r="J99" s="18">
        <f t="shared" si="324"/>
        <v>1</v>
      </c>
      <c r="K99" s="19">
        <f t="shared" si="325"/>
        <v>1</v>
      </c>
      <c r="L99" s="19">
        <f t="shared" si="326"/>
        <v>0</v>
      </c>
      <c r="M99" s="20">
        <f t="shared" si="327"/>
        <v>0</v>
      </c>
      <c r="N99" s="18">
        <f t="shared" si="328"/>
        <v>0</v>
      </c>
      <c r="O99" s="19">
        <f t="shared" si="329"/>
        <v>0</v>
      </c>
      <c r="P99" s="19">
        <f t="shared" si="330"/>
        <v>0</v>
      </c>
      <c r="Q99" s="20">
        <f t="shared" si="331"/>
        <v>0</v>
      </c>
      <c r="R99" s="18">
        <f t="shared" si="332"/>
        <v>0</v>
      </c>
      <c r="S99" s="19">
        <f t="shared" si="333"/>
        <v>0</v>
      </c>
      <c r="T99" s="19">
        <f t="shared" si="334"/>
        <v>0</v>
      </c>
      <c r="U99" s="19">
        <f t="shared" si="335"/>
        <v>0</v>
      </c>
      <c r="V99" s="18">
        <f t="shared" si="336"/>
        <v>0</v>
      </c>
      <c r="W99" s="19">
        <f t="shared" si="337"/>
        <v>0</v>
      </c>
      <c r="X99" s="19">
        <f t="shared" si="338"/>
        <v>0</v>
      </c>
      <c r="Y99" s="20">
        <f t="shared" si="339"/>
        <v>0</v>
      </c>
      <c r="Z99" s="18">
        <f t="shared" si="340"/>
        <v>0</v>
      </c>
      <c r="AA99" s="19">
        <f t="shared" si="341"/>
        <v>0</v>
      </c>
      <c r="AB99" s="19">
        <f t="shared" si="342"/>
        <v>0</v>
      </c>
      <c r="AC99" s="19">
        <f t="shared" si="343"/>
        <v>0</v>
      </c>
      <c r="AD99" s="18">
        <f t="shared" si="344"/>
        <v>1</v>
      </c>
      <c r="AE99" s="19">
        <f t="shared" si="345"/>
        <v>1</v>
      </c>
      <c r="AF99" s="19">
        <f t="shared" si="346"/>
        <v>0</v>
      </c>
      <c r="AG99" s="20">
        <f t="shared" si="347"/>
        <v>0</v>
      </c>
      <c r="AH99" s="18">
        <f t="shared" si="348"/>
        <v>0</v>
      </c>
      <c r="AI99" s="19">
        <f t="shared" si="349"/>
        <v>0</v>
      </c>
      <c r="AJ99" s="19">
        <f t="shared" si="350"/>
        <v>0</v>
      </c>
      <c r="AK99" s="20">
        <f t="shared" si="351"/>
        <v>0</v>
      </c>
      <c r="AL99" s="18">
        <f t="shared" si="352"/>
        <v>0</v>
      </c>
      <c r="AM99" s="19">
        <f t="shared" si="353"/>
        <v>0</v>
      </c>
      <c r="AN99" s="19">
        <f t="shared" si="354"/>
        <v>0</v>
      </c>
      <c r="AO99" s="20">
        <f t="shared" si="355"/>
        <v>0</v>
      </c>
      <c r="AP99" s="18">
        <f t="shared" si="356"/>
        <v>0</v>
      </c>
      <c r="AQ99" s="19">
        <f t="shared" si="357"/>
        <v>0</v>
      </c>
      <c r="AR99" s="19">
        <f t="shared" si="358"/>
        <v>0</v>
      </c>
      <c r="AS99" s="20">
        <f t="shared" si="359"/>
        <v>0</v>
      </c>
      <c r="AT99" s="18">
        <f t="shared" si="360"/>
        <v>3</v>
      </c>
      <c r="AU99" s="19">
        <f t="shared" si="361"/>
        <v>3</v>
      </c>
      <c r="AV99" s="19">
        <f t="shared" si="362"/>
        <v>0</v>
      </c>
      <c r="AW99" s="20">
        <f t="shared" si="363"/>
        <v>0</v>
      </c>
      <c r="AX99" s="18">
        <f t="shared" si="364"/>
        <v>0</v>
      </c>
      <c r="AY99" s="19">
        <f t="shared" si="365"/>
        <v>0</v>
      </c>
      <c r="AZ99" s="19">
        <f t="shared" si="366"/>
        <v>0</v>
      </c>
      <c r="BA99" s="19">
        <f t="shared" si="367"/>
        <v>0</v>
      </c>
      <c r="BB99" s="18">
        <f t="shared" si="368"/>
        <v>1</v>
      </c>
      <c r="BC99" s="19">
        <f t="shared" si="369"/>
        <v>1</v>
      </c>
      <c r="BD99" s="19">
        <f t="shared" si="370"/>
        <v>0</v>
      </c>
      <c r="BE99" s="20">
        <f t="shared" si="371"/>
        <v>0</v>
      </c>
      <c r="BF99" s="18">
        <f t="shared" si="372"/>
        <v>0</v>
      </c>
      <c r="BG99" s="19">
        <f t="shared" si="373"/>
        <v>0</v>
      </c>
      <c r="BH99" s="19">
        <f t="shared" si="374"/>
        <v>0</v>
      </c>
      <c r="BI99" s="20">
        <f t="shared" si="375"/>
        <v>0</v>
      </c>
      <c r="BK99" s="29">
        <v>211523</v>
      </c>
      <c r="BL99" s="29">
        <v>212523</v>
      </c>
      <c r="BM99" s="29">
        <v>213523</v>
      </c>
    </row>
    <row r="100" s="28" customFormat="1" ht="24.75" customHeight="1"/>
    <row r="101" s="28" customFormat="1" ht="24.75" customHeight="1"/>
    <row r="102" s="28" customFormat="1" ht="24.75" customHeight="1"/>
    <row r="103" s="28" customFormat="1" ht="24.75" customHeight="1"/>
    <row r="104" s="28" customFormat="1" ht="24.75" customHeight="1"/>
    <row r="105" s="28" customFormat="1" ht="24.75" customHeight="1"/>
    <row r="106" s="28" customFormat="1" ht="24.75" customHeight="1"/>
    <row r="107" s="28" customFormat="1" ht="24.75" customHeight="1"/>
    <row r="108" s="28" customFormat="1" ht="24.75" customHeight="1"/>
    <row r="109" s="28" customFormat="1" ht="24.75" customHeight="1"/>
    <row r="110" s="28" customFormat="1" ht="24.75" customHeight="1"/>
    <row r="111" s="28" customFormat="1" ht="24.75" customHeight="1"/>
    <row r="112" s="28" customFormat="1" ht="24.75" customHeight="1"/>
    <row r="113" s="28" customFormat="1" ht="24.75" customHeight="1"/>
    <row r="114" s="28" customFormat="1" ht="24.75" customHeight="1"/>
    <row r="115" s="28" customFormat="1" ht="24.75" customHeight="1"/>
    <row r="116" s="28" customFormat="1" ht="24.75" customHeight="1"/>
    <row r="117" s="28" customFormat="1" ht="24.75" customHeight="1"/>
    <row r="118" s="28" customFormat="1" ht="24.75" customHeight="1"/>
    <row r="119" s="28" customFormat="1" ht="24.75" customHeight="1"/>
    <row r="120" s="28" customFormat="1" ht="24.75" customHeight="1"/>
    <row r="121" s="28" customFormat="1" ht="24.75" customHeight="1"/>
    <row r="122" s="28" customFormat="1" ht="24.75" customHeight="1"/>
    <row r="123" s="28" customFormat="1" ht="24.75" customHeight="1"/>
    <row r="124" s="28" customFormat="1" ht="24.75" customHeight="1"/>
    <row r="125" s="28" customFormat="1" ht="24.75" customHeight="1"/>
    <row r="126" s="28" customFormat="1" ht="24.75" customHeight="1"/>
    <row r="127" s="28" customFormat="1" ht="24.75" customHeight="1"/>
    <row r="128" s="28" customFormat="1" ht="24.75" customHeight="1"/>
    <row r="129" s="28" customFormat="1" ht="24.75" customHeight="1"/>
    <row r="130" s="28" customFormat="1" ht="24.75" customHeight="1"/>
    <row r="131" s="28" customFormat="1" ht="24.75" customHeight="1"/>
    <row r="132" s="28" customFormat="1" ht="24.75" customHeight="1"/>
    <row r="133" s="28" customFormat="1" ht="24.75" customHeight="1"/>
    <row r="134" s="28" customFormat="1" ht="24.75" customHeight="1"/>
    <row r="135" s="28" customFormat="1" ht="24.75" customHeight="1"/>
    <row r="136" s="28" customFormat="1" ht="24.75" customHeight="1"/>
    <row r="137" s="28" customFormat="1" ht="24.75" customHeight="1"/>
    <row r="138" s="28" customFormat="1" ht="24.75" customHeight="1"/>
    <row r="139" s="28" customFormat="1" ht="24.75" customHeight="1"/>
    <row r="140" s="28" customFormat="1" ht="24.75" customHeight="1"/>
    <row r="141" s="28" customFormat="1" ht="24.75" customHeight="1"/>
    <row r="142" s="28" customFormat="1" ht="24.75" customHeight="1"/>
    <row r="143" s="28" customFormat="1" ht="24.75" customHeight="1"/>
    <row r="144" s="28" customFormat="1" ht="24.75" customHeight="1"/>
    <row r="145" s="28" customFormat="1" ht="24.75" customHeight="1"/>
    <row r="146" s="28" customFormat="1" ht="24.75" customHeight="1"/>
    <row r="147" s="28" customFormat="1" ht="24.75" customHeight="1"/>
    <row r="148" s="28" customFormat="1" ht="24.75" customHeight="1"/>
    <row r="149" s="28" customFormat="1" ht="24.75" customHeight="1"/>
    <row r="150" s="28" customFormat="1" ht="24.75" customHeight="1"/>
    <row r="151" s="28" customFormat="1" ht="24.75" customHeight="1"/>
    <row r="152" s="28" customFormat="1" ht="24.75" customHeight="1"/>
    <row r="153" s="28" customFormat="1" ht="24.75" customHeight="1"/>
    <row r="154" s="28" customFormat="1" ht="24.75" customHeight="1"/>
    <row r="155" s="28" customFormat="1" ht="24.75" customHeight="1"/>
    <row r="156" s="28" customFormat="1" ht="24.75" customHeight="1"/>
    <row r="157" s="28" customFormat="1" ht="24.75" customHeight="1"/>
    <row r="158" s="28" customFormat="1" ht="24.75" customHeight="1"/>
    <row r="159" s="28" customFormat="1" ht="24.75" customHeight="1"/>
    <row r="160" s="28" customFormat="1" ht="24.75" customHeight="1"/>
    <row r="161" s="28" customFormat="1" ht="24.75" customHeight="1"/>
    <row r="162" s="28" customFormat="1" ht="24.75" customHeight="1"/>
    <row r="163" s="28" customFormat="1" ht="24.75" customHeight="1"/>
    <row r="164" s="28" customFormat="1" ht="24.75" customHeight="1"/>
    <row r="165" s="28" customFormat="1" ht="24.75" customHeight="1"/>
    <row r="166" s="28" customFormat="1" ht="24.75" customHeight="1"/>
    <row r="167" s="28" customFormat="1" ht="24.75" customHeight="1"/>
    <row r="168" s="28" customFormat="1" ht="24.75" customHeight="1"/>
    <row r="169" s="28" customFormat="1" ht="24.75" customHeight="1"/>
    <row r="170" s="28" customFormat="1" ht="24.75" customHeight="1"/>
    <row r="171" s="28" customFormat="1" ht="24.75" customHeight="1"/>
    <row r="172" s="28" customFormat="1" ht="24.75" customHeight="1"/>
    <row r="173" s="28" customFormat="1" ht="24.75" customHeight="1"/>
    <row r="174" s="28" customFormat="1" ht="24.75" customHeight="1"/>
    <row r="175" s="28" customFormat="1" ht="24.75" customHeight="1"/>
    <row r="176" s="28" customFormat="1" ht="24.75" customHeight="1"/>
    <row r="177" s="28" customFormat="1" ht="24.75" customHeight="1"/>
    <row r="178" s="28" customFormat="1" ht="24.75" customHeight="1"/>
    <row r="179" s="28" customFormat="1" ht="24.75" customHeight="1"/>
    <row r="180" s="28" customFormat="1" ht="24.75" customHeight="1"/>
    <row r="181" s="28" customFormat="1" ht="24.75" customHeight="1"/>
    <row r="182" s="28" customFormat="1" ht="24.75" customHeight="1"/>
    <row r="183" s="28" customFormat="1" ht="24.75" customHeight="1"/>
    <row r="184" s="28" customFormat="1" ht="24.75" customHeight="1"/>
    <row r="185" s="28" customFormat="1" ht="24.75" customHeight="1"/>
    <row r="186" s="28" customFormat="1" ht="24.75" customHeight="1"/>
    <row r="187" s="28" customFormat="1" ht="24.75" customHeight="1"/>
    <row r="188" s="28" customFormat="1" ht="24.75" customHeight="1"/>
    <row r="189" s="28" customFormat="1" ht="24.75" customHeight="1"/>
    <row r="190" s="28" customFormat="1" ht="24.75" customHeight="1"/>
    <row r="191" s="28" customFormat="1" ht="24.75" customHeight="1"/>
    <row r="192" s="28" customFormat="1" ht="24.75" customHeight="1"/>
    <row r="193" s="28" customFormat="1" ht="24.75" customHeight="1"/>
    <row r="194" s="28" customFormat="1" ht="24.75" customHeight="1"/>
    <row r="195" s="28" customFormat="1" ht="24.75" customHeight="1"/>
    <row r="196" s="28" customFormat="1" ht="24.75" customHeight="1"/>
    <row r="197" s="28" customFormat="1" ht="24.75" customHeight="1"/>
    <row r="198" s="28" customFormat="1" ht="24.75" customHeight="1"/>
    <row r="199" s="28" customFormat="1" ht="24.75" customHeight="1"/>
    <row r="200" s="28" customFormat="1" ht="24.75" customHeight="1"/>
    <row r="201" s="28" customFormat="1" ht="24.75" customHeight="1"/>
    <row r="202" s="28" customFormat="1" ht="24.75" customHeight="1"/>
    <row r="203" s="28" customFormat="1" ht="24.75" customHeight="1"/>
    <row r="204" s="28" customFormat="1" ht="24.75" customHeight="1"/>
    <row r="205" s="28" customFormat="1" ht="24.75" customHeight="1"/>
    <row r="206" s="28" customFormat="1" ht="24.75" customHeight="1"/>
    <row r="207" s="28" customFormat="1" ht="24.75" customHeight="1"/>
    <row r="208" s="28" customFormat="1" ht="24.75" customHeight="1"/>
    <row r="209" s="28" customFormat="1" ht="24.75" customHeight="1"/>
    <row r="210" s="28" customFormat="1" ht="24.75" customHeight="1"/>
    <row r="211" s="28" customFormat="1" ht="24.75" customHeight="1"/>
    <row r="212" s="28" customFormat="1" ht="24.75" customHeight="1"/>
    <row r="213" s="28" customFormat="1" ht="24.75" customHeight="1"/>
    <row r="214" s="28" customFormat="1" ht="24.75" customHeight="1"/>
    <row r="215" s="28" customFormat="1" ht="24.75" customHeight="1"/>
    <row r="216" s="28" customFormat="1" ht="24.75" customHeight="1"/>
    <row r="217" s="28" customFormat="1" ht="24.75" customHeight="1"/>
    <row r="218" s="28" customFormat="1" ht="24.75" customHeight="1"/>
    <row r="219" s="28" customFormat="1" ht="24.75" customHeight="1"/>
    <row r="220" s="28" customFormat="1" ht="24.75" customHeight="1"/>
    <row r="221" s="28" customFormat="1" ht="24.75" customHeight="1"/>
    <row r="222" s="28" customFormat="1" ht="24.75" customHeight="1"/>
    <row r="223" s="28" customFormat="1" ht="24.75" customHeight="1"/>
    <row r="224" s="28" customFormat="1" ht="24.75" customHeight="1"/>
    <row r="225" s="28" customFormat="1" ht="24.75" customHeight="1"/>
    <row r="226" s="28" customFormat="1" ht="24.75" customHeight="1"/>
    <row r="227" s="28" customFormat="1" ht="24.75" customHeight="1"/>
    <row r="228" s="28" customFormat="1" ht="24.75" customHeight="1"/>
    <row r="229" s="28" customFormat="1" ht="24.75" customHeight="1"/>
    <row r="230" s="28" customFormat="1" ht="24.75" customHeight="1"/>
    <row r="231" s="28" customFormat="1" ht="24.75" customHeight="1"/>
    <row r="232" s="28" customFormat="1" ht="24.75" customHeight="1"/>
    <row r="233" s="28" customFormat="1" ht="24.75" customHeight="1"/>
    <row r="234" s="28" customFormat="1" ht="24.75" customHeight="1"/>
    <row r="235" s="28" customFormat="1" ht="24.75" customHeight="1"/>
    <row r="236" s="28" customFormat="1" ht="24.75" customHeight="1"/>
    <row r="237" s="28" customFormat="1" ht="24.75" customHeight="1"/>
    <row r="238" s="28" customFormat="1" ht="24.75" customHeight="1"/>
    <row r="239" s="28" customFormat="1" ht="24.75" customHeight="1"/>
    <row r="240" s="28" customFormat="1" ht="24.75" customHeight="1"/>
    <row r="241" s="28" customFormat="1" ht="24.75" customHeight="1"/>
    <row r="242" s="28" customFormat="1" ht="24.75" customHeight="1"/>
    <row r="243" s="28" customFormat="1" ht="24.75" customHeight="1"/>
    <row r="244" s="28" customFormat="1" ht="24.75" customHeight="1"/>
    <row r="245" s="28" customFormat="1" ht="24.75" customHeight="1"/>
    <row r="246" s="28" customFormat="1" ht="24.75" customHeight="1"/>
    <row r="247" s="28" customFormat="1" ht="24.75" customHeight="1"/>
    <row r="248" s="28" customFormat="1" ht="24.75" customHeight="1"/>
    <row r="249" s="28" customFormat="1" ht="24.75" customHeight="1"/>
    <row r="250" s="28" customFormat="1" ht="24.75" customHeight="1"/>
    <row r="251" s="28" customFormat="1" ht="24.75" customHeight="1"/>
    <row r="252" s="28" customFormat="1" ht="24.75" customHeight="1"/>
    <row r="253" s="28" customFormat="1" ht="24.75" customHeight="1"/>
    <row r="254" s="28" customFormat="1" ht="24.75" customHeight="1"/>
    <row r="255" s="28" customFormat="1" ht="24.75" customHeight="1"/>
    <row r="256" s="28" customFormat="1" ht="24.75" customHeight="1"/>
    <row r="257" s="28" customFormat="1" ht="24.75" customHeight="1"/>
    <row r="258" s="28" customFormat="1" ht="24.75" customHeight="1"/>
    <row r="259" s="28" customFormat="1" ht="24.75" customHeight="1"/>
    <row r="260" s="28" customFormat="1" ht="24.75" customHeight="1"/>
    <row r="261" s="28" customFormat="1" ht="24.75" customHeight="1"/>
    <row r="262" s="28" customFormat="1" ht="24.75" customHeight="1"/>
    <row r="263" s="28" customFormat="1" ht="24.75" customHeight="1"/>
    <row r="264" s="28" customFormat="1" ht="24.75" customHeight="1"/>
    <row r="265" s="28" customFormat="1" ht="24.75" customHeight="1"/>
    <row r="266" s="28" customFormat="1" ht="24.75" customHeight="1"/>
    <row r="267" s="28" customFormat="1" ht="24.75" customHeight="1"/>
    <row r="268" s="28" customFormat="1" ht="24.75" customHeight="1"/>
    <row r="269" s="28" customFormat="1" ht="24.75" customHeight="1"/>
    <row r="270" s="28" customFormat="1" ht="24.75" customHeight="1"/>
    <row r="271" s="28" customFormat="1" ht="24.75" customHeight="1"/>
    <row r="272" s="28" customFormat="1" ht="24.75" customHeight="1"/>
    <row r="273" s="28" customFormat="1" ht="24.75" customHeight="1"/>
    <row r="274" s="28" customFormat="1" ht="24.75" customHeight="1"/>
    <row r="275" s="28" customFormat="1" ht="24.75" customHeight="1"/>
    <row r="276" s="28" customFormat="1" ht="24.75" customHeight="1"/>
    <row r="277" s="28" customFormat="1" ht="24.75" customHeight="1"/>
    <row r="278" s="28" customFormat="1" ht="24.75" customHeight="1"/>
    <row r="279" s="28" customFormat="1" ht="24.75" customHeight="1"/>
    <row r="280" s="28" customFormat="1" ht="24.75" customHeight="1"/>
    <row r="281" s="28" customFormat="1" ht="24.75" customHeight="1"/>
    <row r="282" s="28" customFormat="1" ht="24.75" customHeight="1"/>
    <row r="283" s="28" customFormat="1" ht="24.75" customHeight="1"/>
    <row r="284" s="28" customFormat="1" ht="24.75" customHeight="1"/>
    <row r="285" s="28" customFormat="1" ht="24.75" customHeight="1"/>
    <row r="286" s="28" customFormat="1" ht="24.75" customHeight="1"/>
    <row r="287" s="28" customFormat="1" ht="24.75" customHeight="1"/>
    <row r="288" s="28" customFormat="1" ht="24.75" customHeight="1"/>
    <row r="289" s="28" customFormat="1" ht="24.75" customHeight="1"/>
    <row r="290" s="28" customFormat="1" ht="24.75" customHeight="1"/>
    <row r="291" s="28" customFormat="1" ht="24.75" customHeight="1"/>
    <row r="292" s="28" customFormat="1" ht="24.75" customHeight="1"/>
    <row r="293" s="28" customFormat="1" ht="24.75" customHeight="1"/>
    <row r="294" s="28" customFormat="1" ht="24.75" customHeight="1"/>
    <row r="295" s="28" customFormat="1" ht="24.75" customHeight="1"/>
    <row r="296" s="28" customFormat="1" ht="24.75" customHeight="1"/>
    <row r="297" s="28" customFormat="1" ht="24.75" customHeight="1"/>
    <row r="298" s="28" customFormat="1" ht="24.75" customHeight="1"/>
    <row r="299" s="28" customFormat="1" ht="24.75" customHeight="1"/>
    <row r="300" s="28" customFormat="1" ht="24.75" customHeight="1"/>
    <row r="301" s="28" customFormat="1" ht="24.75" customHeight="1"/>
    <row r="302" s="28" customFormat="1" ht="24.75" customHeight="1"/>
    <row r="303" s="28" customFormat="1" ht="24.75" customHeight="1"/>
    <row r="304" s="28" customFormat="1" ht="24.75" customHeight="1"/>
    <row r="305" s="28" customFormat="1" ht="24.75" customHeight="1"/>
    <row r="306" s="28" customFormat="1" ht="24.75" customHeight="1"/>
    <row r="307" s="28" customFormat="1" ht="24.75" customHeight="1"/>
    <row r="308" s="28" customFormat="1" ht="24.75" customHeight="1"/>
    <row r="309" s="28" customFormat="1" ht="24.75" customHeight="1"/>
    <row r="310" s="28" customFormat="1" ht="24.75" customHeight="1"/>
    <row r="311" s="28" customFormat="1" ht="24.75" customHeight="1"/>
    <row r="312" s="28" customFormat="1" ht="24.75" customHeight="1"/>
    <row r="313" s="28" customFormat="1" ht="24.75" customHeight="1"/>
    <row r="314" s="28" customFormat="1" ht="24.75" customHeight="1"/>
    <row r="315" s="28" customFormat="1" ht="24.75" customHeight="1"/>
    <row r="316" s="28" customFormat="1" ht="24.75" customHeight="1"/>
    <row r="317" s="28" customFormat="1" ht="24.75" customHeight="1"/>
    <row r="318" s="28" customFormat="1" ht="24.75" customHeight="1"/>
    <row r="319" s="28" customFormat="1" ht="24.75" customHeight="1"/>
    <row r="320" s="28" customFormat="1" ht="24.75" customHeight="1"/>
    <row r="321" s="28" customFormat="1" ht="24.75" customHeight="1"/>
    <row r="322" s="28" customFormat="1" ht="24.75" customHeight="1"/>
    <row r="323" s="28" customFormat="1" ht="24.75" customHeight="1"/>
    <row r="324" s="28" customFormat="1" ht="24.75" customHeight="1"/>
    <row r="325" s="28" customFormat="1" ht="24.75" customHeight="1"/>
    <row r="326" s="28" customFormat="1" ht="24.75" customHeight="1"/>
    <row r="327" s="28" customFormat="1" ht="24.75" customHeight="1"/>
    <row r="328" s="28" customFormat="1" ht="24.75" customHeight="1"/>
  </sheetData>
  <mergeCells count="15">
    <mergeCell ref="AD2:AG2"/>
    <mergeCell ref="AX2:BA2"/>
    <mergeCell ref="BB2:BE2"/>
    <mergeCell ref="BF2:BI2"/>
    <mergeCell ref="AH2:AK2"/>
    <mergeCell ref="AL2:AO2"/>
    <mergeCell ref="AP2:AS2"/>
    <mergeCell ref="AT2:AW2"/>
    <mergeCell ref="B2:E2"/>
    <mergeCell ref="F2:I2"/>
    <mergeCell ref="Z2:AC2"/>
    <mergeCell ref="J2:M2"/>
    <mergeCell ref="N2:Q2"/>
    <mergeCell ref="R2:U2"/>
    <mergeCell ref="V2:Y2"/>
  </mergeCells>
  <printOptions/>
  <pageMargins left="0.7874015748031497" right="0.7874015748031497" top="0.7874015748031497" bottom="0.7874015748031497" header="0.5905511811023623" footer="0"/>
  <pageSetup horizontalDpi="600" verticalDpi="600" orientation="portrait" pageOrder="overThenDown" paperSize="9" scale="59" r:id="rId1"/>
  <headerFooter alignWithMargins="0">
    <oddHeader>&amp;L&amp;18  表6-3  死産数、自然－人工・性・妊娠期間［4週区分－（早期・正期・過期再掲）]・圏域・保健所・市町村別&amp;R&amp;"ＭＳ 明朝,太字"&amp;14
&amp;P/&amp;N</oddHeader>
  </headerFooter>
  <rowBreaks count="1" manualBreakCount="1">
    <brk id="50" max="60" man="1"/>
  </rowBreaks>
  <colBreaks count="3" manualBreakCount="3">
    <brk id="17" max="99" man="1"/>
    <brk id="33" max="99" man="1"/>
    <brk id="45" max="9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N99"/>
  <sheetViews>
    <sheetView view="pageBreakPreview" zoomScaleSheetLayoutView="100" workbookViewId="0" topLeftCell="AC1">
      <selection activeCell="AC3" sqref="A3:IV3"/>
    </sheetView>
  </sheetViews>
  <sheetFormatPr defaultColWidth="9.00390625" defaultRowHeight="24.75" customHeight="1"/>
  <cols>
    <col min="1" max="1" width="21.50390625" style="3" customWidth="1"/>
    <col min="2" max="61" width="7.875" style="3" customWidth="1"/>
    <col min="62" max="62" width="9.00390625" style="3" customWidth="1"/>
    <col min="63" max="65" width="9.25390625" style="3" bestFit="1" customWidth="1"/>
    <col min="66" max="66" width="9.125" style="3" bestFit="1" customWidth="1"/>
    <col min="67" max="16384" width="9.00390625" style="3" customWidth="1"/>
  </cols>
  <sheetData>
    <row r="1" spans="1:61" ht="24.75" customHeight="1">
      <c r="A1" s="1" t="s">
        <v>102</v>
      </c>
      <c r="B1" s="2"/>
      <c r="C1" s="2"/>
      <c r="D1" s="2"/>
      <c r="E1" s="2"/>
      <c r="Q1" s="4" t="s">
        <v>106</v>
      </c>
      <c r="AG1" s="4" t="s">
        <v>106</v>
      </c>
      <c r="AS1" s="4" t="s">
        <v>106</v>
      </c>
      <c r="BI1" s="4" t="s">
        <v>106</v>
      </c>
    </row>
    <row r="2" spans="1:61" s="6" customFormat="1" ht="25.5" customHeight="1">
      <c r="A2" s="5"/>
      <c r="B2" s="35" t="s">
        <v>69</v>
      </c>
      <c r="C2" s="35"/>
      <c r="D2" s="35"/>
      <c r="E2" s="35"/>
      <c r="F2" s="35" t="s">
        <v>88</v>
      </c>
      <c r="G2" s="35"/>
      <c r="H2" s="35"/>
      <c r="I2" s="35"/>
      <c r="J2" s="35" t="s">
        <v>89</v>
      </c>
      <c r="K2" s="35"/>
      <c r="L2" s="35"/>
      <c r="M2" s="35"/>
      <c r="N2" s="35" t="s">
        <v>90</v>
      </c>
      <c r="O2" s="35"/>
      <c r="P2" s="35"/>
      <c r="Q2" s="35"/>
      <c r="R2" s="35" t="s">
        <v>91</v>
      </c>
      <c r="S2" s="35"/>
      <c r="T2" s="35"/>
      <c r="U2" s="35"/>
      <c r="V2" s="35" t="s">
        <v>92</v>
      </c>
      <c r="W2" s="35"/>
      <c r="X2" s="35"/>
      <c r="Y2" s="35"/>
      <c r="Z2" s="35" t="s">
        <v>93</v>
      </c>
      <c r="AA2" s="35"/>
      <c r="AB2" s="35"/>
      <c r="AC2" s="35"/>
      <c r="AD2" s="35" t="s">
        <v>94</v>
      </c>
      <c r="AE2" s="35"/>
      <c r="AF2" s="35"/>
      <c r="AG2" s="35"/>
      <c r="AH2" s="35" t="s">
        <v>95</v>
      </c>
      <c r="AI2" s="35"/>
      <c r="AJ2" s="35"/>
      <c r="AK2" s="35"/>
      <c r="AL2" s="35" t="s">
        <v>96</v>
      </c>
      <c r="AM2" s="35"/>
      <c r="AN2" s="35"/>
      <c r="AO2" s="35"/>
      <c r="AP2" s="35" t="s">
        <v>72</v>
      </c>
      <c r="AQ2" s="35"/>
      <c r="AR2" s="35"/>
      <c r="AS2" s="35"/>
      <c r="AT2" s="35" t="s">
        <v>97</v>
      </c>
      <c r="AU2" s="35"/>
      <c r="AV2" s="35"/>
      <c r="AW2" s="35"/>
      <c r="AX2" s="35" t="s">
        <v>98</v>
      </c>
      <c r="AY2" s="35"/>
      <c r="AZ2" s="35"/>
      <c r="BA2" s="35"/>
      <c r="BB2" s="35" t="s">
        <v>99</v>
      </c>
      <c r="BC2" s="35"/>
      <c r="BD2" s="35"/>
      <c r="BE2" s="35"/>
      <c r="BF2" s="35" t="s">
        <v>100</v>
      </c>
      <c r="BG2" s="35"/>
      <c r="BH2" s="35"/>
      <c r="BI2" s="35"/>
    </row>
    <row r="3" spans="1:61" s="32" customFormat="1" ht="25.5" customHeight="1">
      <c r="A3" s="33"/>
      <c r="B3" s="34" t="s">
        <v>64</v>
      </c>
      <c r="C3" s="34" t="s">
        <v>66</v>
      </c>
      <c r="D3" s="34" t="s">
        <v>67</v>
      </c>
      <c r="E3" s="34" t="s">
        <v>65</v>
      </c>
      <c r="F3" s="34" t="s">
        <v>64</v>
      </c>
      <c r="G3" s="34" t="s">
        <v>66</v>
      </c>
      <c r="H3" s="34" t="s">
        <v>67</v>
      </c>
      <c r="I3" s="34" t="s">
        <v>65</v>
      </c>
      <c r="J3" s="34" t="s">
        <v>64</v>
      </c>
      <c r="K3" s="34" t="s">
        <v>66</v>
      </c>
      <c r="L3" s="34" t="s">
        <v>67</v>
      </c>
      <c r="M3" s="34" t="s">
        <v>65</v>
      </c>
      <c r="N3" s="34" t="s">
        <v>64</v>
      </c>
      <c r="O3" s="34" t="s">
        <v>66</v>
      </c>
      <c r="P3" s="34" t="s">
        <v>67</v>
      </c>
      <c r="Q3" s="34" t="s">
        <v>65</v>
      </c>
      <c r="R3" s="34" t="s">
        <v>64</v>
      </c>
      <c r="S3" s="34" t="s">
        <v>66</v>
      </c>
      <c r="T3" s="34" t="s">
        <v>67</v>
      </c>
      <c r="U3" s="34" t="s">
        <v>65</v>
      </c>
      <c r="V3" s="34" t="s">
        <v>64</v>
      </c>
      <c r="W3" s="34" t="s">
        <v>66</v>
      </c>
      <c r="X3" s="34" t="s">
        <v>67</v>
      </c>
      <c r="Y3" s="34" t="s">
        <v>65</v>
      </c>
      <c r="Z3" s="34" t="s">
        <v>64</v>
      </c>
      <c r="AA3" s="34" t="s">
        <v>66</v>
      </c>
      <c r="AB3" s="34" t="s">
        <v>67</v>
      </c>
      <c r="AC3" s="34" t="s">
        <v>65</v>
      </c>
      <c r="AD3" s="34" t="s">
        <v>64</v>
      </c>
      <c r="AE3" s="34" t="s">
        <v>66</v>
      </c>
      <c r="AF3" s="34" t="s">
        <v>67</v>
      </c>
      <c r="AG3" s="34" t="s">
        <v>65</v>
      </c>
      <c r="AH3" s="34" t="s">
        <v>64</v>
      </c>
      <c r="AI3" s="34" t="s">
        <v>66</v>
      </c>
      <c r="AJ3" s="34" t="s">
        <v>67</v>
      </c>
      <c r="AK3" s="34" t="s">
        <v>65</v>
      </c>
      <c r="AL3" s="34" t="s">
        <v>64</v>
      </c>
      <c r="AM3" s="34" t="s">
        <v>66</v>
      </c>
      <c r="AN3" s="34" t="s">
        <v>67</v>
      </c>
      <c r="AO3" s="34" t="s">
        <v>65</v>
      </c>
      <c r="AP3" s="34" t="s">
        <v>64</v>
      </c>
      <c r="AQ3" s="34" t="s">
        <v>66</v>
      </c>
      <c r="AR3" s="34" t="s">
        <v>67</v>
      </c>
      <c r="AS3" s="34" t="s">
        <v>65</v>
      </c>
      <c r="AT3" s="34" t="s">
        <v>64</v>
      </c>
      <c r="AU3" s="34" t="s">
        <v>66</v>
      </c>
      <c r="AV3" s="34" t="s">
        <v>67</v>
      </c>
      <c r="AW3" s="34" t="s">
        <v>65</v>
      </c>
      <c r="AX3" s="34" t="s">
        <v>64</v>
      </c>
      <c r="AY3" s="34" t="s">
        <v>66</v>
      </c>
      <c r="AZ3" s="34" t="s">
        <v>67</v>
      </c>
      <c r="BA3" s="34" t="s">
        <v>65</v>
      </c>
      <c r="BB3" s="34" t="s">
        <v>64</v>
      </c>
      <c r="BC3" s="34" t="s">
        <v>66</v>
      </c>
      <c r="BD3" s="34" t="s">
        <v>67</v>
      </c>
      <c r="BE3" s="34" t="s">
        <v>65</v>
      </c>
      <c r="BF3" s="34" t="s">
        <v>64</v>
      </c>
      <c r="BG3" s="34" t="s">
        <v>66</v>
      </c>
      <c r="BH3" s="34" t="s">
        <v>67</v>
      </c>
      <c r="BI3" s="34" t="s">
        <v>65</v>
      </c>
    </row>
    <row r="4" spans="1:61" s="28" customFormat="1" ht="25.5" customHeight="1">
      <c r="A4" s="7" t="s">
        <v>69</v>
      </c>
      <c r="B4" s="10">
        <f aca="true" t="shared" si="0" ref="B4:BI4">SUM(B5:B13)</f>
        <v>553</v>
      </c>
      <c r="C4" s="8">
        <f t="shared" si="0"/>
        <v>239</v>
      </c>
      <c r="D4" s="8">
        <f t="shared" si="0"/>
        <v>85</v>
      </c>
      <c r="E4" s="9">
        <f t="shared" si="0"/>
        <v>229</v>
      </c>
      <c r="F4" s="10">
        <f t="shared" si="0"/>
        <v>284</v>
      </c>
      <c r="G4" s="8">
        <f t="shared" si="0"/>
        <v>102</v>
      </c>
      <c r="H4" s="8">
        <f t="shared" si="0"/>
        <v>9</v>
      </c>
      <c r="I4" s="9">
        <f t="shared" si="0"/>
        <v>173</v>
      </c>
      <c r="J4" s="10">
        <f t="shared" si="0"/>
        <v>174</v>
      </c>
      <c r="K4" s="8">
        <f t="shared" si="0"/>
        <v>90</v>
      </c>
      <c r="L4" s="8">
        <f t="shared" si="0"/>
        <v>34</v>
      </c>
      <c r="M4" s="9">
        <f t="shared" si="0"/>
        <v>50</v>
      </c>
      <c r="N4" s="10">
        <f t="shared" si="0"/>
        <v>95</v>
      </c>
      <c r="O4" s="8">
        <f t="shared" si="0"/>
        <v>47</v>
      </c>
      <c r="P4" s="8">
        <f t="shared" si="0"/>
        <v>42</v>
      </c>
      <c r="Q4" s="9">
        <f t="shared" si="0"/>
        <v>6</v>
      </c>
      <c r="R4" s="10">
        <f t="shared" si="0"/>
        <v>0</v>
      </c>
      <c r="S4" s="8">
        <f t="shared" si="0"/>
        <v>0</v>
      </c>
      <c r="T4" s="8">
        <f t="shared" si="0"/>
        <v>0</v>
      </c>
      <c r="U4" s="9">
        <f t="shared" si="0"/>
        <v>0</v>
      </c>
      <c r="V4" s="10">
        <f t="shared" si="0"/>
        <v>0</v>
      </c>
      <c r="W4" s="8">
        <f t="shared" si="0"/>
        <v>0</v>
      </c>
      <c r="X4" s="8">
        <f t="shared" si="0"/>
        <v>0</v>
      </c>
      <c r="Y4" s="9">
        <f t="shared" si="0"/>
        <v>0</v>
      </c>
      <c r="Z4" s="10">
        <f t="shared" si="0"/>
        <v>0</v>
      </c>
      <c r="AA4" s="8">
        <f t="shared" si="0"/>
        <v>0</v>
      </c>
      <c r="AB4" s="8">
        <f t="shared" si="0"/>
        <v>0</v>
      </c>
      <c r="AC4" s="9">
        <f t="shared" si="0"/>
        <v>0</v>
      </c>
      <c r="AD4" s="10">
        <f t="shared" si="0"/>
        <v>0</v>
      </c>
      <c r="AE4" s="8">
        <f t="shared" si="0"/>
        <v>0</v>
      </c>
      <c r="AF4" s="8">
        <f t="shared" si="0"/>
        <v>0</v>
      </c>
      <c r="AG4" s="9">
        <f t="shared" si="0"/>
        <v>0</v>
      </c>
      <c r="AH4" s="10">
        <f t="shared" si="0"/>
        <v>0</v>
      </c>
      <c r="AI4" s="8">
        <f t="shared" si="0"/>
        <v>0</v>
      </c>
      <c r="AJ4" s="8">
        <f t="shared" si="0"/>
        <v>0</v>
      </c>
      <c r="AK4" s="9">
        <f t="shared" si="0"/>
        <v>0</v>
      </c>
      <c r="AL4" s="10">
        <f t="shared" si="0"/>
        <v>0</v>
      </c>
      <c r="AM4" s="8">
        <f t="shared" si="0"/>
        <v>0</v>
      </c>
      <c r="AN4" s="8">
        <f t="shared" si="0"/>
        <v>0</v>
      </c>
      <c r="AO4" s="9">
        <f t="shared" si="0"/>
        <v>0</v>
      </c>
      <c r="AP4" s="10">
        <f t="shared" si="0"/>
        <v>0</v>
      </c>
      <c r="AQ4" s="8">
        <f t="shared" si="0"/>
        <v>0</v>
      </c>
      <c r="AR4" s="8">
        <f t="shared" si="0"/>
        <v>0</v>
      </c>
      <c r="AS4" s="9">
        <f t="shared" si="0"/>
        <v>0</v>
      </c>
      <c r="AT4" s="10">
        <f t="shared" si="0"/>
        <v>553</v>
      </c>
      <c r="AU4" s="8">
        <f t="shared" si="0"/>
        <v>239</v>
      </c>
      <c r="AV4" s="8">
        <f t="shared" si="0"/>
        <v>85</v>
      </c>
      <c r="AW4" s="9">
        <f t="shared" si="0"/>
        <v>229</v>
      </c>
      <c r="AX4" s="10">
        <f t="shared" si="0"/>
        <v>0</v>
      </c>
      <c r="AY4" s="8">
        <f t="shared" si="0"/>
        <v>0</v>
      </c>
      <c r="AZ4" s="8">
        <f t="shared" si="0"/>
        <v>0</v>
      </c>
      <c r="BA4" s="9">
        <f t="shared" si="0"/>
        <v>0</v>
      </c>
      <c r="BB4" s="10">
        <f t="shared" si="0"/>
        <v>0</v>
      </c>
      <c r="BC4" s="8">
        <f t="shared" si="0"/>
        <v>0</v>
      </c>
      <c r="BD4" s="8">
        <f t="shared" si="0"/>
        <v>0</v>
      </c>
      <c r="BE4" s="9">
        <f t="shared" si="0"/>
        <v>0</v>
      </c>
      <c r="BF4" s="10">
        <f t="shared" si="0"/>
        <v>0</v>
      </c>
      <c r="BG4" s="8">
        <f t="shared" si="0"/>
        <v>0</v>
      </c>
      <c r="BH4" s="8">
        <f t="shared" si="0"/>
        <v>0</v>
      </c>
      <c r="BI4" s="9">
        <f t="shared" si="0"/>
        <v>0</v>
      </c>
    </row>
    <row r="5" spans="1:61" s="28" customFormat="1" ht="25.5" customHeight="1">
      <c r="A5" s="7" t="s">
        <v>73</v>
      </c>
      <c r="B5" s="11">
        <f>SUM(B14)</f>
        <v>6</v>
      </c>
      <c r="C5" s="12">
        <f>SUM(C14)</f>
        <v>2</v>
      </c>
      <c r="D5" s="12">
        <f>SUM(D14)</f>
        <v>1</v>
      </c>
      <c r="E5" s="13">
        <f>SUM(E14)</f>
        <v>3</v>
      </c>
      <c r="F5" s="11">
        <f>SUM(F14)</f>
        <v>3</v>
      </c>
      <c r="G5" s="12">
        <f aca="true" t="shared" si="1" ref="G5:BI5">SUM(G14)</f>
        <v>1</v>
      </c>
      <c r="H5" s="12">
        <f t="shared" si="1"/>
        <v>0</v>
      </c>
      <c r="I5" s="13">
        <f t="shared" si="1"/>
        <v>2</v>
      </c>
      <c r="J5" s="11">
        <f t="shared" si="1"/>
        <v>3</v>
      </c>
      <c r="K5" s="12">
        <f t="shared" si="1"/>
        <v>1</v>
      </c>
      <c r="L5" s="12">
        <f t="shared" si="1"/>
        <v>1</v>
      </c>
      <c r="M5" s="13">
        <f t="shared" si="1"/>
        <v>1</v>
      </c>
      <c r="N5" s="11">
        <f t="shared" si="1"/>
        <v>0</v>
      </c>
      <c r="O5" s="12">
        <f t="shared" si="1"/>
        <v>0</v>
      </c>
      <c r="P5" s="12">
        <f t="shared" si="1"/>
        <v>0</v>
      </c>
      <c r="Q5" s="13">
        <f t="shared" si="1"/>
        <v>0</v>
      </c>
      <c r="R5" s="11">
        <f t="shared" si="1"/>
        <v>0</v>
      </c>
      <c r="S5" s="12">
        <f t="shared" si="1"/>
        <v>0</v>
      </c>
      <c r="T5" s="12">
        <f t="shared" si="1"/>
        <v>0</v>
      </c>
      <c r="U5" s="13">
        <f t="shared" si="1"/>
        <v>0</v>
      </c>
      <c r="V5" s="11">
        <f t="shared" si="1"/>
        <v>0</v>
      </c>
      <c r="W5" s="12">
        <f t="shared" si="1"/>
        <v>0</v>
      </c>
      <c r="X5" s="12">
        <f t="shared" si="1"/>
        <v>0</v>
      </c>
      <c r="Y5" s="13">
        <f t="shared" si="1"/>
        <v>0</v>
      </c>
      <c r="Z5" s="11">
        <f t="shared" si="1"/>
        <v>0</v>
      </c>
      <c r="AA5" s="12">
        <f t="shared" si="1"/>
        <v>0</v>
      </c>
      <c r="AB5" s="12">
        <f t="shared" si="1"/>
        <v>0</v>
      </c>
      <c r="AC5" s="13">
        <f t="shared" si="1"/>
        <v>0</v>
      </c>
      <c r="AD5" s="11">
        <f t="shared" si="1"/>
        <v>0</v>
      </c>
      <c r="AE5" s="12">
        <f t="shared" si="1"/>
        <v>0</v>
      </c>
      <c r="AF5" s="12">
        <f t="shared" si="1"/>
        <v>0</v>
      </c>
      <c r="AG5" s="13">
        <f t="shared" si="1"/>
        <v>0</v>
      </c>
      <c r="AH5" s="11">
        <f t="shared" si="1"/>
        <v>0</v>
      </c>
      <c r="AI5" s="12">
        <f t="shared" si="1"/>
        <v>0</v>
      </c>
      <c r="AJ5" s="12">
        <f t="shared" si="1"/>
        <v>0</v>
      </c>
      <c r="AK5" s="13">
        <f t="shared" si="1"/>
        <v>0</v>
      </c>
      <c r="AL5" s="11">
        <f t="shared" si="1"/>
        <v>0</v>
      </c>
      <c r="AM5" s="12">
        <f t="shared" si="1"/>
        <v>0</v>
      </c>
      <c r="AN5" s="12">
        <f t="shared" si="1"/>
        <v>0</v>
      </c>
      <c r="AO5" s="13">
        <f t="shared" si="1"/>
        <v>0</v>
      </c>
      <c r="AP5" s="11">
        <f t="shared" si="1"/>
        <v>0</v>
      </c>
      <c r="AQ5" s="12">
        <f t="shared" si="1"/>
        <v>0</v>
      </c>
      <c r="AR5" s="12">
        <f t="shared" si="1"/>
        <v>0</v>
      </c>
      <c r="AS5" s="13">
        <f t="shared" si="1"/>
        <v>0</v>
      </c>
      <c r="AT5" s="11">
        <f t="shared" si="1"/>
        <v>6</v>
      </c>
      <c r="AU5" s="12">
        <f t="shared" si="1"/>
        <v>2</v>
      </c>
      <c r="AV5" s="12">
        <f t="shared" si="1"/>
        <v>1</v>
      </c>
      <c r="AW5" s="13">
        <f t="shared" si="1"/>
        <v>3</v>
      </c>
      <c r="AX5" s="11">
        <f t="shared" si="1"/>
        <v>0</v>
      </c>
      <c r="AY5" s="12">
        <f t="shared" si="1"/>
        <v>0</v>
      </c>
      <c r="AZ5" s="12">
        <f t="shared" si="1"/>
        <v>0</v>
      </c>
      <c r="BA5" s="13">
        <f t="shared" si="1"/>
        <v>0</v>
      </c>
      <c r="BB5" s="11">
        <f t="shared" si="1"/>
        <v>0</v>
      </c>
      <c r="BC5" s="12">
        <f t="shared" si="1"/>
        <v>0</v>
      </c>
      <c r="BD5" s="12">
        <f t="shared" si="1"/>
        <v>0</v>
      </c>
      <c r="BE5" s="13">
        <f t="shared" si="1"/>
        <v>0</v>
      </c>
      <c r="BF5" s="11">
        <f t="shared" si="1"/>
        <v>0</v>
      </c>
      <c r="BG5" s="12">
        <f t="shared" si="1"/>
        <v>0</v>
      </c>
      <c r="BH5" s="12">
        <f t="shared" si="1"/>
        <v>0</v>
      </c>
      <c r="BI5" s="13">
        <f t="shared" si="1"/>
        <v>0</v>
      </c>
    </row>
    <row r="6" spans="1:61" s="28" customFormat="1" ht="25.5" customHeight="1">
      <c r="A6" s="14" t="s">
        <v>74</v>
      </c>
      <c r="B6" s="15">
        <f>SUM(B22)</f>
        <v>13</v>
      </c>
      <c r="C6" s="16">
        <f>SUM(C22)</f>
        <v>6</v>
      </c>
      <c r="D6" s="16">
        <f>SUM(D22)</f>
        <v>4</v>
      </c>
      <c r="E6" s="17">
        <f>SUM(E22)</f>
        <v>3</v>
      </c>
      <c r="F6" s="15">
        <f>SUM(F22)</f>
        <v>5</v>
      </c>
      <c r="G6" s="16">
        <f aca="true" t="shared" si="2" ref="G6:BI6">SUM(G22)</f>
        <v>2</v>
      </c>
      <c r="H6" s="16">
        <f t="shared" si="2"/>
        <v>0</v>
      </c>
      <c r="I6" s="17">
        <f t="shared" si="2"/>
        <v>3</v>
      </c>
      <c r="J6" s="15">
        <f t="shared" si="2"/>
        <v>5</v>
      </c>
      <c r="K6" s="16">
        <f t="shared" si="2"/>
        <v>3</v>
      </c>
      <c r="L6" s="16">
        <f t="shared" si="2"/>
        <v>2</v>
      </c>
      <c r="M6" s="17">
        <f t="shared" si="2"/>
        <v>0</v>
      </c>
      <c r="N6" s="15">
        <f t="shared" si="2"/>
        <v>3</v>
      </c>
      <c r="O6" s="16">
        <f t="shared" si="2"/>
        <v>1</v>
      </c>
      <c r="P6" s="16">
        <f t="shared" si="2"/>
        <v>2</v>
      </c>
      <c r="Q6" s="17">
        <f t="shared" si="2"/>
        <v>0</v>
      </c>
      <c r="R6" s="15">
        <f t="shared" si="2"/>
        <v>0</v>
      </c>
      <c r="S6" s="16">
        <f t="shared" si="2"/>
        <v>0</v>
      </c>
      <c r="T6" s="16">
        <f t="shared" si="2"/>
        <v>0</v>
      </c>
      <c r="U6" s="17">
        <f t="shared" si="2"/>
        <v>0</v>
      </c>
      <c r="V6" s="15">
        <f t="shared" si="2"/>
        <v>0</v>
      </c>
      <c r="W6" s="16">
        <f t="shared" si="2"/>
        <v>0</v>
      </c>
      <c r="X6" s="16">
        <f t="shared" si="2"/>
        <v>0</v>
      </c>
      <c r="Y6" s="17">
        <f t="shared" si="2"/>
        <v>0</v>
      </c>
      <c r="Z6" s="15">
        <f t="shared" si="2"/>
        <v>0</v>
      </c>
      <c r="AA6" s="16">
        <f t="shared" si="2"/>
        <v>0</v>
      </c>
      <c r="AB6" s="16">
        <f t="shared" si="2"/>
        <v>0</v>
      </c>
      <c r="AC6" s="17">
        <f t="shared" si="2"/>
        <v>0</v>
      </c>
      <c r="AD6" s="15">
        <f t="shared" si="2"/>
        <v>0</v>
      </c>
      <c r="AE6" s="16">
        <f t="shared" si="2"/>
        <v>0</v>
      </c>
      <c r="AF6" s="16">
        <f t="shared" si="2"/>
        <v>0</v>
      </c>
      <c r="AG6" s="17">
        <f t="shared" si="2"/>
        <v>0</v>
      </c>
      <c r="AH6" s="15">
        <f t="shared" si="2"/>
        <v>0</v>
      </c>
      <c r="AI6" s="16">
        <f t="shared" si="2"/>
        <v>0</v>
      </c>
      <c r="AJ6" s="16">
        <f t="shared" si="2"/>
        <v>0</v>
      </c>
      <c r="AK6" s="17">
        <f t="shared" si="2"/>
        <v>0</v>
      </c>
      <c r="AL6" s="15">
        <f t="shared" si="2"/>
        <v>0</v>
      </c>
      <c r="AM6" s="16">
        <f t="shared" si="2"/>
        <v>0</v>
      </c>
      <c r="AN6" s="16">
        <f t="shared" si="2"/>
        <v>0</v>
      </c>
      <c r="AO6" s="17">
        <f t="shared" si="2"/>
        <v>0</v>
      </c>
      <c r="AP6" s="15">
        <f t="shared" si="2"/>
        <v>0</v>
      </c>
      <c r="AQ6" s="16">
        <f t="shared" si="2"/>
        <v>0</v>
      </c>
      <c r="AR6" s="16">
        <f t="shared" si="2"/>
        <v>0</v>
      </c>
      <c r="AS6" s="17">
        <f t="shared" si="2"/>
        <v>0</v>
      </c>
      <c r="AT6" s="15">
        <f t="shared" si="2"/>
        <v>13</v>
      </c>
      <c r="AU6" s="16">
        <f t="shared" si="2"/>
        <v>6</v>
      </c>
      <c r="AV6" s="16">
        <f t="shared" si="2"/>
        <v>4</v>
      </c>
      <c r="AW6" s="17">
        <f t="shared" si="2"/>
        <v>3</v>
      </c>
      <c r="AX6" s="15">
        <f t="shared" si="2"/>
        <v>0</v>
      </c>
      <c r="AY6" s="16">
        <f t="shared" si="2"/>
        <v>0</v>
      </c>
      <c r="AZ6" s="16">
        <f t="shared" si="2"/>
        <v>0</v>
      </c>
      <c r="BA6" s="17">
        <f t="shared" si="2"/>
        <v>0</v>
      </c>
      <c r="BB6" s="15">
        <f t="shared" si="2"/>
        <v>0</v>
      </c>
      <c r="BC6" s="16">
        <f t="shared" si="2"/>
        <v>0</v>
      </c>
      <c r="BD6" s="16">
        <f t="shared" si="2"/>
        <v>0</v>
      </c>
      <c r="BE6" s="17">
        <f t="shared" si="2"/>
        <v>0</v>
      </c>
      <c r="BF6" s="15">
        <f t="shared" si="2"/>
        <v>0</v>
      </c>
      <c r="BG6" s="16">
        <f t="shared" si="2"/>
        <v>0</v>
      </c>
      <c r="BH6" s="16">
        <f t="shared" si="2"/>
        <v>0</v>
      </c>
      <c r="BI6" s="17">
        <f t="shared" si="2"/>
        <v>0</v>
      </c>
    </row>
    <row r="7" spans="1:61" s="28" customFormat="1" ht="25.5" customHeight="1">
      <c r="A7" s="14" t="s">
        <v>75</v>
      </c>
      <c r="B7" s="15">
        <f>SUM(B25,B40)</f>
        <v>83</v>
      </c>
      <c r="C7" s="16">
        <f>SUM(C25,C40)</f>
        <v>34</v>
      </c>
      <c r="D7" s="16">
        <f>SUM(D25,D40)</f>
        <v>12</v>
      </c>
      <c r="E7" s="17">
        <f>SUM(E25,E40)</f>
        <v>37</v>
      </c>
      <c r="F7" s="15">
        <f>SUM(F25,F40)</f>
        <v>44</v>
      </c>
      <c r="G7" s="16">
        <f aca="true" t="shared" si="3" ref="G7:BI7">SUM(G25,G40)</f>
        <v>11</v>
      </c>
      <c r="H7" s="16">
        <f t="shared" si="3"/>
        <v>1</v>
      </c>
      <c r="I7" s="17">
        <f t="shared" si="3"/>
        <v>32</v>
      </c>
      <c r="J7" s="15">
        <f t="shared" si="3"/>
        <v>24</v>
      </c>
      <c r="K7" s="16">
        <f t="shared" si="3"/>
        <v>16</v>
      </c>
      <c r="L7" s="16">
        <f t="shared" si="3"/>
        <v>3</v>
      </c>
      <c r="M7" s="17">
        <f t="shared" si="3"/>
        <v>5</v>
      </c>
      <c r="N7" s="15">
        <f t="shared" si="3"/>
        <v>15</v>
      </c>
      <c r="O7" s="16">
        <f t="shared" si="3"/>
        <v>7</v>
      </c>
      <c r="P7" s="16">
        <f t="shared" si="3"/>
        <v>8</v>
      </c>
      <c r="Q7" s="17">
        <f t="shared" si="3"/>
        <v>0</v>
      </c>
      <c r="R7" s="15">
        <f t="shared" si="3"/>
        <v>0</v>
      </c>
      <c r="S7" s="16">
        <f t="shared" si="3"/>
        <v>0</v>
      </c>
      <c r="T7" s="16">
        <f t="shared" si="3"/>
        <v>0</v>
      </c>
      <c r="U7" s="17">
        <f t="shared" si="3"/>
        <v>0</v>
      </c>
      <c r="V7" s="15">
        <f t="shared" si="3"/>
        <v>0</v>
      </c>
      <c r="W7" s="16">
        <f t="shared" si="3"/>
        <v>0</v>
      </c>
      <c r="X7" s="16">
        <f t="shared" si="3"/>
        <v>0</v>
      </c>
      <c r="Y7" s="17">
        <f t="shared" si="3"/>
        <v>0</v>
      </c>
      <c r="Z7" s="15">
        <f t="shared" si="3"/>
        <v>0</v>
      </c>
      <c r="AA7" s="16">
        <f t="shared" si="3"/>
        <v>0</v>
      </c>
      <c r="AB7" s="16">
        <f t="shared" si="3"/>
        <v>0</v>
      </c>
      <c r="AC7" s="17">
        <f t="shared" si="3"/>
        <v>0</v>
      </c>
      <c r="AD7" s="15">
        <f t="shared" si="3"/>
        <v>0</v>
      </c>
      <c r="AE7" s="16">
        <f t="shared" si="3"/>
        <v>0</v>
      </c>
      <c r="AF7" s="16">
        <f t="shared" si="3"/>
        <v>0</v>
      </c>
      <c r="AG7" s="17">
        <f t="shared" si="3"/>
        <v>0</v>
      </c>
      <c r="AH7" s="15">
        <f t="shared" si="3"/>
        <v>0</v>
      </c>
      <c r="AI7" s="16">
        <f t="shared" si="3"/>
        <v>0</v>
      </c>
      <c r="AJ7" s="16">
        <f t="shared" si="3"/>
        <v>0</v>
      </c>
      <c r="AK7" s="17">
        <f t="shared" si="3"/>
        <v>0</v>
      </c>
      <c r="AL7" s="15">
        <f t="shared" si="3"/>
        <v>0</v>
      </c>
      <c r="AM7" s="16">
        <f t="shared" si="3"/>
        <v>0</v>
      </c>
      <c r="AN7" s="16">
        <f t="shared" si="3"/>
        <v>0</v>
      </c>
      <c r="AO7" s="17">
        <f t="shared" si="3"/>
        <v>0</v>
      </c>
      <c r="AP7" s="15">
        <f t="shared" si="3"/>
        <v>0</v>
      </c>
      <c r="AQ7" s="16">
        <f t="shared" si="3"/>
        <v>0</v>
      </c>
      <c r="AR7" s="16">
        <f t="shared" si="3"/>
        <v>0</v>
      </c>
      <c r="AS7" s="17">
        <f t="shared" si="3"/>
        <v>0</v>
      </c>
      <c r="AT7" s="15">
        <f t="shared" si="3"/>
        <v>83</v>
      </c>
      <c r="AU7" s="16">
        <f t="shared" si="3"/>
        <v>34</v>
      </c>
      <c r="AV7" s="16">
        <f t="shared" si="3"/>
        <v>12</v>
      </c>
      <c r="AW7" s="17">
        <f t="shared" si="3"/>
        <v>37</v>
      </c>
      <c r="AX7" s="15">
        <f t="shared" si="3"/>
        <v>0</v>
      </c>
      <c r="AY7" s="16">
        <f t="shared" si="3"/>
        <v>0</v>
      </c>
      <c r="AZ7" s="16">
        <f t="shared" si="3"/>
        <v>0</v>
      </c>
      <c r="BA7" s="17">
        <f t="shared" si="3"/>
        <v>0</v>
      </c>
      <c r="BB7" s="15">
        <f t="shared" si="3"/>
        <v>0</v>
      </c>
      <c r="BC7" s="16">
        <f t="shared" si="3"/>
        <v>0</v>
      </c>
      <c r="BD7" s="16">
        <f t="shared" si="3"/>
        <v>0</v>
      </c>
      <c r="BE7" s="17">
        <f t="shared" si="3"/>
        <v>0</v>
      </c>
      <c r="BF7" s="15">
        <f t="shared" si="3"/>
        <v>0</v>
      </c>
      <c r="BG7" s="16">
        <f t="shared" si="3"/>
        <v>0</v>
      </c>
      <c r="BH7" s="16">
        <f t="shared" si="3"/>
        <v>0</v>
      </c>
      <c r="BI7" s="17">
        <f t="shared" si="3"/>
        <v>0</v>
      </c>
    </row>
    <row r="8" spans="1:61" s="28" customFormat="1" ht="25.5" customHeight="1">
      <c r="A8" s="14" t="s">
        <v>76</v>
      </c>
      <c r="B8" s="15">
        <f>SUM(B43)</f>
        <v>79</v>
      </c>
      <c r="C8" s="16">
        <f>SUM(C43)</f>
        <v>31</v>
      </c>
      <c r="D8" s="16">
        <f>SUM(D43)</f>
        <v>12</v>
      </c>
      <c r="E8" s="17">
        <f>SUM(E43)</f>
        <v>36</v>
      </c>
      <c r="F8" s="15">
        <f>SUM(F43)</f>
        <v>38</v>
      </c>
      <c r="G8" s="16">
        <f aca="true" t="shared" si="4" ref="G8:BI8">SUM(G43)</f>
        <v>11</v>
      </c>
      <c r="H8" s="16">
        <f t="shared" si="4"/>
        <v>1</v>
      </c>
      <c r="I8" s="17">
        <f t="shared" si="4"/>
        <v>26</v>
      </c>
      <c r="J8" s="15">
        <f t="shared" si="4"/>
        <v>26</v>
      </c>
      <c r="K8" s="16">
        <f t="shared" si="4"/>
        <v>11</v>
      </c>
      <c r="L8" s="16">
        <f t="shared" si="4"/>
        <v>7</v>
      </c>
      <c r="M8" s="17">
        <f t="shared" si="4"/>
        <v>8</v>
      </c>
      <c r="N8" s="15">
        <f t="shared" si="4"/>
        <v>15</v>
      </c>
      <c r="O8" s="16">
        <f t="shared" si="4"/>
        <v>9</v>
      </c>
      <c r="P8" s="16">
        <f t="shared" si="4"/>
        <v>4</v>
      </c>
      <c r="Q8" s="17">
        <f t="shared" si="4"/>
        <v>2</v>
      </c>
      <c r="R8" s="15">
        <f t="shared" si="4"/>
        <v>0</v>
      </c>
      <c r="S8" s="16">
        <f t="shared" si="4"/>
        <v>0</v>
      </c>
      <c r="T8" s="16">
        <f t="shared" si="4"/>
        <v>0</v>
      </c>
      <c r="U8" s="17">
        <f t="shared" si="4"/>
        <v>0</v>
      </c>
      <c r="V8" s="15">
        <f t="shared" si="4"/>
        <v>0</v>
      </c>
      <c r="W8" s="16">
        <f t="shared" si="4"/>
        <v>0</v>
      </c>
      <c r="X8" s="16">
        <f t="shared" si="4"/>
        <v>0</v>
      </c>
      <c r="Y8" s="17">
        <f t="shared" si="4"/>
        <v>0</v>
      </c>
      <c r="Z8" s="15">
        <f t="shared" si="4"/>
        <v>0</v>
      </c>
      <c r="AA8" s="16">
        <f t="shared" si="4"/>
        <v>0</v>
      </c>
      <c r="AB8" s="16">
        <f t="shared" si="4"/>
        <v>0</v>
      </c>
      <c r="AC8" s="17">
        <f t="shared" si="4"/>
        <v>0</v>
      </c>
      <c r="AD8" s="15">
        <f t="shared" si="4"/>
        <v>0</v>
      </c>
      <c r="AE8" s="16">
        <f t="shared" si="4"/>
        <v>0</v>
      </c>
      <c r="AF8" s="16">
        <f t="shared" si="4"/>
        <v>0</v>
      </c>
      <c r="AG8" s="17">
        <f t="shared" si="4"/>
        <v>0</v>
      </c>
      <c r="AH8" s="15">
        <f t="shared" si="4"/>
        <v>0</v>
      </c>
      <c r="AI8" s="16">
        <f t="shared" si="4"/>
        <v>0</v>
      </c>
      <c r="AJ8" s="16">
        <f t="shared" si="4"/>
        <v>0</v>
      </c>
      <c r="AK8" s="17">
        <f t="shared" si="4"/>
        <v>0</v>
      </c>
      <c r="AL8" s="15">
        <f t="shared" si="4"/>
        <v>0</v>
      </c>
      <c r="AM8" s="16">
        <f t="shared" si="4"/>
        <v>0</v>
      </c>
      <c r="AN8" s="16">
        <f t="shared" si="4"/>
        <v>0</v>
      </c>
      <c r="AO8" s="17">
        <f t="shared" si="4"/>
        <v>0</v>
      </c>
      <c r="AP8" s="15">
        <f t="shared" si="4"/>
        <v>0</v>
      </c>
      <c r="AQ8" s="16">
        <f t="shared" si="4"/>
        <v>0</v>
      </c>
      <c r="AR8" s="16">
        <f t="shared" si="4"/>
        <v>0</v>
      </c>
      <c r="AS8" s="17">
        <f t="shared" si="4"/>
        <v>0</v>
      </c>
      <c r="AT8" s="15">
        <f t="shared" si="4"/>
        <v>79</v>
      </c>
      <c r="AU8" s="16">
        <f t="shared" si="4"/>
        <v>31</v>
      </c>
      <c r="AV8" s="16">
        <f t="shared" si="4"/>
        <v>12</v>
      </c>
      <c r="AW8" s="17">
        <f t="shared" si="4"/>
        <v>36</v>
      </c>
      <c r="AX8" s="15">
        <f t="shared" si="4"/>
        <v>0</v>
      </c>
      <c r="AY8" s="16">
        <f t="shared" si="4"/>
        <v>0</v>
      </c>
      <c r="AZ8" s="16">
        <f t="shared" si="4"/>
        <v>0</v>
      </c>
      <c r="BA8" s="17">
        <f t="shared" si="4"/>
        <v>0</v>
      </c>
      <c r="BB8" s="15">
        <f t="shared" si="4"/>
        <v>0</v>
      </c>
      <c r="BC8" s="16">
        <f t="shared" si="4"/>
        <v>0</v>
      </c>
      <c r="BD8" s="16">
        <f t="shared" si="4"/>
        <v>0</v>
      </c>
      <c r="BE8" s="17">
        <f t="shared" si="4"/>
        <v>0</v>
      </c>
      <c r="BF8" s="15">
        <f t="shared" si="4"/>
        <v>0</v>
      </c>
      <c r="BG8" s="16">
        <f t="shared" si="4"/>
        <v>0</v>
      </c>
      <c r="BH8" s="16">
        <f t="shared" si="4"/>
        <v>0</v>
      </c>
      <c r="BI8" s="17">
        <f t="shared" si="4"/>
        <v>0</v>
      </c>
    </row>
    <row r="9" spans="1:61" s="28" customFormat="1" ht="25.5" customHeight="1">
      <c r="A9" s="14" t="s">
        <v>105</v>
      </c>
      <c r="B9" s="15">
        <f aca="true" t="shared" si="5" ref="B9:AG9">B47+B55+B56+B57</f>
        <v>125</v>
      </c>
      <c r="C9" s="16">
        <f t="shared" si="5"/>
        <v>49</v>
      </c>
      <c r="D9" s="16">
        <f t="shared" si="5"/>
        <v>17</v>
      </c>
      <c r="E9" s="16">
        <f t="shared" si="5"/>
        <v>59</v>
      </c>
      <c r="F9" s="15">
        <f t="shared" si="5"/>
        <v>71</v>
      </c>
      <c r="G9" s="16">
        <f t="shared" si="5"/>
        <v>24</v>
      </c>
      <c r="H9" s="16">
        <f t="shared" si="5"/>
        <v>2</v>
      </c>
      <c r="I9" s="16">
        <f t="shared" si="5"/>
        <v>45</v>
      </c>
      <c r="J9" s="15">
        <f t="shared" si="5"/>
        <v>32</v>
      </c>
      <c r="K9" s="16">
        <f t="shared" si="5"/>
        <v>15</v>
      </c>
      <c r="L9" s="16">
        <f t="shared" si="5"/>
        <v>5</v>
      </c>
      <c r="M9" s="16">
        <f t="shared" si="5"/>
        <v>12</v>
      </c>
      <c r="N9" s="15">
        <f t="shared" si="5"/>
        <v>22</v>
      </c>
      <c r="O9" s="16">
        <f t="shared" si="5"/>
        <v>10</v>
      </c>
      <c r="P9" s="16">
        <f t="shared" si="5"/>
        <v>10</v>
      </c>
      <c r="Q9" s="17">
        <f t="shared" si="5"/>
        <v>2</v>
      </c>
      <c r="R9" s="15">
        <f t="shared" si="5"/>
        <v>0</v>
      </c>
      <c r="S9" s="16">
        <f t="shared" si="5"/>
        <v>0</v>
      </c>
      <c r="T9" s="16">
        <f t="shared" si="5"/>
        <v>0</v>
      </c>
      <c r="U9" s="16">
        <f t="shared" si="5"/>
        <v>0</v>
      </c>
      <c r="V9" s="15">
        <f t="shared" si="5"/>
        <v>0</v>
      </c>
      <c r="W9" s="16">
        <f t="shared" si="5"/>
        <v>0</v>
      </c>
      <c r="X9" s="16">
        <f t="shared" si="5"/>
        <v>0</v>
      </c>
      <c r="Y9" s="16">
        <f t="shared" si="5"/>
        <v>0</v>
      </c>
      <c r="Z9" s="15">
        <f t="shared" si="5"/>
        <v>0</v>
      </c>
      <c r="AA9" s="16">
        <f t="shared" si="5"/>
        <v>0</v>
      </c>
      <c r="AB9" s="16">
        <f t="shared" si="5"/>
        <v>0</v>
      </c>
      <c r="AC9" s="16">
        <f t="shared" si="5"/>
        <v>0</v>
      </c>
      <c r="AD9" s="15">
        <f t="shared" si="5"/>
        <v>0</v>
      </c>
      <c r="AE9" s="16">
        <f t="shared" si="5"/>
        <v>0</v>
      </c>
      <c r="AF9" s="16">
        <f t="shared" si="5"/>
        <v>0</v>
      </c>
      <c r="AG9" s="17">
        <f t="shared" si="5"/>
        <v>0</v>
      </c>
      <c r="AH9" s="15">
        <f aca="true" t="shared" si="6" ref="AH9:BI9">AH47+AH55+AH56+AH57</f>
        <v>0</v>
      </c>
      <c r="AI9" s="16">
        <f t="shared" si="6"/>
        <v>0</v>
      </c>
      <c r="AJ9" s="16">
        <f t="shared" si="6"/>
        <v>0</v>
      </c>
      <c r="AK9" s="16">
        <f t="shared" si="6"/>
        <v>0</v>
      </c>
      <c r="AL9" s="15">
        <f t="shared" si="6"/>
        <v>0</v>
      </c>
      <c r="AM9" s="16">
        <f t="shared" si="6"/>
        <v>0</v>
      </c>
      <c r="AN9" s="16">
        <f t="shared" si="6"/>
        <v>0</v>
      </c>
      <c r="AO9" s="16">
        <f t="shared" si="6"/>
        <v>0</v>
      </c>
      <c r="AP9" s="15">
        <f t="shared" si="6"/>
        <v>0</v>
      </c>
      <c r="AQ9" s="16">
        <f t="shared" si="6"/>
        <v>0</v>
      </c>
      <c r="AR9" s="16">
        <f t="shared" si="6"/>
        <v>0</v>
      </c>
      <c r="AS9" s="17">
        <f t="shared" si="6"/>
        <v>0</v>
      </c>
      <c r="AT9" s="15">
        <f t="shared" si="6"/>
        <v>125</v>
      </c>
      <c r="AU9" s="16">
        <f t="shared" si="6"/>
        <v>49</v>
      </c>
      <c r="AV9" s="16">
        <f t="shared" si="6"/>
        <v>17</v>
      </c>
      <c r="AW9" s="16">
        <f t="shared" si="6"/>
        <v>59</v>
      </c>
      <c r="AX9" s="15">
        <f t="shared" si="6"/>
        <v>0</v>
      </c>
      <c r="AY9" s="16">
        <f t="shared" si="6"/>
        <v>0</v>
      </c>
      <c r="AZ9" s="16">
        <f t="shared" si="6"/>
        <v>0</v>
      </c>
      <c r="BA9" s="16">
        <f t="shared" si="6"/>
        <v>0</v>
      </c>
      <c r="BB9" s="15">
        <f t="shared" si="6"/>
        <v>0</v>
      </c>
      <c r="BC9" s="16">
        <f t="shared" si="6"/>
        <v>0</v>
      </c>
      <c r="BD9" s="16">
        <f t="shared" si="6"/>
        <v>0</v>
      </c>
      <c r="BE9" s="16">
        <f t="shared" si="6"/>
        <v>0</v>
      </c>
      <c r="BF9" s="15">
        <f t="shared" si="6"/>
        <v>0</v>
      </c>
      <c r="BG9" s="16">
        <f t="shared" si="6"/>
        <v>0</v>
      </c>
      <c r="BH9" s="16">
        <f t="shared" si="6"/>
        <v>0</v>
      </c>
      <c r="BI9" s="17">
        <f t="shared" si="6"/>
        <v>0</v>
      </c>
    </row>
    <row r="10" spans="1:61" s="28" customFormat="1" ht="25.5" customHeight="1">
      <c r="A10" s="14" t="s">
        <v>77</v>
      </c>
      <c r="B10" s="15">
        <f aca="true" t="shared" si="7" ref="B10:AG10">B52+B53+B54+B58+B59+B60+B61+B62+B63+B64+B65+B66+B67</f>
        <v>68</v>
      </c>
      <c r="C10" s="16">
        <f t="shared" si="7"/>
        <v>23</v>
      </c>
      <c r="D10" s="16">
        <f t="shared" si="7"/>
        <v>9</v>
      </c>
      <c r="E10" s="16">
        <f t="shared" si="7"/>
        <v>36</v>
      </c>
      <c r="F10" s="15">
        <f t="shared" si="7"/>
        <v>33</v>
      </c>
      <c r="G10" s="16">
        <f t="shared" si="7"/>
        <v>8</v>
      </c>
      <c r="H10" s="16">
        <f t="shared" si="7"/>
        <v>1</v>
      </c>
      <c r="I10" s="16">
        <f t="shared" si="7"/>
        <v>24</v>
      </c>
      <c r="J10" s="15">
        <f t="shared" si="7"/>
        <v>25</v>
      </c>
      <c r="K10" s="16">
        <f t="shared" si="7"/>
        <v>9</v>
      </c>
      <c r="L10" s="16">
        <f t="shared" si="7"/>
        <v>4</v>
      </c>
      <c r="M10" s="16">
        <f t="shared" si="7"/>
        <v>12</v>
      </c>
      <c r="N10" s="15">
        <f t="shared" si="7"/>
        <v>10</v>
      </c>
      <c r="O10" s="16">
        <f t="shared" si="7"/>
        <v>6</v>
      </c>
      <c r="P10" s="16">
        <f t="shared" si="7"/>
        <v>4</v>
      </c>
      <c r="Q10" s="17">
        <f t="shared" si="7"/>
        <v>0</v>
      </c>
      <c r="R10" s="15">
        <f t="shared" si="7"/>
        <v>0</v>
      </c>
      <c r="S10" s="16">
        <f t="shared" si="7"/>
        <v>0</v>
      </c>
      <c r="T10" s="16">
        <f t="shared" si="7"/>
        <v>0</v>
      </c>
      <c r="U10" s="16">
        <f t="shared" si="7"/>
        <v>0</v>
      </c>
      <c r="V10" s="15">
        <f t="shared" si="7"/>
        <v>0</v>
      </c>
      <c r="W10" s="16">
        <f t="shared" si="7"/>
        <v>0</v>
      </c>
      <c r="X10" s="16">
        <f t="shared" si="7"/>
        <v>0</v>
      </c>
      <c r="Y10" s="16">
        <f t="shared" si="7"/>
        <v>0</v>
      </c>
      <c r="Z10" s="15">
        <f t="shared" si="7"/>
        <v>0</v>
      </c>
      <c r="AA10" s="16">
        <f t="shared" si="7"/>
        <v>0</v>
      </c>
      <c r="AB10" s="16">
        <f t="shared" si="7"/>
        <v>0</v>
      </c>
      <c r="AC10" s="16">
        <f t="shared" si="7"/>
        <v>0</v>
      </c>
      <c r="AD10" s="15">
        <f t="shared" si="7"/>
        <v>0</v>
      </c>
      <c r="AE10" s="16">
        <f t="shared" si="7"/>
        <v>0</v>
      </c>
      <c r="AF10" s="16">
        <f t="shared" si="7"/>
        <v>0</v>
      </c>
      <c r="AG10" s="17">
        <f t="shared" si="7"/>
        <v>0</v>
      </c>
      <c r="AH10" s="15">
        <f aca="true" t="shared" si="8" ref="AH10:BI10">AH52+AH53+AH54+AH58+AH59+AH60+AH61+AH62+AH63+AH64+AH65+AH66+AH67</f>
        <v>0</v>
      </c>
      <c r="AI10" s="16">
        <f t="shared" si="8"/>
        <v>0</v>
      </c>
      <c r="AJ10" s="16">
        <f t="shared" si="8"/>
        <v>0</v>
      </c>
      <c r="AK10" s="16">
        <f t="shared" si="8"/>
        <v>0</v>
      </c>
      <c r="AL10" s="15">
        <f t="shared" si="8"/>
        <v>0</v>
      </c>
      <c r="AM10" s="16">
        <f t="shared" si="8"/>
        <v>0</v>
      </c>
      <c r="AN10" s="16">
        <f t="shared" si="8"/>
        <v>0</v>
      </c>
      <c r="AO10" s="16">
        <f t="shared" si="8"/>
        <v>0</v>
      </c>
      <c r="AP10" s="15">
        <f t="shared" si="8"/>
        <v>0</v>
      </c>
      <c r="AQ10" s="16">
        <f t="shared" si="8"/>
        <v>0</v>
      </c>
      <c r="AR10" s="16">
        <f t="shared" si="8"/>
        <v>0</v>
      </c>
      <c r="AS10" s="17">
        <f t="shared" si="8"/>
        <v>0</v>
      </c>
      <c r="AT10" s="15">
        <f t="shared" si="8"/>
        <v>68</v>
      </c>
      <c r="AU10" s="16">
        <f t="shared" si="8"/>
        <v>23</v>
      </c>
      <c r="AV10" s="16">
        <f t="shared" si="8"/>
        <v>9</v>
      </c>
      <c r="AW10" s="16">
        <f t="shared" si="8"/>
        <v>36</v>
      </c>
      <c r="AX10" s="15">
        <f t="shared" si="8"/>
        <v>0</v>
      </c>
      <c r="AY10" s="16">
        <f t="shared" si="8"/>
        <v>0</v>
      </c>
      <c r="AZ10" s="16">
        <f t="shared" si="8"/>
        <v>0</v>
      </c>
      <c r="BA10" s="16">
        <f t="shared" si="8"/>
        <v>0</v>
      </c>
      <c r="BB10" s="15">
        <f t="shared" si="8"/>
        <v>0</v>
      </c>
      <c r="BC10" s="16">
        <f t="shared" si="8"/>
        <v>0</v>
      </c>
      <c r="BD10" s="16">
        <f t="shared" si="8"/>
        <v>0</v>
      </c>
      <c r="BE10" s="16">
        <f t="shared" si="8"/>
        <v>0</v>
      </c>
      <c r="BF10" s="15">
        <f t="shared" si="8"/>
        <v>0</v>
      </c>
      <c r="BG10" s="16">
        <f t="shared" si="8"/>
        <v>0</v>
      </c>
      <c r="BH10" s="16">
        <f t="shared" si="8"/>
        <v>0</v>
      </c>
      <c r="BI10" s="17">
        <f t="shared" si="8"/>
        <v>0</v>
      </c>
    </row>
    <row r="11" spans="1:61" s="28" customFormat="1" ht="25.5" customHeight="1">
      <c r="A11" s="14" t="s">
        <v>78</v>
      </c>
      <c r="B11" s="15">
        <f>SUM(B68)</f>
        <v>46</v>
      </c>
      <c r="C11" s="16">
        <f>SUM(C68)</f>
        <v>30</v>
      </c>
      <c r="D11" s="16">
        <f>SUM(D68)</f>
        <v>2</v>
      </c>
      <c r="E11" s="17">
        <f>SUM(E68)</f>
        <v>14</v>
      </c>
      <c r="F11" s="15">
        <f>SUM(F68)</f>
        <v>20</v>
      </c>
      <c r="G11" s="16">
        <f aca="true" t="shared" si="9" ref="G11:BI11">SUM(G68)</f>
        <v>11</v>
      </c>
      <c r="H11" s="16">
        <f t="shared" si="9"/>
        <v>0</v>
      </c>
      <c r="I11" s="17">
        <f t="shared" si="9"/>
        <v>9</v>
      </c>
      <c r="J11" s="15">
        <f t="shared" si="9"/>
        <v>18</v>
      </c>
      <c r="K11" s="16">
        <f t="shared" si="9"/>
        <v>14</v>
      </c>
      <c r="L11" s="16">
        <f t="shared" si="9"/>
        <v>0</v>
      </c>
      <c r="M11" s="17">
        <f t="shared" si="9"/>
        <v>4</v>
      </c>
      <c r="N11" s="15">
        <f t="shared" si="9"/>
        <v>8</v>
      </c>
      <c r="O11" s="16">
        <f t="shared" si="9"/>
        <v>5</v>
      </c>
      <c r="P11" s="16">
        <f t="shared" si="9"/>
        <v>2</v>
      </c>
      <c r="Q11" s="17">
        <f t="shared" si="9"/>
        <v>1</v>
      </c>
      <c r="R11" s="15">
        <f t="shared" si="9"/>
        <v>0</v>
      </c>
      <c r="S11" s="16">
        <f t="shared" si="9"/>
        <v>0</v>
      </c>
      <c r="T11" s="16">
        <f t="shared" si="9"/>
        <v>0</v>
      </c>
      <c r="U11" s="17">
        <f t="shared" si="9"/>
        <v>0</v>
      </c>
      <c r="V11" s="15">
        <f t="shared" si="9"/>
        <v>0</v>
      </c>
      <c r="W11" s="16">
        <f t="shared" si="9"/>
        <v>0</v>
      </c>
      <c r="X11" s="16">
        <f t="shared" si="9"/>
        <v>0</v>
      </c>
      <c r="Y11" s="17">
        <f t="shared" si="9"/>
        <v>0</v>
      </c>
      <c r="Z11" s="15">
        <f t="shared" si="9"/>
        <v>0</v>
      </c>
      <c r="AA11" s="16">
        <f t="shared" si="9"/>
        <v>0</v>
      </c>
      <c r="AB11" s="16">
        <f t="shared" si="9"/>
        <v>0</v>
      </c>
      <c r="AC11" s="17">
        <f t="shared" si="9"/>
        <v>0</v>
      </c>
      <c r="AD11" s="15">
        <f t="shared" si="9"/>
        <v>0</v>
      </c>
      <c r="AE11" s="16">
        <f t="shared" si="9"/>
        <v>0</v>
      </c>
      <c r="AF11" s="16">
        <f t="shared" si="9"/>
        <v>0</v>
      </c>
      <c r="AG11" s="17">
        <f t="shared" si="9"/>
        <v>0</v>
      </c>
      <c r="AH11" s="15">
        <f t="shared" si="9"/>
        <v>0</v>
      </c>
      <c r="AI11" s="16">
        <f t="shared" si="9"/>
        <v>0</v>
      </c>
      <c r="AJ11" s="16">
        <f t="shared" si="9"/>
        <v>0</v>
      </c>
      <c r="AK11" s="17">
        <f t="shared" si="9"/>
        <v>0</v>
      </c>
      <c r="AL11" s="15">
        <f t="shared" si="9"/>
        <v>0</v>
      </c>
      <c r="AM11" s="16">
        <f t="shared" si="9"/>
        <v>0</v>
      </c>
      <c r="AN11" s="16">
        <f t="shared" si="9"/>
        <v>0</v>
      </c>
      <c r="AO11" s="17">
        <f t="shared" si="9"/>
        <v>0</v>
      </c>
      <c r="AP11" s="15">
        <f t="shared" si="9"/>
        <v>0</v>
      </c>
      <c r="AQ11" s="16">
        <f t="shared" si="9"/>
        <v>0</v>
      </c>
      <c r="AR11" s="16">
        <f t="shared" si="9"/>
        <v>0</v>
      </c>
      <c r="AS11" s="17">
        <f t="shared" si="9"/>
        <v>0</v>
      </c>
      <c r="AT11" s="15">
        <f t="shared" si="9"/>
        <v>46</v>
      </c>
      <c r="AU11" s="16">
        <f t="shared" si="9"/>
        <v>30</v>
      </c>
      <c r="AV11" s="16">
        <f t="shared" si="9"/>
        <v>2</v>
      </c>
      <c r="AW11" s="17">
        <f t="shared" si="9"/>
        <v>14</v>
      </c>
      <c r="AX11" s="15">
        <f t="shared" si="9"/>
        <v>0</v>
      </c>
      <c r="AY11" s="16">
        <f t="shared" si="9"/>
        <v>0</v>
      </c>
      <c r="AZ11" s="16">
        <f t="shared" si="9"/>
        <v>0</v>
      </c>
      <c r="BA11" s="17">
        <f t="shared" si="9"/>
        <v>0</v>
      </c>
      <c r="BB11" s="15">
        <f t="shared" si="9"/>
        <v>0</v>
      </c>
      <c r="BC11" s="16">
        <f t="shared" si="9"/>
        <v>0</v>
      </c>
      <c r="BD11" s="16">
        <f t="shared" si="9"/>
        <v>0</v>
      </c>
      <c r="BE11" s="17">
        <f t="shared" si="9"/>
        <v>0</v>
      </c>
      <c r="BF11" s="15">
        <f t="shared" si="9"/>
        <v>0</v>
      </c>
      <c r="BG11" s="16">
        <f t="shared" si="9"/>
        <v>0</v>
      </c>
      <c r="BH11" s="16">
        <f t="shared" si="9"/>
        <v>0</v>
      </c>
      <c r="BI11" s="17">
        <f t="shared" si="9"/>
        <v>0</v>
      </c>
    </row>
    <row r="12" spans="1:61" s="28" customFormat="1" ht="25.5" customHeight="1">
      <c r="A12" s="14" t="s">
        <v>79</v>
      </c>
      <c r="B12" s="15">
        <f>SUM(B82)</f>
        <v>8</v>
      </c>
      <c r="C12" s="16">
        <f>SUM(C82)</f>
        <v>2</v>
      </c>
      <c r="D12" s="16">
        <f>SUM(D82)</f>
        <v>2</v>
      </c>
      <c r="E12" s="17">
        <f>SUM(E82)</f>
        <v>4</v>
      </c>
      <c r="F12" s="15">
        <f>SUM(F82)</f>
        <v>3</v>
      </c>
      <c r="G12" s="16">
        <f aca="true" t="shared" si="10" ref="G12:BI12">SUM(G82)</f>
        <v>1</v>
      </c>
      <c r="H12" s="16">
        <f t="shared" si="10"/>
        <v>0</v>
      </c>
      <c r="I12" s="17">
        <f t="shared" si="10"/>
        <v>2</v>
      </c>
      <c r="J12" s="15">
        <f t="shared" si="10"/>
        <v>4</v>
      </c>
      <c r="K12" s="16">
        <f t="shared" si="10"/>
        <v>1</v>
      </c>
      <c r="L12" s="16">
        <f t="shared" si="10"/>
        <v>1</v>
      </c>
      <c r="M12" s="17">
        <f t="shared" si="10"/>
        <v>2</v>
      </c>
      <c r="N12" s="15">
        <f t="shared" si="10"/>
        <v>1</v>
      </c>
      <c r="O12" s="16">
        <f t="shared" si="10"/>
        <v>0</v>
      </c>
      <c r="P12" s="16">
        <f t="shared" si="10"/>
        <v>1</v>
      </c>
      <c r="Q12" s="17">
        <f t="shared" si="10"/>
        <v>0</v>
      </c>
      <c r="R12" s="15">
        <f t="shared" si="10"/>
        <v>0</v>
      </c>
      <c r="S12" s="16">
        <f t="shared" si="10"/>
        <v>0</v>
      </c>
      <c r="T12" s="16">
        <f t="shared" si="10"/>
        <v>0</v>
      </c>
      <c r="U12" s="17">
        <f t="shared" si="10"/>
        <v>0</v>
      </c>
      <c r="V12" s="15">
        <f t="shared" si="10"/>
        <v>0</v>
      </c>
      <c r="W12" s="16">
        <f t="shared" si="10"/>
        <v>0</v>
      </c>
      <c r="X12" s="16">
        <f t="shared" si="10"/>
        <v>0</v>
      </c>
      <c r="Y12" s="17">
        <f t="shared" si="10"/>
        <v>0</v>
      </c>
      <c r="Z12" s="15">
        <f t="shared" si="10"/>
        <v>0</v>
      </c>
      <c r="AA12" s="16">
        <f t="shared" si="10"/>
        <v>0</v>
      </c>
      <c r="AB12" s="16">
        <f t="shared" si="10"/>
        <v>0</v>
      </c>
      <c r="AC12" s="17">
        <f t="shared" si="10"/>
        <v>0</v>
      </c>
      <c r="AD12" s="15">
        <f t="shared" si="10"/>
        <v>0</v>
      </c>
      <c r="AE12" s="16">
        <f t="shared" si="10"/>
        <v>0</v>
      </c>
      <c r="AF12" s="16">
        <f t="shared" si="10"/>
        <v>0</v>
      </c>
      <c r="AG12" s="17">
        <f t="shared" si="10"/>
        <v>0</v>
      </c>
      <c r="AH12" s="15">
        <f t="shared" si="10"/>
        <v>0</v>
      </c>
      <c r="AI12" s="16">
        <f t="shared" si="10"/>
        <v>0</v>
      </c>
      <c r="AJ12" s="16">
        <f t="shared" si="10"/>
        <v>0</v>
      </c>
      <c r="AK12" s="17">
        <f t="shared" si="10"/>
        <v>0</v>
      </c>
      <c r="AL12" s="15">
        <f t="shared" si="10"/>
        <v>0</v>
      </c>
      <c r="AM12" s="16">
        <f t="shared" si="10"/>
        <v>0</v>
      </c>
      <c r="AN12" s="16">
        <f t="shared" si="10"/>
        <v>0</v>
      </c>
      <c r="AO12" s="17">
        <f t="shared" si="10"/>
        <v>0</v>
      </c>
      <c r="AP12" s="15">
        <f t="shared" si="10"/>
        <v>0</v>
      </c>
      <c r="AQ12" s="16">
        <f t="shared" si="10"/>
        <v>0</v>
      </c>
      <c r="AR12" s="16">
        <f t="shared" si="10"/>
        <v>0</v>
      </c>
      <c r="AS12" s="17">
        <f t="shared" si="10"/>
        <v>0</v>
      </c>
      <c r="AT12" s="15">
        <f t="shared" si="10"/>
        <v>8</v>
      </c>
      <c r="AU12" s="16">
        <f t="shared" si="10"/>
        <v>2</v>
      </c>
      <c r="AV12" s="16">
        <f t="shared" si="10"/>
        <v>2</v>
      </c>
      <c r="AW12" s="17">
        <f t="shared" si="10"/>
        <v>4</v>
      </c>
      <c r="AX12" s="15">
        <f t="shared" si="10"/>
        <v>0</v>
      </c>
      <c r="AY12" s="16">
        <f t="shared" si="10"/>
        <v>0</v>
      </c>
      <c r="AZ12" s="16">
        <f t="shared" si="10"/>
        <v>0</v>
      </c>
      <c r="BA12" s="17">
        <f t="shared" si="10"/>
        <v>0</v>
      </c>
      <c r="BB12" s="15">
        <f t="shared" si="10"/>
        <v>0</v>
      </c>
      <c r="BC12" s="16">
        <f t="shared" si="10"/>
        <v>0</v>
      </c>
      <c r="BD12" s="16">
        <f t="shared" si="10"/>
        <v>0</v>
      </c>
      <c r="BE12" s="17">
        <f t="shared" si="10"/>
        <v>0</v>
      </c>
      <c r="BF12" s="15">
        <f t="shared" si="10"/>
        <v>0</v>
      </c>
      <c r="BG12" s="16">
        <f t="shared" si="10"/>
        <v>0</v>
      </c>
      <c r="BH12" s="16">
        <f t="shared" si="10"/>
        <v>0</v>
      </c>
      <c r="BI12" s="17">
        <f t="shared" si="10"/>
        <v>0</v>
      </c>
    </row>
    <row r="13" spans="1:61" s="28" customFormat="1" ht="25.5" customHeight="1">
      <c r="A13" s="14" t="s">
        <v>80</v>
      </c>
      <c r="B13" s="18">
        <f>SUM(B89,B91)</f>
        <v>125</v>
      </c>
      <c r="C13" s="19">
        <f>SUM(C89,C91)</f>
        <v>62</v>
      </c>
      <c r="D13" s="19">
        <f>SUM(D89,D91)</f>
        <v>26</v>
      </c>
      <c r="E13" s="20">
        <f>SUM(E89,E91)</f>
        <v>37</v>
      </c>
      <c r="F13" s="18">
        <f>SUM(F89,F91)</f>
        <v>67</v>
      </c>
      <c r="G13" s="19">
        <f aca="true" t="shared" si="11" ref="G13:BI13">SUM(G89,G91)</f>
        <v>33</v>
      </c>
      <c r="H13" s="19">
        <f t="shared" si="11"/>
        <v>4</v>
      </c>
      <c r="I13" s="20">
        <f t="shared" si="11"/>
        <v>30</v>
      </c>
      <c r="J13" s="18">
        <f t="shared" si="11"/>
        <v>37</v>
      </c>
      <c r="K13" s="19">
        <f t="shared" si="11"/>
        <v>20</v>
      </c>
      <c r="L13" s="19">
        <f t="shared" si="11"/>
        <v>11</v>
      </c>
      <c r="M13" s="20">
        <f t="shared" si="11"/>
        <v>6</v>
      </c>
      <c r="N13" s="18">
        <f t="shared" si="11"/>
        <v>21</v>
      </c>
      <c r="O13" s="19">
        <f t="shared" si="11"/>
        <v>9</v>
      </c>
      <c r="P13" s="19">
        <f t="shared" si="11"/>
        <v>11</v>
      </c>
      <c r="Q13" s="20">
        <f t="shared" si="11"/>
        <v>1</v>
      </c>
      <c r="R13" s="18">
        <f t="shared" si="11"/>
        <v>0</v>
      </c>
      <c r="S13" s="19">
        <f t="shared" si="11"/>
        <v>0</v>
      </c>
      <c r="T13" s="19">
        <f t="shared" si="11"/>
        <v>0</v>
      </c>
      <c r="U13" s="20">
        <f t="shared" si="11"/>
        <v>0</v>
      </c>
      <c r="V13" s="18">
        <f t="shared" si="11"/>
        <v>0</v>
      </c>
      <c r="W13" s="19">
        <f t="shared" si="11"/>
        <v>0</v>
      </c>
      <c r="X13" s="19">
        <f t="shared" si="11"/>
        <v>0</v>
      </c>
      <c r="Y13" s="20">
        <f t="shared" si="11"/>
        <v>0</v>
      </c>
      <c r="Z13" s="18">
        <f t="shared" si="11"/>
        <v>0</v>
      </c>
      <c r="AA13" s="19">
        <f t="shared" si="11"/>
        <v>0</v>
      </c>
      <c r="AB13" s="19">
        <f t="shared" si="11"/>
        <v>0</v>
      </c>
      <c r="AC13" s="20">
        <f t="shared" si="11"/>
        <v>0</v>
      </c>
      <c r="AD13" s="18">
        <f t="shared" si="11"/>
        <v>0</v>
      </c>
      <c r="AE13" s="19">
        <f t="shared" si="11"/>
        <v>0</v>
      </c>
      <c r="AF13" s="19">
        <f t="shared" si="11"/>
        <v>0</v>
      </c>
      <c r="AG13" s="20">
        <f t="shared" si="11"/>
        <v>0</v>
      </c>
      <c r="AH13" s="18">
        <f t="shared" si="11"/>
        <v>0</v>
      </c>
      <c r="AI13" s="19">
        <f t="shared" si="11"/>
        <v>0</v>
      </c>
      <c r="AJ13" s="19">
        <f t="shared" si="11"/>
        <v>0</v>
      </c>
      <c r="AK13" s="20">
        <f t="shared" si="11"/>
        <v>0</v>
      </c>
      <c r="AL13" s="18">
        <f t="shared" si="11"/>
        <v>0</v>
      </c>
      <c r="AM13" s="19">
        <f t="shared" si="11"/>
        <v>0</v>
      </c>
      <c r="AN13" s="19">
        <f t="shared" si="11"/>
        <v>0</v>
      </c>
      <c r="AO13" s="20">
        <f t="shared" si="11"/>
        <v>0</v>
      </c>
      <c r="AP13" s="18">
        <f t="shared" si="11"/>
        <v>0</v>
      </c>
      <c r="AQ13" s="19">
        <f t="shared" si="11"/>
        <v>0</v>
      </c>
      <c r="AR13" s="19">
        <f t="shared" si="11"/>
        <v>0</v>
      </c>
      <c r="AS13" s="20">
        <f t="shared" si="11"/>
        <v>0</v>
      </c>
      <c r="AT13" s="18">
        <f t="shared" si="11"/>
        <v>125</v>
      </c>
      <c r="AU13" s="19">
        <f t="shared" si="11"/>
        <v>62</v>
      </c>
      <c r="AV13" s="19">
        <f t="shared" si="11"/>
        <v>26</v>
      </c>
      <c r="AW13" s="20">
        <f t="shared" si="11"/>
        <v>37</v>
      </c>
      <c r="AX13" s="18">
        <f t="shared" si="11"/>
        <v>0</v>
      </c>
      <c r="AY13" s="19">
        <f t="shared" si="11"/>
        <v>0</v>
      </c>
      <c r="AZ13" s="19">
        <f t="shared" si="11"/>
        <v>0</v>
      </c>
      <c r="BA13" s="20">
        <f t="shared" si="11"/>
        <v>0</v>
      </c>
      <c r="BB13" s="18">
        <f t="shared" si="11"/>
        <v>0</v>
      </c>
      <c r="BC13" s="19">
        <f t="shared" si="11"/>
        <v>0</v>
      </c>
      <c r="BD13" s="19">
        <f t="shared" si="11"/>
        <v>0</v>
      </c>
      <c r="BE13" s="20">
        <f t="shared" si="11"/>
        <v>0</v>
      </c>
      <c r="BF13" s="18">
        <f t="shared" si="11"/>
        <v>0</v>
      </c>
      <c r="BG13" s="19">
        <f t="shared" si="11"/>
        <v>0</v>
      </c>
      <c r="BH13" s="19">
        <f t="shared" si="11"/>
        <v>0</v>
      </c>
      <c r="BI13" s="20">
        <f t="shared" si="11"/>
        <v>0</v>
      </c>
    </row>
    <row r="14" spans="1:61" s="28" customFormat="1" ht="25.5" customHeight="1">
      <c r="A14" s="21" t="s">
        <v>81</v>
      </c>
      <c r="B14" s="11">
        <f aca="true" t="shared" si="12" ref="B14:BI14">SUM(B15:B21)</f>
        <v>6</v>
      </c>
      <c r="C14" s="12">
        <f t="shared" si="12"/>
        <v>2</v>
      </c>
      <c r="D14" s="12">
        <f t="shared" si="12"/>
        <v>1</v>
      </c>
      <c r="E14" s="13">
        <f t="shared" si="12"/>
        <v>3</v>
      </c>
      <c r="F14" s="11">
        <f t="shared" si="12"/>
        <v>3</v>
      </c>
      <c r="G14" s="12">
        <f t="shared" si="12"/>
        <v>1</v>
      </c>
      <c r="H14" s="12">
        <f t="shared" si="12"/>
        <v>0</v>
      </c>
      <c r="I14" s="13">
        <f t="shared" si="12"/>
        <v>2</v>
      </c>
      <c r="J14" s="11">
        <f t="shared" si="12"/>
        <v>3</v>
      </c>
      <c r="K14" s="12">
        <f t="shared" si="12"/>
        <v>1</v>
      </c>
      <c r="L14" s="12">
        <f t="shared" si="12"/>
        <v>1</v>
      </c>
      <c r="M14" s="13">
        <f t="shared" si="12"/>
        <v>1</v>
      </c>
      <c r="N14" s="11">
        <f t="shared" si="12"/>
        <v>0</v>
      </c>
      <c r="O14" s="12">
        <f t="shared" si="12"/>
        <v>0</v>
      </c>
      <c r="P14" s="12">
        <f t="shared" si="12"/>
        <v>0</v>
      </c>
      <c r="Q14" s="13">
        <f t="shared" si="12"/>
        <v>0</v>
      </c>
      <c r="R14" s="11">
        <f t="shared" si="12"/>
        <v>0</v>
      </c>
      <c r="S14" s="12">
        <f t="shared" si="12"/>
        <v>0</v>
      </c>
      <c r="T14" s="12">
        <f t="shared" si="12"/>
        <v>0</v>
      </c>
      <c r="U14" s="13">
        <f t="shared" si="12"/>
        <v>0</v>
      </c>
      <c r="V14" s="11">
        <f t="shared" si="12"/>
        <v>0</v>
      </c>
      <c r="W14" s="12">
        <f t="shared" si="12"/>
        <v>0</v>
      </c>
      <c r="X14" s="12">
        <f t="shared" si="12"/>
        <v>0</v>
      </c>
      <c r="Y14" s="13">
        <f t="shared" si="12"/>
        <v>0</v>
      </c>
      <c r="Z14" s="11">
        <f t="shared" si="12"/>
        <v>0</v>
      </c>
      <c r="AA14" s="12">
        <f t="shared" si="12"/>
        <v>0</v>
      </c>
      <c r="AB14" s="12">
        <f t="shared" si="12"/>
        <v>0</v>
      </c>
      <c r="AC14" s="13">
        <f t="shared" si="12"/>
        <v>0</v>
      </c>
      <c r="AD14" s="11">
        <f t="shared" si="12"/>
        <v>0</v>
      </c>
      <c r="AE14" s="12">
        <f t="shared" si="12"/>
        <v>0</v>
      </c>
      <c r="AF14" s="12">
        <f t="shared" si="12"/>
        <v>0</v>
      </c>
      <c r="AG14" s="13">
        <f t="shared" si="12"/>
        <v>0</v>
      </c>
      <c r="AH14" s="11">
        <f t="shared" si="12"/>
        <v>0</v>
      </c>
      <c r="AI14" s="12">
        <f t="shared" si="12"/>
        <v>0</v>
      </c>
      <c r="AJ14" s="12">
        <f t="shared" si="12"/>
        <v>0</v>
      </c>
      <c r="AK14" s="13">
        <f t="shared" si="12"/>
        <v>0</v>
      </c>
      <c r="AL14" s="11">
        <f t="shared" si="12"/>
        <v>0</v>
      </c>
      <c r="AM14" s="12">
        <f t="shared" si="12"/>
        <v>0</v>
      </c>
      <c r="AN14" s="12">
        <f t="shared" si="12"/>
        <v>0</v>
      </c>
      <c r="AO14" s="13">
        <f t="shared" si="12"/>
        <v>0</v>
      </c>
      <c r="AP14" s="11">
        <f t="shared" si="12"/>
        <v>0</v>
      </c>
      <c r="AQ14" s="12">
        <f t="shared" si="12"/>
        <v>0</v>
      </c>
      <c r="AR14" s="12">
        <f t="shared" si="12"/>
        <v>0</v>
      </c>
      <c r="AS14" s="13">
        <f t="shared" si="12"/>
        <v>0</v>
      </c>
      <c r="AT14" s="11">
        <f t="shared" si="12"/>
        <v>6</v>
      </c>
      <c r="AU14" s="12">
        <f t="shared" si="12"/>
        <v>2</v>
      </c>
      <c r="AV14" s="12">
        <f t="shared" si="12"/>
        <v>1</v>
      </c>
      <c r="AW14" s="13">
        <f t="shared" si="12"/>
        <v>3</v>
      </c>
      <c r="AX14" s="11">
        <f t="shared" si="12"/>
        <v>0</v>
      </c>
      <c r="AY14" s="12">
        <f t="shared" si="12"/>
        <v>0</v>
      </c>
      <c r="AZ14" s="12">
        <f t="shared" si="12"/>
        <v>0</v>
      </c>
      <c r="BA14" s="13">
        <f t="shared" si="12"/>
        <v>0</v>
      </c>
      <c r="BB14" s="11">
        <f t="shared" si="12"/>
        <v>0</v>
      </c>
      <c r="BC14" s="12">
        <f t="shared" si="12"/>
        <v>0</v>
      </c>
      <c r="BD14" s="12">
        <f t="shared" si="12"/>
        <v>0</v>
      </c>
      <c r="BE14" s="13">
        <f t="shared" si="12"/>
        <v>0</v>
      </c>
      <c r="BF14" s="11">
        <f t="shared" si="12"/>
        <v>0</v>
      </c>
      <c r="BG14" s="12">
        <f t="shared" si="12"/>
        <v>0</v>
      </c>
      <c r="BH14" s="12">
        <f t="shared" si="12"/>
        <v>0</v>
      </c>
      <c r="BI14" s="13">
        <f t="shared" si="12"/>
        <v>0</v>
      </c>
    </row>
    <row r="15" spans="1:66" s="28" customFormat="1" ht="25.5" customHeight="1">
      <c r="A15" s="22" t="s">
        <v>107</v>
      </c>
      <c r="B15" s="15">
        <f>SUM(C15:E15)</f>
        <v>2</v>
      </c>
      <c r="C15" s="16">
        <f>G15+K15+O15+S15+W15+AA15+AE15+AI15+AM15+AQ15</f>
        <v>0</v>
      </c>
      <c r="D15" s="16">
        <f>H15+L15+P15+T15+X15+AB15+AF15+AJ15+AN15+AR15</f>
        <v>0</v>
      </c>
      <c r="E15" s="16">
        <f>I15+M15+Q15+U15+Y15+AC15+AG15+AK15+AO15+AS15</f>
        <v>2</v>
      </c>
      <c r="F15" s="15">
        <f>SUM(G15:I15)</f>
        <v>2</v>
      </c>
      <c r="G15" s="16">
        <f>IF(ISERROR(VLOOKUP($BK15,data,2,FALSE)),0,VLOOKUP($BK15,data,2,FALSE))</f>
        <v>0</v>
      </c>
      <c r="H15" s="16">
        <f>IF(ISERROR(VLOOKUP($BL15,data,2,FALSE)),0,VLOOKUP($BL15,data,2,FALSE))</f>
        <v>0</v>
      </c>
      <c r="I15" s="16">
        <f>IF(ISERROR(VLOOKUP($BM15,data,2,FALSE)),0,VLOOKUP($BM15,data,2,FALSE))</f>
        <v>2</v>
      </c>
      <c r="J15" s="15">
        <f>SUM(K15:M15)</f>
        <v>0</v>
      </c>
      <c r="K15" s="16">
        <f>IF(ISERROR(VLOOKUP($BK15,data,3,FALSE)),0,VLOOKUP($BK15,data,3,FALSE))</f>
        <v>0</v>
      </c>
      <c r="L15" s="16">
        <f>IF(ISERROR(VLOOKUP($BL15,data,3,FALSE)),0,VLOOKUP($BL15,data,3,FALSE))</f>
        <v>0</v>
      </c>
      <c r="M15" s="16">
        <f>IF(ISERROR(VLOOKUP($BM15,data,3,FALSE)),0,VLOOKUP($BM15,data,3,FALSE))</f>
        <v>0</v>
      </c>
      <c r="N15" s="15">
        <f>SUM(O15:Q15)</f>
        <v>0</v>
      </c>
      <c r="O15" s="16">
        <f>IF(ISERROR(VLOOKUP($BK15,data,4,FALSE)),0,VLOOKUP($BK15,data,4,FALSE))</f>
        <v>0</v>
      </c>
      <c r="P15" s="16">
        <f>IF(ISERROR(VLOOKUP($BL15,data,4,FALSE)),0,VLOOKUP($BL15,data,4,FALSE))</f>
        <v>0</v>
      </c>
      <c r="Q15" s="17">
        <f>IF(ISERROR(VLOOKUP($BM15,data,4,FALSE)),0,VLOOKUP($BM15,data,4,FALSE))</f>
        <v>0</v>
      </c>
      <c r="R15" s="15">
        <f>SUM(S15:U15)</f>
        <v>0</v>
      </c>
      <c r="S15" s="16">
        <f>IF(ISERROR(VLOOKUP($BK15,data,5,FALSE)),0,VLOOKUP($BK15,data,5,FALSE))</f>
        <v>0</v>
      </c>
      <c r="T15" s="16">
        <f>IF(ISERROR(VLOOKUP($BL15,data,5,FALSE)),0,VLOOKUP($BL15,data,5,FALSE))</f>
        <v>0</v>
      </c>
      <c r="U15" s="16">
        <f>IF(ISERROR(VLOOKUP($BM15,data,5,FALSE)),0,VLOOKUP($BM15,data,5,FALSE))</f>
        <v>0</v>
      </c>
      <c r="V15" s="15">
        <f>SUM(W15:Y15)</f>
        <v>0</v>
      </c>
      <c r="W15" s="16">
        <f>IF(ISERROR(VLOOKUP($BK15,data,6,FALSE)),0,VLOOKUP($BK15,data,6,FALSE))</f>
        <v>0</v>
      </c>
      <c r="X15" s="16">
        <f>IF(ISERROR(VLOOKUP($BL15,data,6,FALSE)),0,VLOOKUP($BL15,data,6,FALSE))</f>
        <v>0</v>
      </c>
      <c r="Y15" s="16">
        <f>IF(ISERROR(VLOOKUP($BM15,data,6,FALSE)),0,VLOOKUP($BM15,data,6,FALSE))</f>
        <v>0</v>
      </c>
      <c r="Z15" s="15">
        <f>SUM(AA15:AC15)</f>
        <v>0</v>
      </c>
      <c r="AA15" s="16">
        <f>IF(ISERROR(VLOOKUP($BK15,data,7,FALSE)),0,VLOOKUP($BK15,data,7,FALSE))</f>
        <v>0</v>
      </c>
      <c r="AB15" s="16">
        <f>IF(ISERROR(VLOOKUP($BL15,data,7,FALSE)),0,VLOOKUP($BL15,data,7,FALSE))</f>
        <v>0</v>
      </c>
      <c r="AC15" s="16">
        <f>IF(ISERROR(VLOOKUP($BM15,data,7,FALSE)),0,VLOOKUP($BM15,data,7,FALSE))</f>
        <v>0</v>
      </c>
      <c r="AD15" s="15">
        <f>SUM(AE15:AG15)</f>
        <v>0</v>
      </c>
      <c r="AE15" s="16">
        <f>IF(ISERROR(VLOOKUP($BK15,data,8,FALSE)),0,VLOOKUP($BK15,data,8,FALSE))</f>
        <v>0</v>
      </c>
      <c r="AF15" s="16">
        <f>IF(ISERROR(VLOOKUP($BL15,data,8,FALSE)),0,VLOOKUP($BL15,data,8,FALSE))</f>
        <v>0</v>
      </c>
      <c r="AG15" s="17">
        <f>IF(ISERROR(VLOOKUP($BM15,data,8,FALSE)),0,VLOOKUP($BM15,data,8,FALSE))</f>
        <v>0</v>
      </c>
      <c r="AH15" s="15">
        <f>SUM(AI15:AK15)</f>
        <v>0</v>
      </c>
      <c r="AI15" s="16">
        <f>IF(ISERROR(VLOOKUP($BK15,data,9,FALSE)),0,VLOOKUP($BK15,data,9,FALSE))</f>
        <v>0</v>
      </c>
      <c r="AJ15" s="16">
        <f>IF(ISERROR(VLOOKUP($BL15,data,9,FALSE)),0,VLOOKUP($BL15,data,9,FALSE))</f>
        <v>0</v>
      </c>
      <c r="AK15" s="16">
        <f>IF(ISERROR(VLOOKUP($BM15,data,9,FALSE)),0,VLOOKUP($BM15,data,9,FALSE))</f>
        <v>0</v>
      </c>
      <c r="AL15" s="15">
        <f>SUM(AM15:AO15)</f>
        <v>0</v>
      </c>
      <c r="AM15" s="16">
        <f>IF(ISERROR(VLOOKUP($BK15,data,10,FALSE)),0,VLOOKUP($BK15,data,10,FALSE))</f>
        <v>0</v>
      </c>
      <c r="AN15" s="16">
        <f>IF(ISERROR(VLOOKUP($BL15,data,10,FALSE)),0,VLOOKUP($BL15,data,10,FALSE))</f>
        <v>0</v>
      </c>
      <c r="AO15" s="16">
        <f>IF(ISERROR(VLOOKUP($BM15,data,10,FALSE)),0,VLOOKUP($BM15,data,10,FALSE))</f>
        <v>0</v>
      </c>
      <c r="AP15" s="15">
        <f>SUM(AQ15:AS15)</f>
        <v>0</v>
      </c>
      <c r="AQ15" s="16">
        <f>IF(ISERROR(VLOOKUP($BK15,data,11,FALSE)),0,VLOOKUP($BK15,data,11,FALSE))</f>
        <v>0</v>
      </c>
      <c r="AR15" s="16">
        <f>IF(ISERROR(VLOOKUP($BL15,data,11,FALSE)),0,VLOOKUP($BL15,data,11,FALSE))</f>
        <v>0</v>
      </c>
      <c r="AS15" s="17">
        <f>IF(ISERROR(VLOOKUP($BM15,data,11,FALSE)),0,VLOOKUP($BM15,data,11,FALSE))</f>
        <v>0</v>
      </c>
      <c r="AT15" s="15">
        <f>SUM(AU15:AW15)</f>
        <v>2</v>
      </c>
      <c r="AU15" s="16">
        <f>IF(ISERROR(VLOOKUP($BK15,data,12,FALSE)),0,VLOOKUP($BK15,data,12,FALSE))</f>
        <v>0</v>
      </c>
      <c r="AV15" s="16">
        <f>IF(ISERROR(VLOOKUP($BL15,data,12,FALSE)),0,VLOOKUP($BL15,data,12,FALSE))</f>
        <v>0</v>
      </c>
      <c r="AW15" s="16">
        <f>IF(ISERROR(VLOOKUP($BM15,data,12,FALSE)),0,VLOOKUP($BM15,data,12,FALSE))</f>
        <v>2</v>
      </c>
      <c r="AX15" s="15">
        <f>SUM(AY15:BA15)</f>
        <v>0</v>
      </c>
      <c r="AY15" s="16">
        <f>IF(ISERROR(VLOOKUP($BK15,data,13,FALSE)),0,VLOOKUP($BK15,data,13,FALSE))</f>
        <v>0</v>
      </c>
      <c r="AZ15" s="16">
        <f>IF(ISERROR(VLOOKUP($BL15,data,13,FALSE)),0,VLOOKUP($BL15,data,13,FALSE))</f>
        <v>0</v>
      </c>
      <c r="BA15" s="16">
        <f>IF(ISERROR(VLOOKUP($BM15,data,13,FALSE)),0,VLOOKUP($BM15,data,13,FALSE))</f>
        <v>0</v>
      </c>
      <c r="BB15" s="15">
        <f>SUM(BC15:BE15)</f>
        <v>0</v>
      </c>
      <c r="BC15" s="16">
        <f>IF(ISERROR(VLOOKUP($BK15,data,14,FALSE)),0,VLOOKUP($BK15,data,14,FALSE))</f>
        <v>0</v>
      </c>
      <c r="BD15" s="16">
        <f>IF(ISERROR(VLOOKUP($BL15,data,14,FALSE)),0,VLOOKUP($BL15,data,14,FALSE))</f>
        <v>0</v>
      </c>
      <c r="BE15" s="16">
        <f>IF(ISERROR(VLOOKUP($BM15,data,14,FALSE)),0,VLOOKUP($BM15,data,14,FALSE))</f>
        <v>0</v>
      </c>
      <c r="BF15" s="15">
        <f>SUM(BG15:BI15)</f>
        <v>0</v>
      </c>
      <c r="BG15" s="16">
        <f>IF(ISERROR(VLOOKUP($BK15,data,15,FALSE)),0,VLOOKUP($BK15,data,15,FALSE))</f>
        <v>0</v>
      </c>
      <c r="BH15" s="16">
        <f>IF(ISERROR(VLOOKUP($BL15,data,15,FALSE)),0,VLOOKUP($BL15,data,15,FALSE))</f>
        <v>0</v>
      </c>
      <c r="BI15" s="17">
        <f>IF(ISERROR(VLOOKUP($BM15,data,15,FALSE)),0,VLOOKUP($BM15,data,15,FALSE))</f>
        <v>0</v>
      </c>
      <c r="BK15" s="29">
        <f>$BN15+220000</f>
        <v>221219</v>
      </c>
      <c r="BL15" s="29">
        <f>$BN15+221000</f>
        <v>222219</v>
      </c>
      <c r="BM15" s="29">
        <f>$BN15+222000</f>
        <v>223219</v>
      </c>
      <c r="BN15" s="23">
        <v>1219</v>
      </c>
    </row>
    <row r="16" spans="1:66" s="28" customFormat="1" ht="25.5" customHeight="1">
      <c r="A16" s="22" t="s">
        <v>108</v>
      </c>
      <c r="B16" s="15">
        <f aca="true" t="shared" si="13" ref="B16:B21">SUM(C16:E16)</f>
        <v>2</v>
      </c>
      <c r="C16" s="16">
        <f aca="true" t="shared" si="14" ref="C16:E21">G16+K16+O16+S16+W16+AA16+AE16+AI16+AM16+AQ16</f>
        <v>1</v>
      </c>
      <c r="D16" s="16">
        <f t="shared" si="14"/>
        <v>1</v>
      </c>
      <c r="E16" s="16">
        <f t="shared" si="14"/>
        <v>0</v>
      </c>
      <c r="F16" s="15">
        <f aca="true" t="shared" si="15" ref="F16:F21">SUM(G16:I16)</f>
        <v>0</v>
      </c>
      <c r="G16" s="16">
        <f aca="true" t="shared" si="16" ref="G16:G21">IF(ISERROR(VLOOKUP($BK16,data,2,FALSE)),0,VLOOKUP($BK16,data,2,FALSE))</f>
        <v>0</v>
      </c>
      <c r="H16" s="16">
        <f aca="true" t="shared" si="17" ref="H16:H21">IF(ISERROR(VLOOKUP($BL16,data,2,FALSE)),0,VLOOKUP($BL16,data,2,FALSE))</f>
        <v>0</v>
      </c>
      <c r="I16" s="16">
        <f aca="true" t="shared" si="18" ref="I16:I21">IF(ISERROR(VLOOKUP($BM16,data,2,FALSE)),0,VLOOKUP($BM16,data,2,FALSE))</f>
        <v>0</v>
      </c>
      <c r="J16" s="15">
        <f aca="true" t="shared" si="19" ref="J16:J21">SUM(K16:M16)</f>
        <v>2</v>
      </c>
      <c r="K16" s="16">
        <f aca="true" t="shared" si="20" ref="K16:K21">IF(ISERROR(VLOOKUP($BK16,data,3,FALSE)),0,VLOOKUP($BK16,data,3,FALSE))</f>
        <v>1</v>
      </c>
      <c r="L16" s="16">
        <f aca="true" t="shared" si="21" ref="L16:L21">IF(ISERROR(VLOOKUP($BL16,data,3,FALSE)),0,VLOOKUP($BL16,data,3,FALSE))</f>
        <v>1</v>
      </c>
      <c r="M16" s="17">
        <f aca="true" t="shared" si="22" ref="M16:M21">IF(ISERROR(VLOOKUP($BM16,data,3,FALSE)),0,VLOOKUP($BM16,data,3,FALSE))</f>
        <v>0</v>
      </c>
      <c r="N16" s="15">
        <f aca="true" t="shared" si="23" ref="N16:N21">SUM(O16:Q16)</f>
        <v>0</v>
      </c>
      <c r="O16" s="16">
        <f aca="true" t="shared" si="24" ref="O16:O21">IF(ISERROR(VLOOKUP($BK16,data,4,FALSE)),0,VLOOKUP($BK16,data,4,FALSE))</f>
        <v>0</v>
      </c>
      <c r="P16" s="16">
        <f aca="true" t="shared" si="25" ref="P16:P21">IF(ISERROR(VLOOKUP($BL16,data,4,FALSE)),0,VLOOKUP($BL16,data,4,FALSE))</f>
        <v>0</v>
      </c>
      <c r="Q16" s="17">
        <f aca="true" t="shared" si="26" ref="Q16:Q21">IF(ISERROR(VLOOKUP($BM16,data,4,FALSE)),0,VLOOKUP($BM16,data,4,FALSE))</f>
        <v>0</v>
      </c>
      <c r="R16" s="15">
        <f aca="true" t="shared" si="27" ref="R16:R21">SUM(S16:U16)</f>
        <v>0</v>
      </c>
      <c r="S16" s="16">
        <f aca="true" t="shared" si="28" ref="S16:S21">IF(ISERROR(VLOOKUP($BK16,data,5,FALSE)),0,VLOOKUP($BK16,data,5,FALSE))</f>
        <v>0</v>
      </c>
      <c r="T16" s="16">
        <f aca="true" t="shared" si="29" ref="T16:T21">IF(ISERROR(VLOOKUP($BL16,data,5,FALSE)),0,VLOOKUP($BL16,data,5,FALSE))</f>
        <v>0</v>
      </c>
      <c r="U16" s="16">
        <f aca="true" t="shared" si="30" ref="U16:U21">IF(ISERROR(VLOOKUP($BM16,data,5,FALSE)),0,VLOOKUP($BM16,data,5,FALSE))</f>
        <v>0</v>
      </c>
      <c r="V16" s="15">
        <f aca="true" t="shared" si="31" ref="V16:V21">SUM(W16:Y16)</f>
        <v>0</v>
      </c>
      <c r="W16" s="16">
        <f aca="true" t="shared" si="32" ref="W16:W21">IF(ISERROR(VLOOKUP($BK16,data,6,FALSE)),0,VLOOKUP($BK16,data,6,FALSE))</f>
        <v>0</v>
      </c>
      <c r="X16" s="16">
        <f aca="true" t="shared" si="33" ref="X16:X21">IF(ISERROR(VLOOKUP($BL16,data,6,FALSE)),0,VLOOKUP($BL16,data,6,FALSE))</f>
        <v>0</v>
      </c>
      <c r="Y16" s="17">
        <f aca="true" t="shared" si="34" ref="Y16:Y21">IF(ISERROR(VLOOKUP($BM16,data,6,FALSE)),0,VLOOKUP($BM16,data,6,FALSE))</f>
        <v>0</v>
      </c>
      <c r="Z16" s="15">
        <f aca="true" t="shared" si="35" ref="Z16:Z21">SUM(AA16:AC16)</f>
        <v>0</v>
      </c>
      <c r="AA16" s="16">
        <f aca="true" t="shared" si="36" ref="AA16:AA21">IF(ISERROR(VLOOKUP($BK16,data,7,FALSE)),0,VLOOKUP($BK16,data,7,FALSE))</f>
        <v>0</v>
      </c>
      <c r="AB16" s="16">
        <f aca="true" t="shared" si="37" ref="AB16:AB21">IF(ISERROR(VLOOKUP($BL16,data,7,FALSE)),0,VLOOKUP($BL16,data,7,FALSE))</f>
        <v>0</v>
      </c>
      <c r="AC16" s="16">
        <f aca="true" t="shared" si="38" ref="AC16:AC21">IF(ISERROR(VLOOKUP($BM16,data,7,FALSE)),0,VLOOKUP($BM16,data,7,FALSE))</f>
        <v>0</v>
      </c>
      <c r="AD16" s="15">
        <f aca="true" t="shared" si="39" ref="AD16:AD21">SUM(AE16:AG16)</f>
        <v>0</v>
      </c>
      <c r="AE16" s="16">
        <f aca="true" t="shared" si="40" ref="AE16:AE21">IF(ISERROR(VLOOKUP($BK16,data,8,FALSE)),0,VLOOKUP($BK16,data,8,FALSE))</f>
        <v>0</v>
      </c>
      <c r="AF16" s="16">
        <f aca="true" t="shared" si="41" ref="AF16:AF21">IF(ISERROR(VLOOKUP($BL16,data,8,FALSE)),0,VLOOKUP($BL16,data,8,FALSE))</f>
        <v>0</v>
      </c>
      <c r="AG16" s="17">
        <f aca="true" t="shared" si="42" ref="AG16:AG21">IF(ISERROR(VLOOKUP($BM16,data,8,FALSE)),0,VLOOKUP($BM16,data,8,FALSE))</f>
        <v>0</v>
      </c>
      <c r="AH16" s="15">
        <f aca="true" t="shared" si="43" ref="AH16:AH21">SUM(AI16:AK16)</f>
        <v>0</v>
      </c>
      <c r="AI16" s="16">
        <f aca="true" t="shared" si="44" ref="AI16:AI21">IF(ISERROR(VLOOKUP($BK16,data,9,FALSE)),0,VLOOKUP($BK16,data,9,FALSE))</f>
        <v>0</v>
      </c>
      <c r="AJ16" s="16">
        <f aca="true" t="shared" si="45" ref="AJ16:AJ21">IF(ISERROR(VLOOKUP($BL16,data,9,FALSE)),0,VLOOKUP($BL16,data,9,FALSE))</f>
        <v>0</v>
      </c>
      <c r="AK16" s="17">
        <f aca="true" t="shared" si="46" ref="AK16:AK21">IF(ISERROR(VLOOKUP($BM16,data,9,FALSE)),0,VLOOKUP($BM16,data,9,FALSE))</f>
        <v>0</v>
      </c>
      <c r="AL16" s="15">
        <f aca="true" t="shared" si="47" ref="AL16:AL21">SUM(AM16:AO16)</f>
        <v>0</v>
      </c>
      <c r="AM16" s="16">
        <f aca="true" t="shared" si="48" ref="AM16:AM21">IF(ISERROR(VLOOKUP($BK16,data,10,FALSE)),0,VLOOKUP($BK16,data,10,FALSE))</f>
        <v>0</v>
      </c>
      <c r="AN16" s="16">
        <f aca="true" t="shared" si="49" ref="AN16:AN21">IF(ISERROR(VLOOKUP($BL16,data,10,FALSE)),0,VLOOKUP($BL16,data,10,FALSE))</f>
        <v>0</v>
      </c>
      <c r="AO16" s="17">
        <f aca="true" t="shared" si="50" ref="AO16:AO21">IF(ISERROR(VLOOKUP($BM16,data,10,FALSE)),0,VLOOKUP($BM16,data,10,FALSE))</f>
        <v>0</v>
      </c>
      <c r="AP16" s="15">
        <f aca="true" t="shared" si="51" ref="AP16:AP21">SUM(AQ16:AS16)</f>
        <v>0</v>
      </c>
      <c r="AQ16" s="16">
        <f aca="true" t="shared" si="52" ref="AQ16:AQ21">IF(ISERROR(VLOOKUP($BK16,data,11,FALSE)),0,VLOOKUP($BK16,data,11,FALSE))</f>
        <v>0</v>
      </c>
      <c r="AR16" s="16">
        <f aca="true" t="shared" si="53" ref="AR16:AR21">IF(ISERROR(VLOOKUP($BL16,data,11,FALSE)),0,VLOOKUP($BL16,data,11,FALSE))</f>
        <v>0</v>
      </c>
      <c r="AS16" s="17">
        <f aca="true" t="shared" si="54" ref="AS16:AS21">IF(ISERROR(VLOOKUP($BM16,data,11,FALSE)),0,VLOOKUP($BM16,data,11,FALSE))</f>
        <v>0</v>
      </c>
      <c r="AT16" s="15">
        <f aca="true" t="shared" si="55" ref="AT16:AT21">SUM(AU16:AW16)</f>
        <v>2</v>
      </c>
      <c r="AU16" s="16">
        <f aca="true" t="shared" si="56" ref="AU16:AU21">IF(ISERROR(VLOOKUP($BK16,data,12,FALSE)),0,VLOOKUP($BK16,data,12,FALSE))</f>
        <v>1</v>
      </c>
      <c r="AV16" s="16">
        <f aca="true" t="shared" si="57" ref="AV16:AV21">IF(ISERROR(VLOOKUP($BL16,data,12,FALSE)),0,VLOOKUP($BL16,data,12,FALSE))</f>
        <v>1</v>
      </c>
      <c r="AW16" s="17">
        <f aca="true" t="shared" si="58" ref="AW16:AW21">IF(ISERROR(VLOOKUP($BM16,data,12,FALSE)),0,VLOOKUP($BM16,data,12,FALSE))</f>
        <v>0</v>
      </c>
      <c r="AX16" s="15">
        <f aca="true" t="shared" si="59" ref="AX16:AX21">SUM(AY16:BA16)</f>
        <v>0</v>
      </c>
      <c r="AY16" s="16">
        <f aca="true" t="shared" si="60" ref="AY16:AY21">IF(ISERROR(VLOOKUP($BK16,data,13,FALSE)),0,VLOOKUP($BK16,data,13,FALSE))</f>
        <v>0</v>
      </c>
      <c r="AZ16" s="16">
        <f aca="true" t="shared" si="61" ref="AZ16:AZ21">IF(ISERROR(VLOOKUP($BL16,data,13,FALSE)),0,VLOOKUP($BL16,data,13,FALSE))</f>
        <v>0</v>
      </c>
      <c r="BA16" s="16">
        <f aca="true" t="shared" si="62" ref="BA16:BA21">IF(ISERROR(VLOOKUP($BM16,data,13,FALSE)),0,VLOOKUP($BM16,data,13,FALSE))</f>
        <v>0</v>
      </c>
      <c r="BB16" s="15">
        <f aca="true" t="shared" si="63" ref="BB16:BB21">SUM(BC16:BE16)</f>
        <v>0</v>
      </c>
      <c r="BC16" s="16">
        <f aca="true" t="shared" si="64" ref="BC16:BC21">IF(ISERROR(VLOOKUP($BK16,data,14,FALSE)),0,VLOOKUP($BK16,data,14,FALSE))</f>
        <v>0</v>
      </c>
      <c r="BD16" s="16">
        <f aca="true" t="shared" si="65" ref="BD16:BD21">IF(ISERROR(VLOOKUP($BL16,data,14,FALSE)),0,VLOOKUP($BL16,data,14,FALSE))</f>
        <v>0</v>
      </c>
      <c r="BE16" s="16">
        <f aca="true" t="shared" si="66" ref="BE16:BE42">IF(ISERROR(VLOOKUP($BM16,data,14,FALSE)),0,VLOOKUP($BM16,data,14,FALSE))</f>
        <v>0</v>
      </c>
      <c r="BF16" s="15">
        <f aca="true" t="shared" si="67" ref="BF16:BF21">SUM(BG16:BI16)</f>
        <v>0</v>
      </c>
      <c r="BG16" s="16">
        <f aca="true" t="shared" si="68" ref="BG16:BG21">IF(ISERROR(VLOOKUP($BK16,data,15,FALSE)),0,VLOOKUP($BK16,data,15,FALSE))</f>
        <v>0</v>
      </c>
      <c r="BH16" s="16">
        <f aca="true" t="shared" si="69" ref="BH16:BH21">IF(ISERROR(VLOOKUP($BL16,data,15,FALSE)),0,VLOOKUP($BL16,data,15,FALSE))</f>
        <v>0</v>
      </c>
      <c r="BI16" s="17">
        <f aca="true" t="shared" si="70" ref="BI16:BI21">IF(ISERROR(VLOOKUP($BM16,data,15,FALSE)),0,VLOOKUP($BM16,data,15,FALSE))</f>
        <v>0</v>
      </c>
      <c r="BK16" s="29">
        <f aca="true" t="shared" si="71" ref="BK16:BK21">$BN16+220000</f>
        <v>221301</v>
      </c>
      <c r="BL16" s="29">
        <f aca="true" t="shared" si="72" ref="BL16:BL21">$BN16+221000</f>
        <v>222301</v>
      </c>
      <c r="BM16" s="29">
        <f aca="true" t="shared" si="73" ref="BM16:BM21">$BN16+222000</f>
        <v>223301</v>
      </c>
      <c r="BN16" s="23">
        <v>1301</v>
      </c>
    </row>
    <row r="17" spans="1:66" s="28" customFormat="1" ht="25.5" customHeight="1">
      <c r="A17" s="22" t="s">
        <v>109</v>
      </c>
      <c r="B17" s="15">
        <f t="shared" si="13"/>
        <v>0</v>
      </c>
      <c r="C17" s="16">
        <f t="shared" si="14"/>
        <v>0</v>
      </c>
      <c r="D17" s="16">
        <f t="shared" si="14"/>
        <v>0</v>
      </c>
      <c r="E17" s="16">
        <f t="shared" si="14"/>
        <v>0</v>
      </c>
      <c r="F17" s="15">
        <f t="shared" si="15"/>
        <v>0</v>
      </c>
      <c r="G17" s="16">
        <f t="shared" si="16"/>
        <v>0</v>
      </c>
      <c r="H17" s="16">
        <f t="shared" si="17"/>
        <v>0</v>
      </c>
      <c r="I17" s="16">
        <f t="shared" si="18"/>
        <v>0</v>
      </c>
      <c r="J17" s="15">
        <f t="shared" si="19"/>
        <v>0</v>
      </c>
      <c r="K17" s="16">
        <f t="shared" si="20"/>
        <v>0</v>
      </c>
      <c r="L17" s="16">
        <f t="shared" si="21"/>
        <v>0</v>
      </c>
      <c r="M17" s="17">
        <f t="shared" si="22"/>
        <v>0</v>
      </c>
      <c r="N17" s="15">
        <f t="shared" si="23"/>
        <v>0</v>
      </c>
      <c r="O17" s="16">
        <f t="shared" si="24"/>
        <v>0</v>
      </c>
      <c r="P17" s="16">
        <f t="shared" si="25"/>
        <v>0</v>
      </c>
      <c r="Q17" s="17">
        <f t="shared" si="26"/>
        <v>0</v>
      </c>
      <c r="R17" s="15">
        <f t="shared" si="27"/>
        <v>0</v>
      </c>
      <c r="S17" s="16">
        <f t="shared" si="28"/>
        <v>0</v>
      </c>
      <c r="T17" s="16">
        <f t="shared" si="29"/>
        <v>0</v>
      </c>
      <c r="U17" s="16">
        <f t="shared" si="30"/>
        <v>0</v>
      </c>
      <c r="V17" s="15">
        <f t="shared" si="31"/>
        <v>0</v>
      </c>
      <c r="W17" s="16">
        <f t="shared" si="32"/>
        <v>0</v>
      </c>
      <c r="X17" s="16">
        <f t="shared" si="33"/>
        <v>0</v>
      </c>
      <c r="Y17" s="17">
        <f t="shared" si="34"/>
        <v>0</v>
      </c>
      <c r="Z17" s="15">
        <f t="shared" si="35"/>
        <v>0</v>
      </c>
      <c r="AA17" s="16">
        <f t="shared" si="36"/>
        <v>0</v>
      </c>
      <c r="AB17" s="16">
        <f t="shared" si="37"/>
        <v>0</v>
      </c>
      <c r="AC17" s="16">
        <f t="shared" si="38"/>
        <v>0</v>
      </c>
      <c r="AD17" s="15">
        <f t="shared" si="39"/>
        <v>0</v>
      </c>
      <c r="AE17" s="16">
        <f t="shared" si="40"/>
        <v>0</v>
      </c>
      <c r="AF17" s="16">
        <f t="shared" si="41"/>
        <v>0</v>
      </c>
      <c r="AG17" s="17">
        <f t="shared" si="42"/>
        <v>0</v>
      </c>
      <c r="AH17" s="15">
        <f t="shared" si="43"/>
        <v>0</v>
      </c>
      <c r="AI17" s="16">
        <f t="shared" si="44"/>
        <v>0</v>
      </c>
      <c r="AJ17" s="16">
        <f t="shared" si="45"/>
        <v>0</v>
      </c>
      <c r="AK17" s="17">
        <f t="shared" si="46"/>
        <v>0</v>
      </c>
      <c r="AL17" s="15">
        <f t="shared" si="47"/>
        <v>0</v>
      </c>
      <c r="AM17" s="16">
        <f t="shared" si="48"/>
        <v>0</v>
      </c>
      <c r="AN17" s="16">
        <f t="shared" si="49"/>
        <v>0</v>
      </c>
      <c r="AO17" s="17">
        <f t="shared" si="50"/>
        <v>0</v>
      </c>
      <c r="AP17" s="15">
        <f t="shared" si="51"/>
        <v>0</v>
      </c>
      <c r="AQ17" s="16">
        <f t="shared" si="52"/>
        <v>0</v>
      </c>
      <c r="AR17" s="16">
        <f t="shared" si="53"/>
        <v>0</v>
      </c>
      <c r="AS17" s="17">
        <f t="shared" si="54"/>
        <v>0</v>
      </c>
      <c r="AT17" s="15">
        <f t="shared" si="55"/>
        <v>0</v>
      </c>
      <c r="AU17" s="16">
        <f t="shared" si="56"/>
        <v>0</v>
      </c>
      <c r="AV17" s="16">
        <f t="shared" si="57"/>
        <v>0</v>
      </c>
      <c r="AW17" s="17">
        <f t="shared" si="58"/>
        <v>0</v>
      </c>
      <c r="AX17" s="15">
        <f t="shared" si="59"/>
        <v>0</v>
      </c>
      <c r="AY17" s="16">
        <f t="shared" si="60"/>
        <v>0</v>
      </c>
      <c r="AZ17" s="16">
        <f t="shared" si="61"/>
        <v>0</v>
      </c>
      <c r="BA17" s="16">
        <f t="shared" si="62"/>
        <v>0</v>
      </c>
      <c r="BB17" s="15">
        <f t="shared" si="63"/>
        <v>0</v>
      </c>
      <c r="BC17" s="16">
        <f t="shared" si="64"/>
        <v>0</v>
      </c>
      <c r="BD17" s="16">
        <f t="shared" si="65"/>
        <v>0</v>
      </c>
      <c r="BE17" s="16">
        <f t="shared" si="66"/>
        <v>0</v>
      </c>
      <c r="BF17" s="15">
        <f t="shared" si="67"/>
        <v>0</v>
      </c>
      <c r="BG17" s="16">
        <f t="shared" si="68"/>
        <v>0</v>
      </c>
      <c r="BH17" s="16">
        <f t="shared" si="69"/>
        <v>0</v>
      </c>
      <c r="BI17" s="17">
        <f t="shared" si="70"/>
        <v>0</v>
      </c>
      <c r="BK17" s="29">
        <f t="shared" si="71"/>
        <v>221302</v>
      </c>
      <c r="BL17" s="29">
        <f t="shared" si="72"/>
        <v>222302</v>
      </c>
      <c r="BM17" s="29">
        <f t="shared" si="73"/>
        <v>223302</v>
      </c>
      <c r="BN17" s="23">
        <v>1302</v>
      </c>
    </row>
    <row r="18" spans="1:66" s="28" customFormat="1" ht="25.5" customHeight="1">
      <c r="A18" s="22" t="s">
        <v>110</v>
      </c>
      <c r="B18" s="15">
        <f t="shared" si="13"/>
        <v>2</v>
      </c>
      <c r="C18" s="16">
        <f t="shared" si="14"/>
        <v>1</v>
      </c>
      <c r="D18" s="16">
        <f t="shared" si="14"/>
        <v>0</v>
      </c>
      <c r="E18" s="16">
        <f t="shared" si="14"/>
        <v>1</v>
      </c>
      <c r="F18" s="15">
        <f t="shared" si="15"/>
        <v>1</v>
      </c>
      <c r="G18" s="16">
        <f t="shared" si="16"/>
        <v>1</v>
      </c>
      <c r="H18" s="16">
        <f t="shared" si="17"/>
        <v>0</v>
      </c>
      <c r="I18" s="16">
        <f t="shared" si="18"/>
        <v>0</v>
      </c>
      <c r="J18" s="15">
        <f t="shared" si="19"/>
        <v>1</v>
      </c>
      <c r="K18" s="16">
        <f t="shared" si="20"/>
        <v>0</v>
      </c>
      <c r="L18" s="16">
        <f t="shared" si="21"/>
        <v>0</v>
      </c>
      <c r="M18" s="17">
        <f t="shared" si="22"/>
        <v>1</v>
      </c>
      <c r="N18" s="15">
        <f t="shared" si="23"/>
        <v>0</v>
      </c>
      <c r="O18" s="16">
        <f t="shared" si="24"/>
        <v>0</v>
      </c>
      <c r="P18" s="16">
        <f t="shared" si="25"/>
        <v>0</v>
      </c>
      <c r="Q18" s="17">
        <f t="shared" si="26"/>
        <v>0</v>
      </c>
      <c r="R18" s="15">
        <f t="shared" si="27"/>
        <v>0</v>
      </c>
      <c r="S18" s="16">
        <f t="shared" si="28"/>
        <v>0</v>
      </c>
      <c r="T18" s="16">
        <f t="shared" si="29"/>
        <v>0</v>
      </c>
      <c r="U18" s="16">
        <f t="shared" si="30"/>
        <v>0</v>
      </c>
      <c r="V18" s="15">
        <f t="shared" si="31"/>
        <v>0</v>
      </c>
      <c r="W18" s="16">
        <f t="shared" si="32"/>
        <v>0</v>
      </c>
      <c r="X18" s="16">
        <f t="shared" si="33"/>
        <v>0</v>
      </c>
      <c r="Y18" s="17">
        <f t="shared" si="34"/>
        <v>0</v>
      </c>
      <c r="Z18" s="15">
        <f t="shared" si="35"/>
        <v>0</v>
      </c>
      <c r="AA18" s="16">
        <f t="shared" si="36"/>
        <v>0</v>
      </c>
      <c r="AB18" s="16">
        <f t="shared" si="37"/>
        <v>0</v>
      </c>
      <c r="AC18" s="16">
        <f t="shared" si="38"/>
        <v>0</v>
      </c>
      <c r="AD18" s="15">
        <f t="shared" si="39"/>
        <v>0</v>
      </c>
      <c r="AE18" s="16">
        <f t="shared" si="40"/>
        <v>0</v>
      </c>
      <c r="AF18" s="16">
        <f t="shared" si="41"/>
        <v>0</v>
      </c>
      <c r="AG18" s="17">
        <f t="shared" si="42"/>
        <v>0</v>
      </c>
      <c r="AH18" s="15">
        <f t="shared" si="43"/>
        <v>0</v>
      </c>
      <c r="AI18" s="16">
        <f t="shared" si="44"/>
        <v>0</v>
      </c>
      <c r="AJ18" s="16">
        <f t="shared" si="45"/>
        <v>0</v>
      </c>
      <c r="AK18" s="17">
        <f t="shared" si="46"/>
        <v>0</v>
      </c>
      <c r="AL18" s="15">
        <f t="shared" si="47"/>
        <v>0</v>
      </c>
      <c r="AM18" s="16">
        <f t="shared" si="48"/>
        <v>0</v>
      </c>
      <c r="AN18" s="16">
        <f t="shared" si="49"/>
        <v>0</v>
      </c>
      <c r="AO18" s="17">
        <f t="shared" si="50"/>
        <v>0</v>
      </c>
      <c r="AP18" s="15">
        <f t="shared" si="51"/>
        <v>0</v>
      </c>
      <c r="AQ18" s="16">
        <f t="shared" si="52"/>
        <v>0</v>
      </c>
      <c r="AR18" s="16">
        <f t="shared" si="53"/>
        <v>0</v>
      </c>
      <c r="AS18" s="17">
        <f t="shared" si="54"/>
        <v>0</v>
      </c>
      <c r="AT18" s="15">
        <f t="shared" si="55"/>
        <v>2</v>
      </c>
      <c r="AU18" s="16">
        <f t="shared" si="56"/>
        <v>1</v>
      </c>
      <c r="AV18" s="16">
        <f t="shared" si="57"/>
        <v>0</v>
      </c>
      <c r="AW18" s="17">
        <f t="shared" si="58"/>
        <v>1</v>
      </c>
      <c r="AX18" s="15">
        <f t="shared" si="59"/>
        <v>0</v>
      </c>
      <c r="AY18" s="16">
        <f t="shared" si="60"/>
        <v>0</v>
      </c>
      <c r="AZ18" s="16">
        <f t="shared" si="61"/>
        <v>0</v>
      </c>
      <c r="BA18" s="16">
        <f t="shared" si="62"/>
        <v>0</v>
      </c>
      <c r="BB18" s="15">
        <f t="shared" si="63"/>
        <v>0</v>
      </c>
      <c r="BC18" s="16">
        <f t="shared" si="64"/>
        <v>0</v>
      </c>
      <c r="BD18" s="16">
        <f t="shared" si="65"/>
        <v>0</v>
      </c>
      <c r="BE18" s="16">
        <f t="shared" si="66"/>
        <v>0</v>
      </c>
      <c r="BF18" s="15">
        <f t="shared" si="67"/>
        <v>0</v>
      </c>
      <c r="BG18" s="16">
        <f t="shared" si="68"/>
        <v>0</v>
      </c>
      <c r="BH18" s="16">
        <f t="shared" si="69"/>
        <v>0</v>
      </c>
      <c r="BI18" s="17">
        <f t="shared" si="70"/>
        <v>0</v>
      </c>
      <c r="BK18" s="29">
        <f t="shared" si="71"/>
        <v>221304</v>
      </c>
      <c r="BL18" s="29">
        <f t="shared" si="72"/>
        <v>222304</v>
      </c>
      <c r="BM18" s="29">
        <f t="shared" si="73"/>
        <v>223304</v>
      </c>
      <c r="BN18" s="23">
        <v>1304</v>
      </c>
    </row>
    <row r="19" spans="1:66" s="28" customFormat="1" ht="25.5" customHeight="1">
      <c r="A19" s="22" t="s">
        <v>111</v>
      </c>
      <c r="B19" s="15">
        <f t="shared" si="13"/>
        <v>0</v>
      </c>
      <c r="C19" s="16">
        <f t="shared" si="14"/>
        <v>0</v>
      </c>
      <c r="D19" s="16">
        <f t="shared" si="14"/>
        <v>0</v>
      </c>
      <c r="E19" s="16">
        <f t="shared" si="14"/>
        <v>0</v>
      </c>
      <c r="F19" s="15">
        <f t="shared" si="15"/>
        <v>0</v>
      </c>
      <c r="G19" s="16">
        <f t="shared" si="16"/>
        <v>0</v>
      </c>
      <c r="H19" s="16">
        <f t="shared" si="17"/>
        <v>0</v>
      </c>
      <c r="I19" s="16">
        <f t="shared" si="18"/>
        <v>0</v>
      </c>
      <c r="J19" s="15">
        <f t="shared" si="19"/>
        <v>0</v>
      </c>
      <c r="K19" s="16">
        <f t="shared" si="20"/>
        <v>0</v>
      </c>
      <c r="L19" s="16">
        <f t="shared" si="21"/>
        <v>0</v>
      </c>
      <c r="M19" s="17">
        <f t="shared" si="22"/>
        <v>0</v>
      </c>
      <c r="N19" s="15">
        <f t="shared" si="23"/>
        <v>0</v>
      </c>
      <c r="O19" s="16">
        <f t="shared" si="24"/>
        <v>0</v>
      </c>
      <c r="P19" s="16">
        <f t="shared" si="25"/>
        <v>0</v>
      </c>
      <c r="Q19" s="17">
        <f t="shared" si="26"/>
        <v>0</v>
      </c>
      <c r="R19" s="15">
        <f t="shared" si="27"/>
        <v>0</v>
      </c>
      <c r="S19" s="16">
        <f t="shared" si="28"/>
        <v>0</v>
      </c>
      <c r="T19" s="16">
        <f t="shared" si="29"/>
        <v>0</v>
      </c>
      <c r="U19" s="16">
        <f t="shared" si="30"/>
        <v>0</v>
      </c>
      <c r="V19" s="15">
        <f t="shared" si="31"/>
        <v>0</v>
      </c>
      <c r="W19" s="16">
        <f t="shared" si="32"/>
        <v>0</v>
      </c>
      <c r="X19" s="16">
        <f t="shared" si="33"/>
        <v>0</v>
      </c>
      <c r="Y19" s="17">
        <f t="shared" si="34"/>
        <v>0</v>
      </c>
      <c r="Z19" s="15">
        <f t="shared" si="35"/>
        <v>0</v>
      </c>
      <c r="AA19" s="16">
        <f t="shared" si="36"/>
        <v>0</v>
      </c>
      <c r="AB19" s="16">
        <f t="shared" si="37"/>
        <v>0</v>
      </c>
      <c r="AC19" s="16">
        <f t="shared" si="38"/>
        <v>0</v>
      </c>
      <c r="AD19" s="15">
        <f t="shared" si="39"/>
        <v>0</v>
      </c>
      <c r="AE19" s="16">
        <f t="shared" si="40"/>
        <v>0</v>
      </c>
      <c r="AF19" s="16">
        <f t="shared" si="41"/>
        <v>0</v>
      </c>
      <c r="AG19" s="17">
        <f t="shared" si="42"/>
        <v>0</v>
      </c>
      <c r="AH19" s="15">
        <f t="shared" si="43"/>
        <v>0</v>
      </c>
      <c r="AI19" s="16">
        <f t="shared" si="44"/>
        <v>0</v>
      </c>
      <c r="AJ19" s="16">
        <f t="shared" si="45"/>
        <v>0</v>
      </c>
      <c r="AK19" s="17">
        <f t="shared" si="46"/>
        <v>0</v>
      </c>
      <c r="AL19" s="15">
        <f t="shared" si="47"/>
        <v>0</v>
      </c>
      <c r="AM19" s="16">
        <f t="shared" si="48"/>
        <v>0</v>
      </c>
      <c r="AN19" s="16">
        <f t="shared" si="49"/>
        <v>0</v>
      </c>
      <c r="AO19" s="17">
        <f t="shared" si="50"/>
        <v>0</v>
      </c>
      <c r="AP19" s="15">
        <f t="shared" si="51"/>
        <v>0</v>
      </c>
      <c r="AQ19" s="16">
        <f t="shared" si="52"/>
        <v>0</v>
      </c>
      <c r="AR19" s="16">
        <f t="shared" si="53"/>
        <v>0</v>
      </c>
      <c r="AS19" s="17">
        <f t="shared" si="54"/>
        <v>0</v>
      </c>
      <c r="AT19" s="15">
        <f t="shared" si="55"/>
        <v>0</v>
      </c>
      <c r="AU19" s="16">
        <f t="shared" si="56"/>
        <v>0</v>
      </c>
      <c r="AV19" s="16">
        <f t="shared" si="57"/>
        <v>0</v>
      </c>
      <c r="AW19" s="17">
        <f t="shared" si="58"/>
        <v>0</v>
      </c>
      <c r="AX19" s="15">
        <f t="shared" si="59"/>
        <v>0</v>
      </c>
      <c r="AY19" s="16">
        <f t="shared" si="60"/>
        <v>0</v>
      </c>
      <c r="AZ19" s="16">
        <f t="shared" si="61"/>
        <v>0</v>
      </c>
      <c r="BA19" s="16">
        <f t="shared" si="62"/>
        <v>0</v>
      </c>
      <c r="BB19" s="15">
        <f t="shared" si="63"/>
        <v>0</v>
      </c>
      <c r="BC19" s="16">
        <f t="shared" si="64"/>
        <v>0</v>
      </c>
      <c r="BD19" s="16">
        <f t="shared" si="65"/>
        <v>0</v>
      </c>
      <c r="BE19" s="16">
        <f t="shared" si="66"/>
        <v>0</v>
      </c>
      <c r="BF19" s="15">
        <f t="shared" si="67"/>
        <v>0</v>
      </c>
      <c r="BG19" s="16">
        <f t="shared" si="68"/>
        <v>0</v>
      </c>
      <c r="BH19" s="16">
        <f t="shared" si="69"/>
        <v>0</v>
      </c>
      <c r="BI19" s="17">
        <f t="shared" si="70"/>
        <v>0</v>
      </c>
      <c r="BK19" s="29">
        <f t="shared" si="71"/>
        <v>221305</v>
      </c>
      <c r="BL19" s="29">
        <f t="shared" si="72"/>
        <v>222305</v>
      </c>
      <c r="BM19" s="29">
        <f t="shared" si="73"/>
        <v>223305</v>
      </c>
      <c r="BN19" s="23">
        <v>1305</v>
      </c>
    </row>
    <row r="20" spans="1:66" s="28" customFormat="1" ht="25.5" customHeight="1">
      <c r="A20" s="22" t="s">
        <v>112</v>
      </c>
      <c r="B20" s="15">
        <f t="shared" si="13"/>
        <v>0</v>
      </c>
      <c r="C20" s="16">
        <f t="shared" si="14"/>
        <v>0</v>
      </c>
      <c r="D20" s="16">
        <f t="shared" si="14"/>
        <v>0</v>
      </c>
      <c r="E20" s="16">
        <f t="shared" si="14"/>
        <v>0</v>
      </c>
      <c r="F20" s="15">
        <f t="shared" si="15"/>
        <v>0</v>
      </c>
      <c r="G20" s="16">
        <f t="shared" si="16"/>
        <v>0</v>
      </c>
      <c r="H20" s="16">
        <f t="shared" si="17"/>
        <v>0</v>
      </c>
      <c r="I20" s="16">
        <f t="shared" si="18"/>
        <v>0</v>
      </c>
      <c r="J20" s="15">
        <f t="shared" si="19"/>
        <v>0</v>
      </c>
      <c r="K20" s="16">
        <f t="shared" si="20"/>
        <v>0</v>
      </c>
      <c r="L20" s="16">
        <f t="shared" si="21"/>
        <v>0</v>
      </c>
      <c r="M20" s="17">
        <f t="shared" si="22"/>
        <v>0</v>
      </c>
      <c r="N20" s="15">
        <f t="shared" si="23"/>
        <v>0</v>
      </c>
      <c r="O20" s="16">
        <f t="shared" si="24"/>
        <v>0</v>
      </c>
      <c r="P20" s="16">
        <f t="shared" si="25"/>
        <v>0</v>
      </c>
      <c r="Q20" s="17">
        <f t="shared" si="26"/>
        <v>0</v>
      </c>
      <c r="R20" s="15">
        <f t="shared" si="27"/>
        <v>0</v>
      </c>
      <c r="S20" s="16">
        <f t="shared" si="28"/>
        <v>0</v>
      </c>
      <c r="T20" s="16">
        <f t="shared" si="29"/>
        <v>0</v>
      </c>
      <c r="U20" s="16">
        <f t="shared" si="30"/>
        <v>0</v>
      </c>
      <c r="V20" s="15">
        <f t="shared" si="31"/>
        <v>0</v>
      </c>
      <c r="W20" s="16">
        <f t="shared" si="32"/>
        <v>0</v>
      </c>
      <c r="X20" s="16">
        <f t="shared" si="33"/>
        <v>0</v>
      </c>
      <c r="Y20" s="17">
        <f t="shared" si="34"/>
        <v>0</v>
      </c>
      <c r="Z20" s="15">
        <f t="shared" si="35"/>
        <v>0</v>
      </c>
      <c r="AA20" s="16">
        <f t="shared" si="36"/>
        <v>0</v>
      </c>
      <c r="AB20" s="16">
        <f t="shared" si="37"/>
        <v>0</v>
      </c>
      <c r="AC20" s="16">
        <f t="shared" si="38"/>
        <v>0</v>
      </c>
      <c r="AD20" s="15">
        <f t="shared" si="39"/>
        <v>0</v>
      </c>
      <c r="AE20" s="16">
        <f t="shared" si="40"/>
        <v>0</v>
      </c>
      <c r="AF20" s="16">
        <f t="shared" si="41"/>
        <v>0</v>
      </c>
      <c r="AG20" s="17">
        <f t="shared" si="42"/>
        <v>0</v>
      </c>
      <c r="AH20" s="15">
        <f t="shared" si="43"/>
        <v>0</v>
      </c>
      <c r="AI20" s="16">
        <f t="shared" si="44"/>
        <v>0</v>
      </c>
      <c r="AJ20" s="16">
        <f t="shared" si="45"/>
        <v>0</v>
      </c>
      <c r="AK20" s="17">
        <f t="shared" si="46"/>
        <v>0</v>
      </c>
      <c r="AL20" s="15">
        <f t="shared" si="47"/>
        <v>0</v>
      </c>
      <c r="AM20" s="16">
        <f t="shared" si="48"/>
        <v>0</v>
      </c>
      <c r="AN20" s="16">
        <f t="shared" si="49"/>
        <v>0</v>
      </c>
      <c r="AO20" s="17">
        <f t="shared" si="50"/>
        <v>0</v>
      </c>
      <c r="AP20" s="15">
        <f t="shared" si="51"/>
        <v>0</v>
      </c>
      <c r="AQ20" s="16">
        <f t="shared" si="52"/>
        <v>0</v>
      </c>
      <c r="AR20" s="16">
        <f t="shared" si="53"/>
        <v>0</v>
      </c>
      <c r="AS20" s="17">
        <f t="shared" si="54"/>
        <v>0</v>
      </c>
      <c r="AT20" s="15">
        <f t="shared" si="55"/>
        <v>0</v>
      </c>
      <c r="AU20" s="16">
        <f t="shared" si="56"/>
        <v>0</v>
      </c>
      <c r="AV20" s="16">
        <f t="shared" si="57"/>
        <v>0</v>
      </c>
      <c r="AW20" s="17">
        <f t="shared" si="58"/>
        <v>0</v>
      </c>
      <c r="AX20" s="15">
        <f t="shared" si="59"/>
        <v>0</v>
      </c>
      <c r="AY20" s="16">
        <f t="shared" si="60"/>
        <v>0</v>
      </c>
      <c r="AZ20" s="16">
        <f t="shared" si="61"/>
        <v>0</v>
      </c>
      <c r="BA20" s="16">
        <f t="shared" si="62"/>
        <v>0</v>
      </c>
      <c r="BB20" s="15">
        <f t="shared" si="63"/>
        <v>0</v>
      </c>
      <c r="BC20" s="16">
        <f t="shared" si="64"/>
        <v>0</v>
      </c>
      <c r="BD20" s="16">
        <f t="shared" si="65"/>
        <v>0</v>
      </c>
      <c r="BE20" s="16">
        <f t="shared" si="66"/>
        <v>0</v>
      </c>
      <c r="BF20" s="15">
        <f t="shared" si="67"/>
        <v>0</v>
      </c>
      <c r="BG20" s="16">
        <f t="shared" si="68"/>
        <v>0</v>
      </c>
      <c r="BH20" s="16">
        <f t="shared" si="69"/>
        <v>0</v>
      </c>
      <c r="BI20" s="17">
        <f t="shared" si="70"/>
        <v>0</v>
      </c>
      <c r="BK20" s="29">
        <f t="shared" si="71"/>
        <v>221306</v>
      </c>
      <c r="BL20" s="29">
        <f t="shared" si="72"/>
        <v>222306</v>
      </c>
      <c r="BM20" s="29">
        <f t="shared" si="73"/>
        <v>223306</v>
      </c>
      <c r="BN20" s="23">
        <v>1306</v>
      </c>
    </row>
    <row r="21" spans="1:66" s="28" customFormat="1" ht="25.5" customHeight="1">
      <c r="A21" s="22" t="s">
        <v>113</v>
      </c>
      <c r="B21" s="15">
        <f t="shared" si="13"/>
        <v>0</v>
      </c>
      <c r="C21" s="19">
        <f t="shared" si="14"/>
        <v>0</v>
      </c>
      <c r="D21" s="19">
        <f t="shared" si="14"/>
        <v>0</v>
      </c>
      <c r="E21" s="19">
        <f t="shared" si="14"/>
        <v>0</v>
      </c>
      <c r="F21" s="15">
        <f t="shared" si="15"/>
        <v>0</v>
      </c>
      <c r="G21" s="19">
        <f t="shared" si="16"/>
        <v>0</v>
      </c>
      <c r="H21" s="19">
        <f t="shared" si="17"/>
        <v>0</v>
      </c>
      <c r="I21" s="19">
        <f t="shared" si="18"/>
        <v>0</v>
      </c>
      <c r="J21" s="18">
        <f t="shared" si="19"/>
        <v>0</v>
      </c>
      <c r="K21" s="19">
        <f t="shared" si="20"/>
        <v>0</v>
      </c>
      <c r="L21" s="19">
        <f t="shared" si="21"/>
        <v>0</v>
      </c>
      <c r="M21" s="20">
        <f t="shared" si="22"/>
        <v>0</v>
      </c>
      <c r="N21" s="18">
        <f t="shared" si="23"/>
        <v>0</v>
      </c>
      <c r="O21" s="19">
        <f t="shared" si="24"/>
        <v>0</v>
      </c>
      <c r="P21" s="19">
        <f t="shared" si="25"/>
        <v>0</v>
      </c>
      <c r="Q21" s="20">
        <f t="shared" si="26"/>
        <v>0</v>
      </c>
      <c r="R21" s="18">
        <f t="shared" si="27"/>
        <v>0</v>
      </c>
      <c r="S21" s="19">
        <f t="shared" si="28"/>
        <v>0</v>
      </c>
      <c r="T21" s="19">
        <f t="shared" si="29"/>
        <v>0</v>
      </c>
      <c r="U21" s="19">
        <f t="shared" si="30"/>
        <v>0</v>
      </c>
      <c r="V21" s="18">
        <f t="shared" si="31"/>
        <v>0</v>
      </c>
      <c r="W21" s="19">
        <f t="shared" si="32"/>
        <v>0</v>
      </c>
      <c r="X21" s="19">
        <f t="shared" si="33"/>
        <v>0</v>
      </c>
      <c r="Y21" s="20">
        <f t="shared" si="34"/>
        <v>0</v>
      </c>
      <c r="Z21" s="18">
        <f t="shared" si="35"/>
        <v>0</v>
      </c>
      <c r="AA21" s="19">
        <f t="shared" si="36"/>
        <v>0</v>
      </c>
      <c r="AB21" s="19">
        <f t="shared" si="37"/>
        <v>0</v>
      </c>
      <c r="AC21" s="19">
        <f t="shared" si="38"/>
        <v>0</v>
      </c>
      <c r="AD21" s="18">
        <f t="shared" si="39"/>
        <v>0</v>
      </c>
      <c r="AE21" s="19">
        <f t="shared" si="40"/>
        <v>0</v>
      </c>
      <c r="AF21" s="19">
        <f t="shared" si="41"/>
        <v>0</v>
      </c>
      <c r="AG21" s="20">
        <f t="shared" si="42"/>
        <v>0</v>
      </c>
      <c r="AH21" s="18">
        <f t="shared" si="43"/>
        <v>0</v>
      </c>
      <c r="AI21" s="19">
        <f t="shared" si="44"/>
        <v>0</v>
      </c>
      <c r="AJ21" s="19">
        <f t="shared" si="45"/>
        <v>0</v>
      </c>
      <c r="AK21" s="20">
        <f t="shared" si="46"/>
        <v>0</v>
      </c>
      <c r="AL21" s="18">
        <f t="shared" si="47"/>
        <v>0</v>
      </c>
      <c r="AM21" s="19">
        <f t="shared" si="48"/>
        <v>0</v>
      </c>
      <c r="AN21" s="19">
        <f t="shared" si="49"/>
        <v>0</v>
      </c>
      <c r="AO21" s="20">
        <f t="shared" si="50"/>
        <v>0</v>
      </c>
      <c r="AP21" s="18">
        <f t="shared" si="51"/>
        <v>0</v>
      </c>
      <c r="AQ21" s="19">
        <f t="shared" si="52"/>
        <v>0</v>
      </c>
      <c r="AR21" s="19">
        <f t="shared" si="53"/>
        <v>0</v>
      </c>
      <c r="AS21" s="20">
        <f t="shared" si="54"/>
        <v>0</v>
      </c>
      <c r="AT21" s="18">
        <f t="shared" si="55"/>
        <v>0</v>
      </c>
      <c r="AU21" s="19">
        <f t="shared" si="56"/>
        <v>0</v>
      </c>
      <c r="AV21" s="19">
        <f t="shared" si="57"/>
        <v>0</v>
      </c>
      <c r="AW21" s="20">
        <f t="shared" si="58"/>
        <v>0</v>
      </c>
      <c r="AX21" s="18">
        <f t="shared" si="59"/>
        <v>0</v>
      </c>
      <c r="AY21" s="19">
        <f t="shared" si="60"/>
        <v>0</v>
      </c>
      <c r="AZ21" s="19">
        <f t="shared" si="61"/>
        <v>0</v>
      </c>
      <c r="BA21" s="19">
        <f t="shared" si="62"/>
        <v>0</v>
      </c>
      <c r="BB21" s="18">
        <f t="shared" si="63"/>
        <v>0</v>
      </c>
      <c r="BC21" s="19">
        <f t="shared" si="64"/>
        <v>0</v>
      </c>
      <c r="BD21" s="19">
        <f t="shared" si="65"/>
        <v>0</v>
      </c>
      <c r="BE21" s="20">
        <f t="shared" si="66"/>
        <v>0</v>
      </c>
      <c r="BF21" s="18">
        <f t="shared" si="67"/>
        <v>0</v>
      </c>
      <c r="BG21" s="19">
        <f t="shared" si="68"/>
        <v>0</v>
      </c>
      <c r="BH21" s="19">
        <f t="shared" si="69"/>
        <v>0</v>
      </c>
      <c r="BI21" s="20">
        <f t="shared" si="70"/>
        <v>0</v>
      </c>
      <c r="BK21" s="29">
        <f t="shared" si="71"/>
        <v>221307</v>
      </c>
      <c r="BL21" s="29">
        <f t="shared" si="72"/>
        <v>222307</v>
      </c>
      <c r="BM21" s="29">
        <f t="shared" si="73"/>
        <v>223307</v>
      </c>
      <c r="BN21" s="23">
        <v>1307</v>
      </c>
    </row>
    <row r="22" spans="1:66" s="28" customFormat="1" ht="25.5" customHeight="1">
      <c r="A22" s="21" t="s">
        <v>0</v>
      </c>
      <c r="B22" s="11">
        <f aca="true" t="shared" si="74" ref="B22:BI22">SUM(B23:B24)</f>
        <v>13</v>
      </c>
      <c r="C22" s="12">
        <f t="shared" si="74"/>
        <v>6</v>
      </c>
      <c r="D22" s="12">
        <f t="shared" si="74"/>
        <v>4</v>
      </c>
      <c r="E22" s="13">
        <f t="shared" si="74"/>
        <v>3</v>
      </c>
      <c r="F22" s="11">
        <f t="shared" si="74"/>
        <v>5</v>
      </c>
      <c r="G22" s="12">
        <f t="shared" si="74"/>
        <v>2</v>
      </c>
      <c r="H22" s="12">
        <f t="shared" si="74"/>
        <v>0</v>
      </c>
      <c r="I22" s="13">
        <f t="shared" si="74"/>
        <v>3</v>
      </c>
      <c r="J22" s="11">
        <f t="shared" si="74"/>
        <v>5</v>
      </c>
      <c r="K22" s="12">
        <f t="shared" si="74"/>
        <v>3</v>
      </c>
      <c r="L22" s="12">
        <f t="shared" si="74"/>
        <v>2</v>
      </c>
      <c r="M22" s="13">
        <f t="shared" si="74"/>
        <v>0</v>
      </c>
      <c r="N22" s="11">
        <f t="shared" si="74"/>
        <v>3</v>
      </c>
      <c r="O22" s="12">
        <f t="shared" si="74"/>
        <v>1</v>
      </c>
      <c r="P22" s="12">
        <f t="shared" si="74"/>
        <v>2</v>
      </c>
      <c r="Q22" s="13">
        <f t="shared" si="74"/>
        <v>0</v>
      </c>
      <c r="R22" s="11">
        <f t="shared" si="74"/>
        <v>0</v>
      </c>
      <c r="S22" s="12">
        <f t="shared" si="74"/>
        <v>0</v>
      </c>
      <c r="T22" s="12">
        <f t="shared" si="74"/>
        <v>0</v>
      </c>
      <c r="U22" s="13">
        <f t="shared" si="74"/>
        <v>0</v>
      </c>
      <c r="V22" s="11">
        <f t="shared" si="74"/>
        <v>0</v>
      </c>
      <c r="W22" s="12">
        <f t="shared" si="74"/>
        <v>0</v>
      </c>
      <c r="X22" s="12">
        <f t="shared" si="74"/>
        <v>0</v>
      </c>
      <c r="Y22" s="13">
        <f t="shared" si="74"/>
        <v>0</v>
      </c>
      <c r="Z22" s="11">
        <f t="shared" si="74"/>
        <v>0</v>
      </c>
      <c r="AA22" s="12">
        <f t="shared" si="74"/>
        <v>0</v>
      </c>
      <c r="AB22" s="12">
        <f t="shared" si="74"/>
        <v>0</v>
      </c>
      <c r="AC22" s="13">
        <f t="shared" si="74"/>
        <v>0</v>
      </c>
      <c r="AD22" s="11">
        <f t="shared" si="74"/>
        <v>0</v>
      </c>
      <c r="AE22" s="12">
        <f t="shared" si="74"/>
        <v>0</v>
      </c>
      <c r="AF22" s="12">
        <f t="shared" si="74"/>
        <v>0</v>
      </c>
      <c r="AG22" s="13">
        <f t="shared" si="74"/>
        <v>0</v>
      </c>
      <c r="AH22" s="11">
        <f t="shared" si="74"/>
        <v>0</v>
      </c>
      <c r="AI22" s="12">
        <f t="shared" si="74"/>
        <v>0</v>
      </c>
      <c r="AJ22" s="12">
        <f t="shared" si="74"/>
        <v>0</v>
      </c>
      <c r="AK22" s="13">
        <f t="shared" si="74"/>
        <v>0</v>
      </c>
      <c r="AL22" s="11">
        <f t="shared" si="74"/>
        <v>0</v>
      </c>
      <c r="AM22" s="12">
        <f t="shared" si="74"/>
        <v>0</v>
      </c>
      <c r="AN22" s="12">
        <f t="shared" si="74"/>
        <v>0</v>
      </c>
      <c r="AO22" s="13">
        <f t="shared" si="74"/>
        <v>0</v>
      </c>
      <c r="AP22" s="11">
        <f t="shared" si="74"/>
        <v>0</v>
      </c>
      <c r="AQ22" s="12">
        <f t="shared" si="74"/>
        <v>0</v>
      </c>
      <c r="AR22" s="12">
        <f t="shared" si="74"/>
        <v>0</v>
      </c>
      <c r="AS22" s="13">
        <f t="shared" si="74"/>
        <v>0</v>
      </c>
      <c r="AT22" s="11">
        <f t="shared" si="74"/>
        <v>13</v>
      </c>
      <c r="AU22" s="12">
        <f t="shared" si="74"/>
        <v>6</v>
      </c>
      <c r="AV22" s="12">
        <f t="shared" si="74"/>
        <v>4</v>
      </c>
      <c r="AW22" s="13">
        <f t="shared" si="74"/>
        <v>3</v>
      </c>
      <c r="AX22" s="11">
        <f t="shared" si="74"/>
        <v>0</v>
      </c>
      <c r="AY22" s="12">
        <f t="shared" si="74"/>
        <v>0</v>
      </c>
      <c r="AZ22" s="12">
        <f t="shared" si="74"/>
        <v>0</v>
      </c>
      <c r="BA22" s="13">
        <f t="shared" si="74"/>
        <v>0</v>
      </c>
      <c r="BB22" s="11">
        <f t="shared" si="74"/>
        <v>0</v>
      </c>
      <c r="BC22" s="12">
        <f t="shared" si="74"/>
        <v>0</v>
      </c>
      <c r="BD22" s="12">
        <f t="shared" si="74"/>
        <v>0</v>
      </c>
      <c r="BE22" s="13">
        <f t="shared" si="74"/>
        <v>0</v>
      </c>
      <c r="BF22" s="11">
        <f t="shared" si="74"/>
        <v>0</v>
      </c>
      <c r="BG22" s="12">
        <f t="shared" si="74"/>
        <v>0</v>
      </c>
      <c r="BH22" s="12">
        <f t="shared" si="74"/>
        <v>0</v>
      </c>
      <c r="BI22" s="13">
        <f t="shared" si="74"/>
        <v>0</v>
      </c>
      <c r="BN22" s="23"/>
    </row>
    <row r="23" spans="1:66" s="28" customFormat="1" ht="25.5" customHeight="1">
      <c r="A23" s="22" t="s">
        <v>114</v>
      </c>
      <c r="B23" s="15">
        <f>SUM(C23:E23)</f>
        <v>5</v>
      </c>
      <c r="C23" s="16">
        <f aca="true" t="shared" si="75" ref="C23:E24">G23+K23+O23+S23+W23+AA23+AE23+AI23+AM23+AQ23</f>
        <v>2</v>
      </c>
      <c r="D23" s="16">
        <f t="shared" si="75"/>
        <v>0</v>
      </c>
      <c r="E23" s="16">
        <f t="shared" si="75"/>
        <v>3</v>
      </c>
      <c r="F23" s="15">
        <f>SUM(G23:I23)</f>
        <v>3</v>
      </c>
      <c r="G23" s="16">
        <f>IF(ISERROR(VLOOKUP($BK23,data,2,FALSE)),0,VLOOKUP($BK23,data,2,FALSE))</f>
        <v>0</v>
      </c>
      <c r="H23" s="16">
        <f>IF(ISERROR(VLOOKUP($BL23,data,2,FALSE)),0,VLOOKUP($BL23,data,2,FALSE))</f>
        <v>0</v>
      </c>
      <c r="I23" s="16">
        <f>IF(ISERROR(VLOOKUP($BM23,data,2,FALSE)),0,VLOOKUP($BM23,data,2,FALSE))</f>
        <v>3</v>
      </c>
      <c r="J23" s="15">
        <f>SUM(K23:M23)</f>
        <v>2</v>
      </c>
      <c r="K23" s="16">
        <f>IF(ISERROR(VLOOKUP($BK23,data,3,FALSE)),0,VLOOKUP($BK23,data,3,FALSE))</f>
        <v>2</v>
      </c>
      <c r="L23" s="16">
        <f>IF(ISERROR(VLOOKUP($BL23,data,3,FALSE)),0,VLOOKUP($BL23,data,3,FALSE))</f>
        <v>0</v>
      </c>
      <c r="M23" s="17">
        <f>IF(ISERROR(VLOOKUP($BM23,data,3,FALSE)),0,VLOOKUP($BM23,data,3,FALSE))</f>
        <v>0</v>
      </c>
      <c r="N23" s="15">
        <f>SUM(O23:Q23)</f>
        <v>0</v>
      </c>
      <c r="O23" s="16">
        <f>IF(ISERROR(VLOOKUP($BK23,data,4,FALSE)),0,VLOOKUP($BK23,data,4,FALSE))</f>
        <v>0</v>
      </c>
      <c r="P23" s="16">
        <f>IF(ISERROR(VLOOKUP($BL23,data,4,FALSE)),0,VLOOKUP($BL23,data,4,FALSE))</f>
        <v>0</v>
      </c>
      <c r="Q23" s="17">
        <f>IF(ISERROR(VLOOKUP($BM23,data,4,FALSE)),0,VLOOKUP($BM23,data,4,FALSE))</f>
        <v>0</v>
      </c>
      <c r="R23" s="15">
        <f>SUM(S23:U23)</f>
        <v>0</v>
      </c>
      <c r="S23" s="16">
        <f>IF(ISERROR(VLOOKUP($BK23,data,5,FALSE)),0,VLOOKUP($BK23,data,5,FALSE))</f>
        <v>0</v>
      </c>
      <c r="T23" s="16">
        <f>IF(ISERROR(VLOOKUP($BL23,data,5,FALSE)),0,VLOOKUP($BL23,data,5,FALSE))</f>
        <v>0</v>
      </c>
      <c r="U23" s="16">
        <f>IF(ISERROR(VLOOKUP($BM23,data,5,FALSE)),0,VLOOKUP($BM23,data,5,FALSE))</f>
        <v>0</v>
      </c>
      <c r="V23" s="15">
        <f>SUM(W23:Y23)</f>
        <v>0</v>
      </c>
      <c r="W23" s="16">
        <f>IF(ISERROR(VLOOKUP($BK23,data,6,FALSE)),0,VLOOKUP($BK23,data,6,FALSE))</f>
        <v>0</v>
      </c>
      <c r="X23" s="16">
        <f>IF(ISERROR(VLOOKUP($BL23,data,6,FALSE)),0,VLOOKUP($BL23,data,6,FALSE))</f>
        <v>0</v>
      </c>
      <c r="Y23" s="17">
        <f>IF(ISERROR(VLOOKUP($BM23,data,6,FALSE)),0,VLOOKUP($BM23,data,6,FALSE))</f>
        <v>0</v>
      </c>
      <c r="Z23" s="15">
        <f>SUM(AA23:AC23)</f>
        <v>0</v>
      </c>
      <c r="AA23" s="16">
        <f>IF(ISERROR(VLOOKUP($BK23,data,7,FALSE)),0,VLOOKUP($BK23,data,7,FALSE))</f>
        <v>0</v>
      </c>
      <c r="AB23" s="16">
        <f>IF(ISERROR(VLOOKUP($BL23,data,7,FALSE)),0,VLOOKUP($BL23,data,7,FALSE))</f>
        <v>0</v>
      </c>
      <c r="AC23" s="16">
        <f>IF(ISERROR(VLOOKUP($BM23,data,7,FALSE)),0,VLOOKUP($BM23,data,7,FALSE))</f>
        <v>0</v>
      </c>
      <c r="AD23" s="15">
        <f>SUM(AE23:AG23)</f>
        <v>0</v>
      </c>
      <c r="AE23" s="16">
        <f>IF(ISERROR(VLOOKUP($BK23,data,8,FALSE)),0,VLOOKUP($BK23,data,8,FALSE))</f>
        <v>0</v>
      </c>
      <c r="AF23" s="16">
        <f>IF(ISERROR(VLOOKUP($BL23,data,8,FALSE)),0,VLOOKUP($BL23,data,8,FALSE))</f>
        <v>0</v>
      </c>
      <c r="AG23" s="17">
        <f>IF(ISERROR(VLOOKUP($BM23,data,8,FALSE)),0,VLOOKUP($BM23,data,8,FALSE))</f>
        <v>0</v>
      </c>
      <c r="AH23" s="15">
        <f>SUM(AI23:AK23)</f>
        <v>0</v>
      </c>
      <c r="AI23" s="16">
        <f>IF(ISERROR(VLOOKUP($BK23,data,9,FALSE)),0,VLOOKUP($BK23,data,9,FALSE))</f>
        <v>0</v>
      </c>
      <c r="AJ23" s="16">
        <f>IF(ISERROR(VLOOKUP($BL23,data,9,FALSE)),0,VLOOKUP($BL23,data,9,FALSE))</f>
        <v>0</v>
      </c>
      <c r="AK23" s="17">
        <f>IF(ISERROR(VLOOKUP($BM23,data,9,FALSE)),0,VLOOKUP($BM23,data,9,FALSE))</f>
        <v>0</v>
      </c>
      <c r="AL23" s="15">
        <f>SUM(AM23:AO23)</f>
        <v>0</v>
      </c>
      <c r="AM23" s="16">
        <f>IF(ISERROR(VLOOKUP($BK23,data,10,FALSE)),0,VLOOKUP($BK23,data,10,FALSE))</f>
        <v>0</v>
      </c>
      <c r="AN23" s="16">
        <f>IF(ISERROR(VLOOKUP($BL23,data,10,FALSE)),0,VLOOKUP($BL23,data,10,FALSE))</f>
        <v>0</v>
      </c>
      <c r="AO23" s="17">
        <f>IF(ISERROR(VLOOKUP($BM23,data,10,FALSE)),0,VLOOKUP($BM23,data,10,FALSE))</f>
        <v>0</v>
      </c>
      <c r="AP23" s="15">
        <f>SUM(AQ23:AS23)</f>
        <v>0</v>
      </c>
      <c r="AQ23" s="16">
        <f>IF(ISERROR(VLOOKUP($BK23,data,11,FALSE)),0,VLOOKUP($BK23,data,11,FALSE))</f>
        <v>0</v>
      </c>
      <c r="AR23" s="16">
        <f>IF(ISERROR(VLOOKUP($BL23,data,11,FALSE)),0,VLOOKUP($BL23,data,11,FALSE))</f>
        <v>0</v>
      </c>
      <c r="AS23" s="17">
        <f>IF(ISERROR(VLOOKUP($BM23,data,11,FALSE)),0,VLOOKUP($BM23,data,11,FALSE))</f>
        <v>0</v>
      </c>
      <c r="AT23" s="15">
        <f>SUM(AU23:AW23)</f>
        <v>5</v>
      </c>
      <c r="AU23" s="16">
        <f>IF(ISERROR(VLOOKUP($BK23,data,12,FALSE)),0,VLOOKUP($BK23,data,12,FALSE))</f>
        <v>2</v>
      </c>
      <c r="AV23" s="16">
        <f>IF(ISERROR(VLOOKUP($BL23,data,12,FALSE)),0,VLOOKUP($BL23,data,12,FALSE))</f>
        <v>0</v>
      </c>
      <c r="AW23" s="17">
        <f>IF(ISERROR(VLOOKUP($BM23,data,12,FALSE)),0,VLOOKUP($BM23,data,12,FALSE))</f>
        <v>3</v>
      </c>
      <c r="AX23" s="15">
        <f>SUM(AY23:BA23)</f>
        <v>0</v>
      </c>
      <c r="AY23" s="16">
        <f>IF(ISERROR(VLOOKUP($BK23,data,13,FALSE)),0,VLOOKUP($BK23,data,13,FALSE))</f>
        <v>0</v>
      </c>
      <c r="AZ23" s="16">
        <f>IF(ISERROR(VLOOKUP($BL23,data,13,FALSE)),0,VLOOKUP($BL23,data,13,FALSE))</f>
        <v>0</v>
      </c>
      <c r="BA23" s="16">
        <f>IF(ISERROR(VLOOKUP($BM23,data,13,FALSE)),0,VLOOKUP($BM23,data,13,FALSE))</f>
        <v>0</v>
      </c>
      <c r="BB23" s="15">
        <f>SUM(BC23:BE23)</f>
        <v>0</v>
      </c>
      <c r="BC23" s="16">
        <f>IF(ISERROR(VLOOKUP($BK23,data,14,FALSE)),0,VLOOKUP($BK23,data,14,FALSE))</f>
        <v>0</v>
      </c>
      <c r="BD23" s="16">
        <f>IF(ISERROR(VLOOKUP($BL23,data,14,FALSE)),0,VLOOKUP($BL23,data,14,FALSE))</f>
        <v>0</v>
      </c>
      <c r="BE23" s="16">
        <f t="shared" si="66"/>
        <v>0</v>
      </c>
      <c r="BF23" s="15">
        <f>SUM(BG23:BI23)</f>
        <v>0</v>
      </c>
      <c r="BG23" s="16">
        <f>IF(ISERROR(VLOOKUP($BK23,data,15,FALSE)),0,VLOOKUP($BK23,data,15,FALSE))</f>
        <v>0</v>
      </c>
      <c r="BH23" s="16">
        <f>IF(ISERROR(VLOOKUP($BL23,data,15,FALSE)),0,VLOOKUP($BL23,data,15,FALSE))</f>
        <v>0</v>
      </c>
      <c r="BI23" s="17">
        <f>IF(ISERROR(VLOOKUP($BM23,data,15,FALSE)),0,VLOOKUP($BM23,data,15,FALSE))</f>
        <v>0</v>
      </c>
      <c r="BK23" s="29">
        <f>$BN23+220000</f>
        <v>221205</v>
      </c>
      <c r="BL23" s="29">
        <f>$BN23+221000</f>
        <v>222205</v>
      </c>
      <c r="BM23" s="29">
        <f>$BN23+222000</f>
        <v>223205</v>
      </c>
      <c r="BN23" s="23">
        <v>1205</v>
      </c>
    </row>
    <row r="24" spans="1:66" s="28" customFormat="1" ht="25.5" customHeight="1">
      <c r="A24" s="22" t="s">
        <v>68</v>
      </c>
      <c r="B24" s="15">
        <f>SUM(C24:E24)</f>
        <v>8</v>
      </c>
      <c r="C24" s="19">
        <f t="shared" si="75"/>
        <v>4</v>
      </c>
      <c r="D24" s="19">
        <f t="shared" si="75"/>
        <v>4</v>
      </c>
      <c r="E24" s="19">
        <f t="shared" si="75"/>
        <v>0</v>
      </c>
      <c r="F24" s="15">
        <f>SUM(G24:I24)</f>
        <v>2</v>
      </c>
      <c r="G24" s="19">
        <f>IF(ISERROR(VLOOKUP($BK24,data,2,FALSE)),0,VLOOKUP($BK24,data,2,FALSE))</f>
        <v>2</v>
      </c>
      <c r="H24" s="19">
        <f>IF(ISERROR(VLOOKUP($BL24,data,2,FALSE)),0,VLOOKUP($BL24,data,2,FALSE))</f>
        <v>0</v>
      </c>
      <c r="I24" s="19">
        <f>IF(ISERROR(VLOOKUP($BM24,data,2,FALSE)),0,VLOOKUP($BM24,data,2,FALSE))</f>
        <v>0</v>
      </c>
      <c r="J24" s="18">
        <f>SUM(K24:M24)</f>
        <v>3</v>
      </c>
      <c r="K24" s="19">
        <f>IF(ISERROR(VLOOKUP($BK24,data,3,FALSE)),0,VLOOKUP($BK24,data,3,FALSE))</f>
        <v>1</v>
      </c>
      <c r="L24" s="19">
        <f>IF(ISERROR(VLOOKUP($BL24,data,3,FALSE)),0,VLOOKUP($BL24,data,3,FALSE))</f>
        <v>2</v>
      </c>
      <c r="M24" s="20">
        <f>IF(ISERROR(VLOOKUP($BM24,data,3,FALSE)),0,VLOOKUP($BM24,data,3,FALSE))</f>
        <v>0</v>
      </c>
      <c r="N24" s="18">
        <f>SUM(O24:Q24)</f>
        <v>3</v>
      </c>
      <c r="O24" s="19">
        <f>IF(ISERROR(VLOOKUP($BK24,data,4,FALSE)),0,VLOOKUP($BK24,data,4,FALSE))</f>
        <v>1</v>
      </c>
      <c r="P24" s="19">
        <f>IF(ISERROR(VLOOKUP($BL24,data,4,FALSE)),0,VLOOKUP($BL24,data,4,FALSE))</f>
        <v>2</v>
      </c>
      <c r="Q24" s="20">
        <f>IF(ISERROR(VLOOKUP($BM24,data,4,FALSE)),0,VLOOKUP($BM24,data,4,FALSE))</f>
        <v>0</v>
      </c>
      <c r="R24" s="18">
        <f>SUM(S24:U24)</f>
        <v>0</v>
      </c>
      <c r="S24" s="19">
        <f>IF(ISERROR(VLOOKUP($BK24,data,5,FALSE)),0,VLOOKUP($BK24,data,5,FALSE))</f>
        <v>0</v>
      </c>
      <c r="T24" s="19">
        <f>IF(ISERROR(VLOOKUP($BL24,data,5,FALSE)),0,VLOOKUP($BL24,data,5,FALSE))</f>
        <v>0</v>
      </c>
      <c r="U24" s="19">
        <f>IF(ISERROR(VLOOKUP($BM24,data,5,FALSE)),0,VLOOKUP($BM24,data,5,FALSE))</f>
        <v>0</v>
      </c>
      <c r="V24" s="18">
        <f>SUM(W24:Y24)</f>
        <v>0</v>
      </c>
      <c r="W24" s="19">
        <f>IF(ISERROR(VLOOKUP($BK24,data,6,FALSE)),0,VLOOKUP($BK24,data,6,FALSE))</f>
        <v>0</v>
      </c>
      <c r="X24" s="19">
        <f>IF(ISERROR(VLOOKUP($BL24,data,6,FALSE)),0,VLOOKUP($BL24,data,6,FALSE))</f>
        <v>0</v>
      </c>
      <c r="Y24" s="20">
        <f>IF(ISERROR(VLOOKUP($BM24,data,6,FALSE)),0,VLOOKUP($BM24,data,6,FALSE))</f>
        <v>0</v>
      </c>
      <c r="Z24" s="18">
        <f>SUM(AA24:AC24)</f>
        <v>0</v>
      </c>
      <c r="AA24" s="19">
        <f>IF(ISERROR(VLOOKUP($BK24,data,7,FALSE)),0,VLOOKUP($BK24,data,7,FALSE))</f>
        <v>0</v>
      </c>
      <c r="AB24" s="19">
        <f>IF(ISERROR(VLOOKUP($BL24,data,7,FALSE)),0,VLOOKUP($BL24,data,7,FALSE))</f>
        <v>0</v>
      </c>
      <c r="AC24" s="19">
        <f>IF(ISERROR(VLOOKUP($BM24,data,7,FALSE)),0,VLOOKUP($BM24,data,7,FALSE))</f>
        <v>0</v>
      </c>
      <c r="AD24" s="18">
        <f>SUM(AE24:AG24)</f>
        <v>0</v>
      </c>
      <c r="AE24" s="19">
        <f>IF(ISERROR(VLOOKUP($BK24,data,8,FALSE)),0,VLOOKUP($BK24,data,8,FALSE))</f>
        <v>0</v>
      </c>
      <c r="AF24" s="19">
        <f>IF(ISERROR(VLOOKUP($BL24,data,8,FALSE)),0,VLOOKUP($BL24,data,8,FALSE))</f>
        <v>0</v>
      </c>
      <c r="AG24" s="20">
        <f>IF(ISERROR(VLOOKUP($BM24,data,8,FALSE)),0,VLOOKUP($BM24,data,8,FALSE))</f>
        <v>0</v>
      </c>
      <c r="AH24" s="18">
        <f>SUM(AI24:AK24)</f>
        <v>0</v>
      </c>
      <c r="AI24" s="19">
        <f>IF(ISERROR(VLOOKUP($BK24,data,9,FALSE)),0,VLOOKUP($BK24,data,9,FALSE))</f>
        <v>0</v>
      </c>
      <c r="AJ24" s="19">
        <f>IF(ISERROR(VLOOKUP($BL24,data,9,FALSE)),0,VLOOKUP($BL24,data,9,FALSE))</f>
        <v>0</v>
      </c>
      <c r="AK24" s="20">
        <f>IF(ISERROR(VLOOKUP($BM24,data,9,FALSE)),0,VLOOKUP($BM24,data,9,FALSE))</f>
        <v>0</v>
      </c>
      <c r="AL24" s="18">
        <f>SUM(AM24:AO24)</f>
        <v>0</v>
      </c>
      <c r="AM24" s="19">
        <f>IF(ISERROR(VLOOKUP($BK24,data,10,FALSE)),0,VLOOKUP($BK24,data,10,FALSE))</f>
        <v>0</v>
      </c>
      <c r="AN24" s="19">
        <f>IF(ISERROR(VLOOKUP($BL24,data,10,FALSE)),0,VLOOKUP($BL24,data,10,FALSE))</f>
        <v>0</v>
      </c>
      <c r="AO24" s="20">
        <f>IF(ISERROR(VLOOKUP($BM24,data,10,FALSE)),0,VLOOKUP($BM24,data,10,FALSE))</f>
        <v>0</v>
      </c>
      <c r="AP24" s="18">
        <f>SUM(AQ24:AS24)</f>
        <v>0</v>
      </c>
      <c r="AQ24" s="19">
        <f>IF(ISERROR(VLOOKUP($BK24,data,11,FALSE)),0,VLOOKUP($BK24,data,11,FALSE))</f>
        <v>0</v>
      </c>
      <c r="AR24" s="19">
        <f>IF(ISERROR(VLOOKUP($BL24,data,11,FALSE)),0,VLOOKUP($BL24,data,11,FALSE))</f>
        <v>0</v>
      </c>
      <c r="AS24" s="20">
        <f>IF(ISERROR(VLOOKUP($BM24,data,11,FALSE)),0,VLOOKUP($BM24,data,11,FALSE))</f>
        <v>0</v>
      </c>
      <c r="AT24" s="18">
        <f>SUM(AU24:AW24)</f>
        <v>8</v>
      </c>
      <c r="AU24" s="19">
        <f>IF(ISERROR(VLOOKUP($BK24,data,12,FALSE)),0,VLOOKUP($BK24,data,12,FALSE))</f>
        <v>4</v>
      </c>
      <c r="AV24" s="19">
        <f>IF(ISERROR(VLOOKUP($BL24,data,12,FALSE)),0,VLOOKUP($BL24,data,12,FALSE))</f>
        <v>4</v>
      </c>
      <c r="AW24" s="20">
        <f>IF(ISERROR(VLOOKUP($BM24,data,12,FALSE)),0,VLOOKUP($BM24,data,12,FALSE))</f>
        <v>0</v>
      </c>
      <c r="AX24" s="18">
        <f>SUM(AY24:BA24)</f>
        <v>0</v>
      </c>
      <c r="AY24" s="19">
        <f>IF(ISERROR(VLOOKUP($BK24,data,13,FALSE)),0,VLOOKUP($BK24,data,13,FALSE))</f>
        <v>0</v>
      </c>
      <c r="AZ24" s="19">
        <f>IF(ISERROR(VLOOKUP($BL24,data,13,FALSE)),0,VLOOKUP($BL24,data,13,FALSE))</f>
        <v>0</v>
      </c>
      <c r="BA24" s="19">
        <f>IF(ISERROR(VLOOKUP($BM24,data,13,FALSE)),0,VLOOKUP($BM24,data,13,FALSE))</f>
        <v>0</v>
      </c>
      <c r="BB24" s="18">
        <f>SUM(BC24:BE24)</f>
        <v>0</v>
      </c>
      <c r="BC24" s="19">
        <f>IF(ISERROR(VLOOKUP($BK24,data,14,FALSE)),0,VLOOKUP($BK24,data,14,FALSE))</f>
        <v>0</v>
      </c>
      <c r="BD24" s="19">
        <f>IF(ISERROR(VLOOKUP($BL24,data,14,FALSE)),0,VLOOKUP($BL24,data,14,FALSE))</f>
        <v>0</v>
      </c>
      <c r="BE24" s="20">
        <f t="shared" si="66"/>
        <v>0</v>
      </c>
      <c r="BF24" s="18">
        <f>SUM(BG24:BI24)</f>
        <v>0</v>
      </c>
      <c r="BG24" s="19">
        <f>IF(ISERROR(VLOOKUP($BK24,data,15,FALSE)),0,VLOOKUP($BK24,data,15,FALSE))</f>
        <v>0</v>
      </c>
      <c r="BH24" s="19">
        <f>IF(ISERROR(VLOOKUP($BL24,data,15,FALSE)),0,VLOOKUP($BL24,data,15,FALSE))</f>
        <v>0</v>
      </c>
      <c r="BI24" s="20">
        <f>IF(ISERROR(VLOOKUP($BM24,data,15,FALSE)),0,VLOOKUP($BM24,data,15,FALSE))</f>
        <v>0</v>
      </c>
      <c r="BK24" s="29">
        <f>$BN24+220000</f>
        <v>221208</v>
      </c>
      <c r="BL24" s="29">
        <f>$BN24+221000</f>
        <v>222208</v>
      </c>
      <c r="BM24" s="29">
        <f>$BN24+222000</f>
        <v>223208</v>
      </c>
      <c r="BN24" s="23">
        <v>1208</v>
      </c>
    </row>
    <row r="25" spans="1:66" s="28" customFormat="1" ht="25.5" customHeight="1">
      <c r="A25" s="21" t="s">
        <v>82</v>
      </c>
      <c r="B25" s="11">
        <f aca="true" t="shared" si="76" ref="B25:BI25">SUM(B26:B39)</f>
        <v>73</v>
      </c>
      <c r="C25" s="12">
        <f t="shared" si="76"/>
        <v>28</v>
      </c>
      <c r="D25" s="12">
        <f t="shared" si="76"/>
        <v>11</v>
      </c>
      <c r="E25" s="13">
        <f t="shared" si="76"/>
        <v>34</v>
      </c>
      <c r="F25" s="11">
        <f t="shared" si="76"/>
        <v>39</v>
      </c>
      <c r="G25" s="12">
        <f t="shared" si="76"/>
        <v>9</v>
      </c>
      <c r="H25" s="12">
        <f t="shared" si="76"/>
        <v>1</v>
      </c>
      <c r="I25" s="13">
        <f t="shared" si="76"/>
        <v>29</v>
      </c>
      <c r="J25" s="11">
        <f t="shared" si="76"/>
        <v>21</v>
      </c>
      <c r="K25" s="12">
        <f t="shared" si="76"/>
        <v>14</v>
      </c>
      <c r="L25" s="12">
        <f t="shared" si="76"/>
        <v>2</v>
      </c>
      <c r="M25" s="13">
        <f t="shared" si="76"/>
        <v>5</v>
      </c>
      <c r="N25" s="11">
        <f t="shared" si="76"/>
        <v>13</v>
      </c>
      <c r="O25" s="12">
        <f t="shared" si="76"/>
        <v>5</v>
      </c>
      <c r="P25" s="12">
        <f t="shared" si="76"/>
        <v>8</v>
      </c>
      <c r="Q25" s="13">
        <f t="shared" si="76"/>
        <v>0</v>
      </c>
      <c r="R25" s="11">
        <f t="shared" si="76"/>
        <v>0</v>
      </c>
      <c r="S25" s="12">
        <f t="shared" si="76"/>
        <v>0</v>
      </c>
      <c r="T25" s="12">
        <f t="shared" si="76"/>
        <v>0</v>
      </c>
      <c r="U25" s="13">
        <f t="shared" si="76"/>
        <v>0</v>
      </c>
      <c r="V25" s="11">
        <f t="shared" si="76"/>
        <v>0</v>
      </c>
      <c r="W25" s="12">
        <f t="shared" si="76"/>
        <v>0</v>
      </c>
      <c r="X25" s="12">
        <f t="shared" si="76"/>
        <v>0</v>
      </c>
      <c r="Y25" s="13">
        <f t="shared" si="76"/>
        <v>0</v>
      </c>
      <c r="Z25" s="11">
        <f t="shared" si="76"/>
        <v>0</v>
      </c>
      <c r="AA25" s="12">
        <f t="shared" si="76"/>
        <v>0</v>
      </c>
      <c r="AB25" s="12">
        <f t="shared" si="76"/>
        <v>0</v>
      </c>
      <c r="AC25" s="13">
        <f t="shared" si="76"/>
        <v>0</v>
      </c>
      <c r="AD25" s="11">
        <f t="shared" si="76"/>
        <v>0</v>
      </c>
      <c r="AE25" s="12">
        <f t="shared" si="76"/>
        <v>0</v>
      </c>
      <c r="AF25" s="12">
        <f t="shared" si="76"/>
        <v>0</v>
      </c>
      <c r="AG25" s="13">
        <f t="shared" si="76"/>
        <v>0</v>
      </c>
      <c r="AH25" s="11">
        <f t="shared" si="76"/>
        <v>0</v>
      </c>
      <c r="AI25" s="12">
        <f t="shared" si="76"/>
        <v>0</v>
      </c>
      <c r="AJ25" s="12">
        <f t="shared" si="76"/>
        <v>0</v>
      </c>
      <c r="AK25" s="13">
        <f t="shared" si="76"/>
        <v>0</v>
      </c>
      <c r="AL25" s="11">
        <f t="shared" si="76"/>
        <v>0</v>
      </c>
      <c r="AM25" s="12">
        <f t="shared" si="76"/>
        <v>0</v>
      </c>
      <c r="AN25" s="12">
        <f t="shared" si="76"/>
        <v>0</v>
      </c>
      <c r="AO25" s="13">
        <f t="shared" si="76"/>
        <v>0</v>
      </c>
      <c r="AP25" s="11">
        <f t="shared" si="76"/>
        <v>0</v>
      </c>
      <c r="AQ25" s="12">
        <f t="shared" si="76"/>
        <v>0</v>
      </c>
      <c r="AR25" s="12">
        <f t="shared" si="76"/>
        <v>0</v>
      </c>
      <c r="AS25" s="13">
        <f t="shared" si="76"/>
        <v>0</v>
      </c>
      <c r="AT25" s="11">
        <f t="shared" si="76"/>
        <v>73</v>
      </c>
      <c r="AU25" s="12">
        <f t="shared" si="76"/>
        <v>28</v>
      </c>
      <c r="AV25" s="12">
        <f t="shared" si="76"/>
        <v>11</v>
      </c>
      <c r="AW25" s="13">
        <f t="shared" si="76"/>
        <v>34</v>
      </c>
      <c r="AX25" s="11">
        <f t="shared" si="76"/>
        <v>0</v>
      </c>
      <c r="AY25" s="12">
        <f t="shared" si="76"/>
        <v>0</v>
      </c>
      <c r="AZ25" s="12">
        <f t="shared" si="76"/>
        <v>0</v>
      </c>
      <c r="BA25" s="13">
        <f t="shared" si="76"/>
        <v>0</v>
      </c>
      <c r="BB25" s="11">
        <f t="shared" si="76"/>
        <v>0</v>
      </c>
      <c r="BC25" s="12">
        <f t="shared" si="76"/>
        <v>0</v>
      </c>
      <c r="BD25" s="12">
        <f t="shared" si="76"/>
        <v>0</v>
      </c>
      <c r="BE25" s="13">
        <f t="shared" si="76"/>
        <v>0</v>
      </c>
      <c r="BF25" s="11">
        <f t="shared" si="76"/>
        <v>0</v>
      </c>
      <c r="BG25" s="12">
        <f t="shared" si="76"/>
        <v>0</v>
      </c>
      <c r="BH25" s="12">
        <f t="shared" si="76"/>
        <v>0</v>
      </c>
      <c r="BI25" s="13">
        <f t="shared" si="76"/>
        <v>0</v>
      </c>
      <c r="BN25" s="23"/>
    </row>
    <row r="26" spans="1:66" s="28" customFormat="1" ht="25.5" customHeight="1">
      <c r="A26" s="22" t="s">
        <v>115</v>
      </c>
      <c r="B26" s="15">
        <f>SUM(C26:E26)</f>
        <v>32</v>
      </c>
      <c r="C26" s="16">
        <f aca="true" t="shared" si="77" ref="C26:E39">G26+K26+O26+S26+W26+AA26+AE26+AI26+AM26+AQ26</f>
        <v>13</v>
      </c>
      <c r="D26" s="16">
        <f t="shared" si="77"/>
        <v>4</v>
      </c>
      <c r="E26" s="16">
        <f t="shared" si="77"/>
        <v>15</v>
      </c>
      <c r="F26" s="15">
        <f>SUM(G26:I26)</f>
        <v>18</v>
      </c>
      <c r="G26" s="16">
        <f aca="true" t="shared" si="78" ref="G26:G39">IF(ISERROR(VLOOKUP($BK26,data,2,FALSE)),0,VLOOKUP($BK26,data,2,FALSE))</f>
        <v>3</v>
      </c>
      <c r="H26" s="16">
        <f aca="true" t="shared" si="79" ref="H26:H39">IF(ISERROR(VLOOKUP($BL26,data,2,FALSE)),0,VLOOKUP($BL26,data,2,FALSE))</f>
        <v>0</v>
      </c>
      <c r="I26" s="16">
        <f aca="true" t="shared" si="80" ref="I26:I39">IF(ISERROR(VLOOKUP($BM26,data,2,FALSE)),0,VLOOKUP($BM26,data,2,FALSE))</f>
        <v>15</v>
      </c>
      <c r="J26" s="15">
        <f aca="true" t="shared" si="81" ref="J26:J39">SUM(K26:M26)</f>
        <v>8</v>
      </c>
      <c r="K26" s="16">
        <f aca="true" t="shared" si="82" ref="K26:K39">IF(ISERROR(VLOOKUP($BK26,data,3,FALSE)),0,VLOOKUP($BK26,data,3,FALSE))</f>
        <v>7</v>
      </c>
      <c r="L26" s="16">
        <f aca="true" t="shared" si="83" ref="L26:L39">IF(ISERROR(VLOOKUP($BL26,data,3,FALSE)),0,VLOOKUP($BL26,data,3,FALSE))</f>
        <v>1</v>
      </c>
      <c r="M26" s="17">
        <f aca="true" t="shared" si="84" ref="M26:M39">IF(ISERROR(VLOOKUP($BM26,data,3,FALSE)),0,VLOOKUP($BM26,data,3,FALSE))</f>
        <v>0</v>
      </c>
      <c r="N26" s="15">
        <f aca="true" t="shared" si="85" ref="N26:N39">SUM(O26:Q26)</f>
        <v>6</v>
      </c>
      <c r="O26" s="16">
        <f aca="true" t="shared" si="86" ref="O26:O39">IF(ISERROR(VLOOKUP($BK26,data,4,FALSE)),0,VLOOKUP($BK26,data,4,FALSE))</f>
        <v>3</v>
      </c>
      <c r="P26" s="16">
        <f aca="true" t="shared" si="87" ref="P26:P39">IF(ISERROR(VLOOKUP($BL26,data,4,FALSE)),0,VLOOKUP($BL26,data,4,FALSE))</f>
        <v>3</v>
      </c>
      <c r="Q26" s="17">
        <f aca="true" t="shared" si="88" ref="Q26:Q39">IF(ISERROR(VLOOKUP($BM26,data,4,FALSE)),0,VLOOKUP($BM26,data,4,FALSE))</f>
        <v>0</v>
      </c>
      <c r="R26" s="15">
        <f aca="true" t="shared" si="89" ref="R26:R39">SUM(S26:U26)</f>
        <v>0</v>
      </c>
      <c r="S26" s="16">
        <f aca="true" t="shared" si="90" ref="S26:S39">IF(ISERROR(VLOOKUP($BK26,data,5,FALSE)),0,VLOOKUP($BK26,data,5,FALSE))</f>
        <v>0</v>
      </c>
      <c r="T26" s="16">
        <f aca="true" t="shared" si="91" ref="T26:T39">IF(ISERROR(VLOOKUP($BL26,data,5,FALSE)),0,VLOOKUP($BL26,data,5,FALSE))</f>
        <v>0</v>
      </c>
      <c r="U26" s="16">
        <f aca="true" t="shared" si="92" ref="U26:U39">IF(ISERROR(VLOOKUP($BM26,data,5,FALSE)),0,VLOOKUP($BM26,data,5,FALSE))</f>
        <v>0</v>
      </c>
      <c r="V26" s="15">
        <f aca="true" t="shared" si="93" ref="V26:V39">SUM(W26:Y26)</f>
        <v>0</v>
      </c>
      <c r="W26" s="16">
        <f aca="true" t="shared" si="94" ref="W26:W39">IF(ISERROR(VLOOKUP($BK26,data,6,FALSE)),0,VLOOKUP($BK26,data,6,FALSE))</f>
        <v>0</v>
      </c>
      <c r="X26" s="16">
        <f aca="true" t="shared" si="95" ref="X26:X39">IF(ISERROR(VLOOKUP($BL26,data,6,FALSE)),0,VLOOKUP($BL26,data,6,FALSE))</f>
        <v>0</v>
      </c>
      <c r="Y26" s="17">
        <f aca="true" t="shared" si="96" ref="Y26:Y39">IF(ISERROR(VLOOKUP($BM26,data,6,FALSE)),0,VLOOKUP($BM26,data,6,FALSE))</f>
        <v>0</v>
      </c>
      <c r="Z26" s="15">
        <f aca="true" t="shared" si="97" ref="Z26:Z39">SUM(AA26:AC26)</f>
        <v>0</v>
      </c>
      <c r="AA26" s="16">
        <f aca="true" t="shared" si="98" ref="AA26:AA39">IF(ISERROR(VLOOKUP($BK26,data,7,FALSE)),0,VLOOKUP($BK26,data,7,FALSE))</f>
        <v>0</v>
      </c>
      <c r="AB26" s="16">
        <f aca="true" t="shared" si="99" ref="AB26:AB39">IF(ISERROR(VLOOKUP($BL26,data,7,FALSE)),0,VLOOKUP($BL26,data,7,FALSE))</f>
        <v>0</v>
      </c>
      <c r="AC26" s="16">
        <f aca="true" t="shared" si="100" ref="AC26:AC39">IF(ISERROR(VLOOKUP($BM26,data,7,FALSE)),0,VLOOKUP($BM26,data,7,FALSE))</f>
        <v>0</v>
      </c>
      <c r="AD26" s="15">
        <f aca="true" t="shared" si="101" ref="AD26:AD39">SUM(AE26:AG26)</f>
        <v>0</v>
      </c>
      <c r="AE26" s="16">
        <f aca="true" t="shared" si="102" ref="AE26:AE39">IF(ISERROR(VLOOKUP($BK26,data,8,FALSE)),0,VLOOKUP($BK26,data,8,FALSE))</f>
        <v>0</v>
      </c>
      <c r="AF26" s="16">
        <f aca="true" t="shared" si="103" ref="AF26:AF39">IF(ISERROR(VLOOKUP($BL26,data,8,FALSE)),0,VLOOKUP($BL26,data,8,FALSE))</f>
        <v>0</v>
      </c>
      <c r="AG26" s="17">
        <f aca="true" t="shared" si="104" ref="AG26:AG39">IF(ISERROR(VLOOKUP($BM26,data,8,FALSE)),0,VLOOKUP($BM26,data,8,FALSE))</f>
        <v>0</v>
      </c>
      <c r="AH26" s="15">
        <f aca="true" t="shared" si="105" ref="AH26:AH39">SUM(AI26:AK26)</f>
        <v>0</v>
      </c>
      <c r="AI26" s="16">
        <f aca="true" t="shared" si="106" ref="AI26:AI39">IF(ISERROR(VLOOKUP($BK26,data,9,FALSE)),0,VLOOKUP($BK26,data,9,FALSE))</f>
        <v>0</v>
      </c>
      <c r="AJ26" s="16">
        <f aca="true" t="shared" si="107" ref="AJ26:AJ39">IF(ISERROR(VLOOKUP($BL26,data,9,FALSE)),0,VLOOKUP($BL26,data,9,FALSE))</f>
        <v>0</v>
      </c>
      <c r="AK26" s="17">
        <f aca="true" t="shared" si="108" ref="AK26:AK39">IF(ISERROR(VLOOKUP($BM26,data,9,FALSE)),0,VLOOKUP($BM26,data,9,FALSE))</f>
        <v>0</v>
      </c>
      <c r="AL26" s="15">
        <f aca="true" t="shared" si="109" ref="AL26:AL39">SUM(AM26:AO26)</f>
        <v>0</v>
      </c>
      <c r="AM26" s="16">
        <f aca="true" t="shared" si="110" ref="AM26:AM39">IF(ISERROR(VLOOKUP($BK26,data,10,FALSE)),0,VLOOKUP($BK26,data,10,FALSE))</f>
        <v>0</v>
      </c>
      <c r="AN26" s="16">
        <f aca="true" t="shared" si="111" ref="AN26:AN39">IF(ISERROR(VLOOKUP($BL26,data,10,FALSE)),0,VLOOKUP($BL26,data,10,FALSE))</f>
        <v>0</v>
      </c>
      <c r="AO26" s="17">
        <f aca="true" t="shared" si="112" ref="AO26:AO39">IF(ISERROR(VLOOKUP($BM26,data,10,FALSE)),0,VLOOKUP($BM26,data,10,FALSE))</f>
        <v>0</v>
      </c>
      <c r="AP26" s="15">
        <f aca="true" t="shared" si="113" ref="AP26:AP39">SUM(AQ26:AS26)</f>
        <v>0</v>
      </c>
      <c r="AQ26" s="16">
        <f aca="true" t="shared" si="114" ref="AQ26:AQ39">IF(ISERROR(VLOOKUP($BK26,data,11,FALSE)),0,VLOOKUP($BK26,data,11,FALSE))</f>
        <v>0</v>
      </c>
      <c r="AR26" s="16">
        <f aca="true" t="shared" si="115" ref="AR26:AR39">IF(ISERROR(VLOOKUP($BL26,data,11,FALSE)),0,VLOOKUP($BL26,data,11,FALSE))</f>
        <v>0</v>
      </c>
      <c r="AS26" s="17">
        <f aca="true" t="shared" si="116" ref="AS26:AS39">IF(ISERROR(VLOOKUP($BM26,data,11,FALSE)),0,VLOOKUP($BM26,data,11,FALSE))</f>
        <v>0</v>
      </c>
      <c r="AT26" s="15">
        <f aca="true" t="shared" si="117" ref="AT26:AT39">SUM(AU26:AW26)</f>
        <v>32</v>
      </c>
      <c r="AU26" s="16">
        <f aca="true" t="shared" si="118" ref="AU26:AU39">IF(ISERROR(VLOOKUP($BK26,data,12,FALSE)),0,VLOOKUP($BK26,data,12,FALSE))</f>
        <v>13</v>
      </c>
      <c r="AV26" s="16">
        <f aca="true" t="shared" si="119" ref="AV26:AV39">IF(ISERROR(VLOOKUP($BL26,data,12,FALSE)),0,VLOOKUP($BL26,data,12,FALSE))</f>
        <v>4</v>
      </c>
      <c r="AW26" s="17">
        <f aca="true" t="shared" si="120" ref="AW26:AW39">IF(ISERROR(VLOOKUP($BM26,data,12,FALSE)),0,VLOOKUP($BM26,data,12,FALSE))</f>
        <v>15</v>
      </c>
      <c r="AX26" s="15">
        <f aca="true" t="shared" si="121" ref="AX26:AX39">SUM(AY26:BA26)</f>
        <v>0</v>
      </c>
      <c r="AY26" s="16">
        <f aca="true" t="shared" si="122" ref="AY26:AY39">IF(ISERROR(VLOOKUP($BK26,data,13,FALSE)),0,VLOOKUP($BK26,data,13,FALSE))</f>
        <v>0</v>
      </c>
      <c r="AZ26" s="16">
        <f aca="true" t="shared" si="123" ref="AZ26:AZ39">IF(ISERROR(VLOOKUP($BL26,data,13,FALSE)),0,VLOOKUP($BL26,data,13,FALSE))</f>
        <v>0</v>
      </c>
      <c r="BA26" s="16">
        <f aca="true" t="shared" si="124" ref="BA26:BA39">IF(ISERROR(VLOOKUP($BM26,data,13,FALSE)),0,VLOOKUP($BM26,data,13,FALSE))</f>
        <v>0</v>
      </c>
      <c r="BB26" s="15">
        <f aca="true" t="shared" si="125" ref="BB26:BB39">SUM(BC26:BE26)</f>
        <v>0</v>
      </c>
      <c r="BC26" s="16">
        <f aca="true" t="shared" si="126" ref="BC26:BC39">IF(ISERROR(VLOOKUP($BK26,data,14,FALSE)),0,VLOOKUP($BK26,data,14,FALSE))</f>
        <v>0</v>
      </c>
      <c r="BD26" s="16">
        <f aca="true" t="shared" si="127" ref="BD26:BD39">IF(ISERROR(VLOOKUP($BL26,data,14,FALSE)),0,VLOOKUP($BL26,data,14,FALSE))</f>
        <v>0</v>
      </c>
      <c r="BE26" s="16">
        <f t="shared" si="66"/>
        <v>0</v>
      </c>
      <c r="BF26" s="15">
        <f aca="true" t="shared" si="128" ref="BF26:BF39">SUM(BG26:BI26)</f>
        <v>0</v>
      </c>
      <c r="BG26" s="16">
        <f aca="true" t="shared" si="129" ref="BG26:BG39">IF(ISERROR(VLOOKUP($BK26,data,15,FALSE)),0,VLOOKUP($BK26,data,15,FALSE))</f>
        <v>0</v>
      </c>
      <c r="BH26" s="16">
        <f aca="true" t="shared" si="130" ref="BH26:BH39">IF(ISERROR(VLOOKUP($BL26,data,15,FALSE)),0,VLOOKUP($BL26,data,15,FALSE))</f>
        <v>0</v>
      </c>
      <c r="BI26" s="17">
        <f aca="true" t="shared" si="131" ref="BI26:BI39">IF(ISERROR(VLOOKUP($BM26,data,15,FALSE)),0,VLOOKUP($BM26,data,15,FALSE))</f>
        <v>0</v>
      </c>
      <c r="BK26" s="29">
        <f aca="true" t="shared" si="132" ref="BK26:BK39">$BN26+220000</f>
        <v>221203</v>
      </c>
      <c r="BL26" s="29">
        <f aca="true" t="shared" si="133" ref="BL26:BL39">$BN26+221000</f>
        <v>222203</v>
      </c>
      <c r="BM26" s="29">
        <f aca="true" t="shared" si="134" ref="BM26:BM39">$BN26+222000</f>
        <v>223203</v>
      </c>
      <c r="BN26" s="23">
        <v>1203</v>
      </c>
    </row>
    <row r="27" spans="1:66" s="28" customFormat="1" ht="25.5" customHeight="1">
      <c r="A27" s="22" t="s">
        <v>116</v>
      </c>
      <c r="B27" s="15">
        <f aca="true" t="shared" si="135" ref="B27:B39">SUM(C27:E27)</f>
        <v>14</v>
      </c>
      <c r="C27" s="16">
        <f t="shared" si="77"/>
        <v>6</v>
      </c>
      <c r="D27" s="16">
        <f t="shared" si="77"/>
        <v>2</v>
      </c>
      <c r="E27" s="16">
        <f t="shared" si="77"/>
        <v>6</v>
      </c>
      <c r="F27" s="15">
        <f aca="true" t="shared" si="136" ref="F27:F39">SUM(G27:I27)</f>
        <v>5</v>
      </c>
      <c r="G27" s="16">
        <f t="shared" si="78"/>
        <v>2</v>
      </c>
      <c r="H27" s="16">
        <f t="shared" si="79"/>
        <v>0</v>
      </c>
      <c r="I27" s="16">
        <f t="shared" si="80"/>
        <v>3</v>
      </c>
      <c r="J27" s="15">
        <f t="shared" si="81"/>
        <v>6</v>
      </c>
      <c r="K27" s="16">
        <f t="shared" si="82"/>
        <v>3</v>
      </c>
      <c r="L27" s="16">
        <f t="shared" si="83"/>
        <v>0</v>
      </c>
      <c r="M27" s="17">
        <f t="shared" si="84"/>
        <v>3</v>
      </c>
      <c r="N27" s="15">
        <f t="shared" si="85"/>
        <v>3</v>
      </c>
      <c r="O27" s="16">
        <f t="shared" si="86"/>
        <v>1</v>
      </c>
      <c r="P27" s="16">
        <f t="shared" si="87"/>
        <v>2</v>
      </c>
      <c r="Q27" s="17">
        <f t="shared" si="88"/>
        <v>0</v>
      </c>
      <c r="R27" s="15">
        <f t="shared" si="89"/>
        <v>0</v>
      </c>
      <c r="S27" s="16">
        <f t="shared" si="90"/>
        <v>0</v>
      </c>
      <c r="T27" s="16">
        <f t="shared" si="91"/>
        <v>0</v>
      </c>
      <c r="U27" s="16">
        <f t="shared" si="92"/>
        <v>0</v>
      </c>
      <c r="V27" s="15">
        <f t="shared" si="93"/>
        <v>0</v>
      </c>
      <c r="W27" s="16">
        <f t="shared" si="94"/>
        <v>0</v>
      </c>
      <c r="X27" s="16">
        <f t="shared" si="95"/>
        <v>0</v>
      </c>
      <c r="Y27" s="17">
        <f t="shared" si="96"/>
        <v>0</v>
      </c>
      <c r="Z27" s="15">
        <f t="shared" si="97"/>
        <v>0</v>
      </c>
      <c r="AA27" s="16">
        <f t="shared" si="98"/>
        <v>0</v>
      </c>
      <c r="AB27" s="16">
        <f t="shared" si="99"/>
        <v>0</v>
      </c>
      <c r="AC27" s="16">
        <f t="shared" si="100"/>
        <v>0</v>
      </c>
      <c r="AD27" s="15">
        <f t="shared" si="101"/>
        <v>0</v>
      </c>
      <c r="AE27" s="16">
        <f t="shared" si="102"/>
        <v>0</v>
      </c>
      <c r="AF27" s="16">
        <f t="shared" si="103"/>
        <v>0</v>
      </c>
      <c r="AG27" s="17">
        <f t="shared" si="104"/>
        <v>0</v>
      </c>
      <c r="AH27" s="15">
        <f t="shared" si="105"/>
        <v>0</v>
      </c>
      <c r="AI27" s="16">
        <f t="shared" si="106"/>
        <v>0</v>
      </c>
      <c r="AJ27" s="16">
        <f t="shared" si="107"/>
        <v>0</v>
      </c>
      <c r="AK27" s="17">
        <f t="shared" si="108"/>
        <v>0</v>
      </c>
      <c r="AL27" s="15">
        <f t="shared" si="109"/>
        <v>0</v>
      </c>
      <c r="AM27" s="16">
        <f t="shared" si="110"/>
        <v>0</v>
      </c>
      <c r="AN27" s="16">
        <f t="shared" si="111"/>
        <v>0</v>
      </c>
      <c r="AO27" s="17">
        <f t="shared" si="112"/>
        <v>0</v>
      </c>
      <c r="AP27" s="15">
        <f t="shared" si="113"/>
        <v>0</v>
      </c>
      <c r="AQ27" s="16">
        <f t="shared" si="114"/>
        <v>0</v>
      </c>
      <c r="AR27" s="16">
        <f t="shared" si="115"/>
        <v>0</v>
      </c>
      <c r="AS27" s="17">
        <f t="shared" si="116"/>
        <v>0</v>
      </c>
      <c r="AT27" s="15">
        <f t="shared" si="117"/>
        <v>14</v>
      </c>
      <c r="AU27" s="16">
        <f t="shared" si="118"/>
        <v>6</v>
      </c>
      <c r="AV27" s="16">
        <f t="shared" si="119"/>
        <v>2</v>
      </c>
      <c r="AW27" s="17">
        <f t="shared" si="120"/>
        <v>6</v>
      </c>
      <c r="AX27" s="15">
        <f t="shared" si="121"/>
        <v>0</v>
      </c>
      <c r="AY27" s="16">
        <f t="shared" si="122"/>
        <v>0</v>
      </c>
      <c r="AZ27" s="16">
        <f t="shared" si="123"/>
        <v>0</v>
      </c>
      <c r="BA27" s="16">
        <f t="shared" si="124"/>
        <v>0</v>
      </c>
      <c r="BB27" s="15">
        <f t="shared" si="125"/>
        <v>0</v>
      </c>
      <c r="BC27" s="16">
        <f t="shared" si="126"/>
        <v>0</v>
      </c>
      <c r="BD27" s="16">
        <f t="shared" si="127"/>
        <v>0</v>
      </c>
      <c r="BE27" s="16">
        <f t="shared" si="66"/>
        <v>0</v>
      </c>
      <c r="BF27" s="15">
        <f t="shared" si="128"/>
        <v>0</v>
      </c>
      <c r="BG27" s="16">
        <f t="shared" si="129"/>
        <v>0</v>
      </c>
      <c r="BH27" s="16">
        <f t="shared" si="130"/>
        <v>0</v>
      </c>
      <c r="BI27" s="17">
        <f t="shared" si="131"/>
        <v>0</v>
      </c>
      <c r="BK27" s="29">
        <f t="shared" si="132"/>
        <v>221206</v>
      </c>
      <c r="BL27" s="29">
        <f t="shared" si="133"/>
        <v>222206</v>
      </c>
      <c r="BM27" s="29">
        <f t="shared" si="134"/>
        <v>223206</v>
      </c>
      <c r="BN27" s="23">
        <v>1206</v>
      </c>
    </row>
    <row r="28" spans="1:66" s="28" customFormat="1" ht="25.5" customHeight="1">
      <c r="A28" s="22" t="s">
        <v>117</v>
      </c>
      <c r="B28" s="15">
        <f t="shared" si="135"/>
        <v>3</v>
      </c>
      <c r="C28" s="16">
        <f t="shared" si="77"/>
        <v>1</v>
      </c>
      <c r="D28" s="16">
        <f t="shared" si="77"/>
        <v>1</v>
      </c>
      <c r="E28" s="16">
        <f t="shared" si="77"/>
        <v>1</v>
      </c>
      <c r="F28" s="15">
        <f t="shared" si="136"/>
        <v>2</v>
      </c>
      <c r="G28" s="16">
        <f t="shared" si="78"/>
        <v>1</v>
      </c>
      <c r="H28" s="16">
        <f t="shared" si="79"/>
        <v>0</v>
      </c>
      <c r="I28" s="16">
        <f t="shared" si="80"/>
        <v>1</v>
      </c>
      <c r="J28" s="15">
        <f t="shared" si="81"/>
        <v>0</v>
      </c>
      <c r="K28" s="16">
        <f t="shared" si="82"/>
        <v>0</v>
      </c>
      <c r="L28" s="16">
        <f t="shared" si="83"/>
        <v>0</v>
      </c>
      <c r="M28" s="17">
        <f t="shared" si="84"/>
        <v>0</v>
      </c>
      <c r="N28" s="15">
        <f t="shared" si="85"/>
        <v>1</v>
      </c>
      <c r="O28" s="16">
        <f t="shared" si="86"/>
        <v>0</v>
      </c>
      <c r="P28" s="16">
        <f t="shared" si="87"/>
        <v>1</v>
      </c>
      <c r="Q28" s="17">
        <f t="shared" si="88"/>
        <v>0</v>
      </c>
      <c r="R28" s="15">
        <f t="shared" si="89"/>
        <v>0</v>
      </c>
      <c r="S28" s="16">
        <f t="shared" si="90"/>
        <v>0</v>
      </c>
      <c r="T28" s="16">
        <f t="shared" si="91"/>
        <v>0</v>
      </c>
      <c r="U28" s="16">
        <f t="shared" si="92"/>
        <v>0</v>
      </c>
      <c r="V28" s="15">
        <f t="shared" si="93"/>
        <v>0</v>
      </c>
      <c r="W28" s="16">
        <f t="shared" si="94"/>
        <v>0</v>
      </c>
      <c r="X28" s="16">
        <f t="shared" si="95"/>
        <v>0</v>
      </c>
      <c r="Y28" s="17">
        <f t="shared" si="96"/>
        <v>0</v>
      </c>
      <c r="Z28" s="15">
        <f t="shared" si="97"/>
        <v>0</v>
      </c>
      <c r="AA28" s="16">
        <f t="shared" si="98"/>
        <v>0</v>
      </c>
      <c r="AB28" s="16">
        <f t="shared" si="99"/>
        <v>0</v>
      </c>
      <c r="AC28" s="16">
        <f t="shared" si="100"/>
        <v>0</v>
      </c>
      <c r="AD28" s="15">
        <f t="shared" si="101"/>
        <v>0</v>
      </c>
      <c r="AE28" s="16">
        <f t="shared" si="102"/>
        <v>0</v>
      </c>
      <c r="AF28" s="16">
        <f t="shared" si="103"/>
        <v>0</v>
      </c>
      <c r="AG28" s="17">
        <f t="shared" si="104"/>
        <v>0</v>
      </c>
      <c r="AH28" s="15">
        <f t="shared" si="105"/>
        <v>0</v>
      </c>
      <c r="AI28" s="16">
        <f t="shared" si="106"/>
        <v>0</v>
      </c>
      <c r="AJ28" s="16">
        <f t="shared" si="107"/>
        <v>0</v>
      </c>
      <c r="AK28" s="17">
        <f t="shared" si="108"/>
        <v>0</v>
      </c>
      <c r="AL28" s="15">
        <f t="shared" si="109"/>
        <v>0</v>
      </c>
      <c r="AM28" s="16">
        <f t="shared" si="110"/>
        <v>0</v>
      </c>
      <c r="AN28" s="16">
        <f t="shared" si="111"/>
        <v>0</v>
      </c>
      <c r="AO28" s="17">
        <f t="shared" si="112"/>
        <v>0</v>
      </c>
      <c r="AP28" s="15">
        <f t="shared" si="113"/>
        <v>0</v>
      </c>
      <c r="AQ28" s="16">
        <f t="shared" si="114"/>
        <v>0</v>
      </c>
      <c r="AR28" s="16">
        <f t="shared" si="115"/>
        <v>0</v>
      </c>
      <c r="AS28" s="17">
        <f t="shared" si="116"/>
        <v>0</v>
      </c>
      <c r="AT28" s="15">
        <f t="shared" si="117"/>
        <v>3</v>
      </c>
      <c r="AU28" s="16">
        <f t="shared" si="118"/>
        <v>1</v>
      </c>
      <c r="AV28" s="16">
        <f t="shared" si="119"/>
        <v>1</v>
      </c>
      <c r="AW28" s="17">
        <f t="shared" si="120"/>
        <v>1</v>
      </c>
      <c r="AX28" s="15">
        <f t="shared" si="121"/>
        <v>0</v>
      </c>
      <c r="AY28" s="16">
        <f t="shared" si="122"/>
        <v>0</v>
      </c>
      <c r="AZ28" s="16">
        <f t="shared" si="123"/>
        <v>0</v>
      </c>
      <c r="BA28" s="16">
        <f t="shared" si="124"/>
        <v>0</v>
      </c>
      <c r="BB28" s="15">
        <f t="shared" si="125"/>
        <v>0</v>
      </c>
      <c r="BC28" s="16">
        <f t="shared" si="126"/>
        <v>0</v>
      </c>
      <c r="BD28" s="16">
        <f t="shared" si="127"/>
        <v>0</v>
      </c>
      <c r="BE28" s="16">
        <f t="shared" si="66"/>
        <v>0</v>
      </c>
      <c r="BF28" s="15">
        <f t="shared" si="128"/>
        <v>0</v>
      </c>
      <c r="BG28" s="16">
        <f t="shared" si="129"/>
        <v>0</v>
      </c>
      <c r="BH28" s="16">
        <f t="shared" si="130"/>
        <v>0</v>
      </c>
      <c r="BI28" s="17">
        <f t="shared" si="131"/>
        <v>0</v>
      </c>
      <c r="BK28" s="29">
        <f t="shared" si="132"/>
        <v>221220</v>
      </c>
      <c r="BL28" s="29">
        <f t="shared" si="133"/>
        <v>222220</v>
      </c>
      <c r="BM28" s="29">
        <f t="shared" si="134"/>
        <v>223220</v>
      </c>
      <c r="BN28" s="23">
        <v>1220</v>
      </c>
    </row>
    <row r="29" spans="1:66" s="28" customFormat="1" ht="25.5" customHeight="1">
      <c r="A29" s="22" t="s">
        <v>118</v>
      </c>
      <c r="B29" s="15">
        <f t="shared" si="135"/>
        <v>4</v>
      </c>
      <c r="C29" s="16">
        <f t="shared" si="77"/>
        <v>1</v>
      </c>
      <c r="D29" s="16">
        <f t="shared" si="77"/>
        <v>0</v>
      </c>
      <c r="E29" s="16">
        <f t="shared" si="77"/>
        <v>3</v>
      </c>
      <c r="F29" s="15">
        <f t="shared" si="136"/>
        <v>3</v>
      </c>
      <c r="G29" s="16">
        <f t="shared" si="78"/>
        <v>1</v>
      </c>
      <c r="H29" s="16">
        <f t="shared" si="79"/>
        <v>0</v>
      </c>
      <c r="I29" s="16">
        <f t="shared" si="80"/>
        <v>2</v>
      </c>
      <c r="J29" s="15">
        <f t="shared" si="81"/>
        <v>1</v>
      </c>
      <c r="K29" s="16">
        <f t="shared" si="82"/>
        <v>0</v>
      </c>
      <c r="L29" s="16">
        <f t="shared" si="83"/>
        <v>0</v>
      </c>
      <c r="M29" s="17">
        <f t="shared" si="84"/>
        <v>1</v>
      </c>
      <c r="N29" s="15">
        <f t="shared" si="85"/>
        <v>0</v>
      </c>
      <c r="O29" s="16">
        <f t="shared" si="86"/>
        <v>0</v>
      </c>
      <c r="P29" s="16">
        <f t="shared" si="87"/>
        <v>0</v>
      </c>
      <c r="Q29" s="17">
        <f t="shared" si="88"/>
        <v>0</v>
      </c>
      <c r="R29" s="15">
        <f t="shared" si="89"/>
        <v>0</v>
      </c>
      <c r="S29" s="16">
        <f t="shared" si="90"/>
        <v>0</v>
      </c>
      <c r="T29" s="16">
        <f t="shared" si="91"/>
        <v>0</v>
      </c>
      <c r="U29" s="16">
        <f t="shared" si="92"/>
        <v>0</v>
      </c>
      <c r="V29" s="15">
        <f t="shared" si="93"/>
        <v>0</v>
      </c>
      <c r="W29" s="16">
        <f t="shared" si="94"/>
        <v>0</v>
      </c>
      <c r="X29" s="16">
        <f t="shared" si="95"/>
        <v>0</v>
      </c>
      <c r="Y29" s="17">
        <f t="shared" si="96"/>
        <v>0</v>
      </c>
      <c r="Z29" s="15">
        <f t="shared" si="97"/>
        <v>0</v>
      </c>
      <c r="AA29" s="16">
        <f t="shared" si="98"/>
        <v>0</v>
      </c>
      <c r="AB29" s="16">
        <f t="shared" si="99"/>
        <v>0</v>
      </c>
      <c r="AC29" s="16">
        <f t="shared" si="100"/>
        <v>0</v>
      </c>
      <c r="AD29" s="15">
        <f t="shared" si="101"/>
        <v>0</v>
      </c>
      <c r="AE29" s="16">
        <f t="shared" si="102"/>
        <v>0</v>
      </c>
      <c r="AF29" s="16">
        <f t="shared" si="103"/>
        <v>0</v>
      </c>
      <c r="AG29" s="17">
        <f t="shared" si="104"/>
        <v>0</v>
      </c>
      <c r="AH29" s="15">
        <f t="shared" si="105"/>
        <v>0</v>
      </c>
      <c r="AI29" s="16">
        <f t="shared" si="106"/>
        <v>0</v>
      </c>
      <c r="AJ29" s="16">
        <f t="shared" si="107"/>
        <v>0</v>
      </c>
      <c r="AK29" s="17">
        <f t="shared" si="108"/>
        <v>0</v>
      </c>
      <c r="AL29" s="15">
        <f t="shared" si="109"/>
        <v>0</v>
      </c>
      <c r="AM29" s="16">
        <f t="shared" si="110"/>
        <v>0</v>
      </c>
      <c r="AN29" s="16">
        <f t="shared" si="111"/>
        <v>0</v>
      </c>
      <c r="AO29" s="17">
        <f t="shared" si="112"/>
        <v>0</v>
      </c>
      <c r="AP29" s="15">
        <f t="shared" si="113"/>
        <v>0</v>
      </c>
      <c r="AQ29" s="16">
        <f t="shared" si="114"/>
        <v>0</v>
      </c>
      <c r="AR29" s="16">
        <f t="shared" si="115"/>
        <v>0</v>
      </c>
      <c r="AS29" s="17">
        <f t="shared" si="116"/>
        <v>0</v>
      </c>
      <c r="AT29" s="15">
        <f t="shared" si="117"/>
        <v>4</v>
      </c>
      <c r="AU29" s="16">
        <f t="shared" si="118"/>
        <v>1</v>
      </c>
      <c r="AV29" s="16">
        <f t="shared" si="119"/>
        <v>0</v>
      </c>
      <c r="AW29" s="17">
        <f t="shared" si="120"/>
        <v>3</v>
      </c>
      <c r="AX29" s="15">
        <f t="shared" si="121"/>
        <v>0</v>
      </c>
      <c r="AY29" s="16">
        <f t="shared" si="122"/>
        <v>0</v>
      </c>
      <c r="AZ29" s="16">
        <f t="shared" si="123"/>
        <v>0</v>
      </c>
      <c r="BA29" s="16">
        <f t="shared" si="124"/>
        <v>0</v>
      </c>
      <c r="BB29" s="15">
        <f t="shared" si="125"/>
        <v>0</v>
      </c>
      <c r="BC29" s="16">
        <f t="shared" si="126"/>
        <v>0</v>
      </c>
      <c r="BD29" s="16">
        <f t="shared" si="127"/>
        <v>0</v>
      </c>
      <c r="BE29" s="16">
        <f t="shared" si="66"/>
        <v>0</v>
      </c>
      <c r="BF29" s="15">
        <f t="shared" si="128"/>
        <v>0</v>
      </c>
      <c r="BG29" s="16">
        <f t="shared" si="129"/>
        <v>0</v>
      </c>
      <c r="BH29" s="16">
        <f t="shared" si="130"/>
        <v>0</v>
      </c>
      <c r="BI29" s="17">
        <f t="shared" si="131"/>
        <v>0</v>
      </c>
      <c r="BK29" s="29">
        <f t="shared" si="132"/>
        <v>221321</v>
      </c>
      <c r="BL29" s="29">
        <f t="shared" si="133"/>
        <v>222321</v>
      </c>
      <c r="BM29" s="29">
        <f t="shared" si="134"/>
        <v>223321</v>
      </c>
      <c r="BN29" s="23">
        <v>1321</v>
      </c>
    </row>
    <row r="30" spans="1:66" s="28" customFormat="1" ht="25.5" customHeight="1">
      <c r="A30" s="22" t="s">
        <v>5</v>
      </c>
      <c r="B30" s="15">
        <f t="shared" si="135"/>
        <v>1</v>
      </c>
      <c r="C30" s="16">
        <f t="shared" si="77"/>
        <v>1</v>
      </c>
      <c r="D30" s="16">
        <f t="shared" si="77"/>
        <v>0</v>
      </c>
      <c r="E30" s="16">
        <f t="shared" si="77"/>
        <v>0</v>
      </c>
      <c r="F30" s="15">
        <f t="shared" si="136"/>
        <v>0</v>
      </c>
      <c r="G30" s="16">
        <f t="shared" si="78"/>
        <v>0</v>
      </c>
      <c r="H30" s="16">
        <f t="shared" si="79"/>
        <v>0</v>
      </c>
      <c r="I30" s="16">
        <f t="shared" si="80"/>
        <v>0</v>
      </c>
      <c r="J30" s="15">
        <f t="shared" si="81"/>
        <v>1</v>
      </c>
      <c r="K30" s="16">
        <f t="shared" si="82"/>
        <v>1</v>
      </c>
      <c r="L30" s="16">
        <f t="shared" si="83"/>
        <v>0</v>
      </c>
      <c r="M30" s="17">
        <f t="shared" si="84"/>
        <v>0</v>
      </c>
      <c r="N30" s="15">
        <f t="shared" si="85"/>
        <v>0</v>
      </c>
      <c r="O30" s="16">
        <f t="shared" si="86"/>
        <v>0</v>
      </c>
      <c r="P30" s="16">
        <f t="shared" si="87"/>
        <v>0</v>
      </c>
      <c r="Q30" s="17">
        <f t="shared" si="88"/>
        <v>0</v>
      </c>
      <c r="R30" s="15">
        <f t="shared" si="89"/>
        <v>0</v>
      </c>
      <c r="S30" s="16">
        <f t="shared" si="90"/>
        <v>0</v>
      </c>
      <c r="T30" s="16">
        <f t="shared" si="91"/>
        <v>0</v>
      </c>
      <c r="U30" s="16">
        <f t="shared" si="92"/>
        <v>0</v>
      </c>
      <c r="V30" s="15">
        <f t="shared" si="93"/>
        <v>0</v>
      </c>
      <c r="W30" s="16">
        <f t="shared" si="94"/>
        <v>0</v>
      </c>
      <c r="X30" s="16">
        <f t="shared" si="95"/>
        <v>0</v>
      </c>
      <c r="Y30" s="17">
        <f t="shared" si="96"/>
        <v>0</v>
      </c>
      <c r="Z30" s="15">
        <f t="shared" si="97"/>
        <v>0</v>
      </c>
      <c r="AA30" s="16">
        <f t="shared" si="98"/>
        <v>0</v>
      </c>
      <c r="AB30" s="16">
        <f t="shared" si="99"/>
        <v>0</v>
      </c>
      <c r="AC30" s="16">
        <f t="shared" si="100"/>
        <v>0</v>
      </c>
      <c r="AD30" s="15">
        <f t="shared" si="101"/>
        <v>0</v>
      </c>
      <c r="AE30" s="16">
        <f t="shared" si="102"/>
        <v>0</v>
      </c>
      <c r="AF30" s="16">
        <f t="shared" si="103"/>
        <v>0</v>
      </c>
      <c r="AG30" s="17">
        <f t="shared" si="104"/>
        <v>0</v>
      </c>
      <c r="AH30" s="15">
        <f t="shared" si="105"/>
        <v>0</v>
      </c>
      <c r="AI30" s="16">
        <f t="shared" si="106"/>
        <v>0</v>
      </c>
      <c r="AJ30" s="16">
        <f t="shared" si="107"/>
        <v>0</v>
      </c>
      <c r="AK30" s="17">
        <f t="shared" si="108"/>
        <v>0</v>
      </c>
      <c r="AL30" s="15">
        <f t="shared" si="109"/>
        <v>0</v>
      </c>
      <c r="AM30" s="16">
        <f t="shared" si="110"/>
        <v>0</v>
      </c>
      <c r="AN30" s="16">
        <f t="shared" si="111"/>
        <v>0</v>
      </c>
      <c r="AO30" s="17">
        <f t="shared" si="112"/>
        <v>0</v>
      </c>
      <c r="AP30" s="15">
        <f t="shared" si="113"/>
        <v>0</v>
      </c>
      <c r="AQ30" s="16">
        <f t="shared" si="114"/>
        <v>0</v>
      </c>
      <c r="AR30" s="16">
        <f t="shared" si="115"/>
        <v>0</v>
      </c>
      <c r="AS30" s="17">
        <f t="shared" si="116"/>
        <v>0</v>
      </c>
      <c r="AT30" s="15">
        <f t="shared" si="117"/>
        <v>1</v>
      </c>
      <c r="AU30" s="16">
        <f t="shared" si="118"/>
        <v>1</v>
      </c>
      <c r="AV30" s="16">
        <f t="shared" si="119"/>
        <v>0</v>
      </c>
      <c r="AW30" s="17">
        <f t="shared" si="120"/>
        <v>0</v>
      </c>
      <c r="AX30" s="15">
        <f t="shared" si="121"/>
        <v>0</v>
      </c>
      <c r="AY30" s="16">
        <f t="shared" si="122"/>
        <v>0</v>
      </c>
      <c r="AZ30" s="16">
        <f t="shared" si="123"/>
        <v>0</v>
      </c>
      <c r="BA30" s="16">
        <f t="shared" si="124"/>
        <v>0</v>
      </c>
      <c r="BB30" s="15">
        <f t="shared" si="125"/>
        <v>0</v>
      </c>
      <c r="BC30" s="16">
        <f t="shared" si="126"/>
        <v>0</v>
      </c>
      <c r="BD30" s="16">
        <f t="shared" si="127"/>
        <v>0</v>
      </c>
      <c r="BE30" s="16">
        <f t="shared" si="66"/>
        <v>0</v>
      </c>
      <c r="BF30" s="15">
        <f t="shared" si="128"/>
        <v>0</v>
      </c>
      <c r="BG30" s="16">
        <f t="shared" si="129"/>
        <v>0</v>
      </c>
      <c r="BH30" s="16">
        <f t="shared" si="130"/>
        <v>0</v>
      </c>
      <c r="BI30" s="17">
        <f t="shared" si="131"/>
        <v>0</v>
      </c>
      <c r="BK30" s="29">
        <f t="shared" si="132"/>
        <v>221322</v>
      </c>
      <c r="BL30" s="29">
        <f t="shared" si="133"/>
        <v>222322</v>
      </c>
      <c r="BM30" s="29">
        <f t="shared" si="134"/>
        <v>223322</v>
      </c>
      <c r="BN30" s="23">
        <v>1322</v>
      </c>
    </row>
    <row r="31" spans="1:66" s="28" customFormat="1" ht="25.5" customHeight="1">
      <c r="A31" s="22" t="s">
        <v>6</v>
      </c>
      <c r="B31" s="15">
        <f t="shared" si="135"/>
        <v>0</v>
      </c>
      <c r="C31" s="16">
        <f t="shared" si="77"/>
        <v>0</v>
      </c>
      <c r="D31" s="16">
        <f t="shared" si="77"/>
        <v>0</v>
      </c>
      <c r="E31" s="16">
        <f t="shared" si="77"/>
        <v>0</v>
      </c>
      <c r="F31" s="15">
        <f t="shared" si="136"/>
        <v>0</v>
      </c>
      <c r="G31" s="16">
        <f t="shared" si="78"/>
        <v>0</v>
      </c>
      <c r="H31" s="16">
        <f t="shared" si="79"/>
        <v>0</v>
      </c>
      <c r="I31" s="16">
        <f t="shared" si="80"/>
        <v>0</v>
      </c>
      <c r="J31" s="15">
        <f t="shared" si="81"/>
        <v>0</v>
      </c>
      <c r="K31" s="16">
        <f t="shared" si="82"/>
        <v>0</v>
      </c>
      <c r="L31" s="16">
        <f t="shared" si="83"/>
        <v>0</v>
      </c>
      <c r="M31" s="17">
        <f t="shared" si="84"/>
        <v>0</v>
      </c>
      <c r="N31" s="15">
        <f t="shared" si="85"/>
        <v>0</v>
      </c>
      <c r="O31" s="16">
        <f t="shared" si="86"/>
        <v>0</v>
      </c>
      <c r="P31" s="16">
        <f t="shared" si="87"/>
        <v>0</v>
      </c>
      <c r="Q31" s="17">
        <f t="shared" si="88"/>
        <v>0</v>
      </c>
      <c r="R31" s="15">
        <f t="shared" si="89"/>
        <v>0</v>
      </c>
      <c r="S31" s="16">
        <f t="shared" si="90"/>
        <v>0</v>
      </c>
      <c r="T31" s="16">
        <f t="shared" si="91"/>
        <v>0</v>
      </c>
      <c r="U31" s="16">
        <f t="shared" si="92"/>
        <v>0</v>
      </c>
      <c r="V31" s="15">
        <f t="shared" si="93"/>
        <v>0</v>
      </c>
      <c r="W31" s="16">
        <f t="shared" si="94"/>
        <v>0</v>
      </c>
      <c r="X31" s="16">
        <f t="shared" si="95"/>
        <v>0</v>
      </c>
      <c r="Y31" s="17">
        <f t="shared" si="96"/>
        <v>0</v>
      </c>
      <c r="Z31" s="15">
        <f t="shared" si="97"/>
        <v>0</v>
      </c>
      <c r="AA31" s="16">
        <f t="shared" si="98"/>
        <v>0</v>
      </c>
      <c r="AB31" s="16">
        <f t="shared" si="99"/>
        <v>0</v>
      </c>
      <c r="AC31" s="16">
        <f t="shared" si="100"/>
        <v>0</v>
      </c>
      <c r="AD31" s="15">
        <f t="shared" si="101"/>
        <v>0</v>
      </c>
      <c r="AE31" s="16">
        <f t="shared" si="102"/>
        <v>0</v>
      </c>
      <c r="AF31" s="16">
        <f t="shared" si="103"/>
        <v>0</v>
      </c>
      <c r="AG31" s="17">
        <f t="shared" si="104"/>
        <v>0</v>
      </c>
      <c r="AH31" s="15">
        <f t="shared" si="105"/>
        <v>0</v>
      </c>
      <c r="AI31" s="16">
        <f t="shared" si="106"/>
        <v>0</v>
      </c>
      <c r="AJ31" s="16">
        <f t="shared" si="107"/>
        <v>0</v>
      </c>
      <c r="AK31" s="17">
        <f t="shared" si="108"/>
        <v>0</v>
      </c>
      <c r="AL31" s="15">
        <f t="shared" si="109"/>
        <v>0</v>
      </c>
      <c r="AM31" s="16">
        <f t="shared" si="110"/>
        <v>0</v>
      </c>
      <c r="AN31" s="16">
        <f t="shared" si="111"/>
        <v>0</v>
      </c>
      <c r="AO31" s="17">
        <f t="shared" si="112"/>
        <v>0</v>
      </c>
      <c r="AP31" s="15">
        <f t="shared" si="113"/>
        <v>0</v>
      </c>
      <c r="AQ31" s="16">
        <f t="shared" si="114"/>
        <v>0</v>
      </c>
      <c r="AR31" s="16">
        <f t="shared" si="115"/>
        <v>0</v>
      </c>
      <c r="AS31" s="17">
        <f t="shared" si="116"/>
        <v>0</v>
      </c>
      <c r="AT31" s="15">
        <f t="shared" si="117"/>
        <v>0</v>
      </c>
      <c r="AU31" s="16">
        <f t="shared" si="118"/>
        <v>0</v>
      </c>
      <c r="AV31" s="16">
        <f t="shared" si="119"/>
        <v>0</v>
      </c>
      <c r="AW31" s="17">
        <f t="shared" si="120"/>
        <v>0</v>
      </c>
      <c r="AX31" s="15">
        <f t="shared" si="121"/>
        <v>0</v>
      </c>
      <c r="AY31" s="16">
        <f t="shared" si="122"/>
        <v>0</v>
      </c>
      <c r="AZ31" s="16">
        <f t="shared" si="123"/>
        <v>0</v>
      </c>
      <c r="BA31" s="16">
        <f t="shared" si="124"/>
        <v>0</v>
      </c>
      <c r="BB31" s="15">
        <f t="shared" si="125"/>
        <v>0</v>
      </c>
      <c r="BC31" s="16">
        <f t="shared" si="126"/>
        <v>0</v>
      </c>
      <c r="BD31" s="16">
        <f t="shared" si="127"/>
        <v>0</v>
      </c>
      <c r="BE31" s="16">
        <f t="shared" si="66"/>
        <v>0</v>
      </c>
      <c r="BF31" s="15">
        <f t="shared" si="128"/>
        <v>0</v>
      </c>
      <c r="BG31" s="16">
        <f t="shared" si="129"/>
        <v>0</v>
      </c>
      <c r="BH31" s="16">
        <f t="shared" si="130"/>
        <v>0</v>
      </c>
      <c r="BI31" s="17">
        <f t="shared" si="131"/>
        <v>0</v>
      </c>
      <c r="BK31" s="29">
        <f t="shared" si="132"/>
        <v>221323</v>
      </c>
      <c r="BL31" s="29">
        <f t="shared" si="133"/>
        <v>222323</v>
      </c>
      <c r="BM31" s="29">
        <f t="shared" si="134"/>
        <v>223323</v>
      </c>
      <c r="BN31" s="23">
        <v>1323</v>
      </c>
    </row>
    <row r="32" spans="1:66" s="28" customFormat="1" ht="25.5" customHeight="1">
      <c r="A32" s="22" t="s">
        <v>7</v>
      </c>
      <c r="B32" s="15">
        <f t="shared" si="135"/>
        <v>0</v>
      </c>
      <c r="C32" s="16">
        <f t="shared" si="77"/>
        <v>0</v>
      </c>
      <c r="D32" s="16">
        <f t="shared" si="77"/>
        <v>0</v>
      </c>
      <c r="E32" s="16">
        <f t="shared" si="77"/>
        <v>0</v>
      </c>
      <c r="F32" s="15">
        <f t="shared" si="136"/>
        <v>0</v>
      </c>
      <c r="G32" s="16">
        <f t="shared" si="78"/>
        <v>0</v>
      </c>
      <c r="H32" s="16">
        <f t="shared" si="79"/>
        <v>0</v>
      </c>
      <c r="I32" s="16">
        <f t="shared" si="80"/>
        <v>0</v>
      </c>
      <c r="J32" s="15">
        <f t="shared" si="81"/>
        <v>0</v>
      </c>
      <c r="K32" s="16">
        <f t="shared" si="82"/>
        <v>0</v>
      </c>
      <c r="L32" s="16">
        <f t="shared" si="83"/>
        <v>0</v>
      </c>
      <c r="M32" s="17">
        <f t="shared" si="84"/>
        <v>0</v>
      </c>
      <c r="N32" s="15">
        <f t="shared" si="85"/>
        <v>0</v>
      </c>
      <c r="O32" s="16">
        <f t="shared" si="86"/>
        <v>0</v>
      </c>
      <c r="P32" s="16">
        <f t="shared" si="87"/>
        <v>0</v>
      </c>
      <c r="Q32" s="17">
        <f t="shared" si="88"/>
        <v>0</v>
      </c>
      <c r="R32" s="15">
        <f t="shared" si="89"/>
        <v>0</v>
      </c>
      <c r="S32" s="16">
        <f t="shared" si="90"/>
        <v>0</v>
      </c>
      <c r="T32" s="16">
        <f t="shared" si="91"/>
        <v>0</v>
      </c>
      <c r="U32" s="16">
        <f t="shared" si="92"/>
        <v>0</v>
      </c>
      <c r="V32" s="15">
        <f t="shared" si="93"/>
        <v>0</v>
      </c>
      <c r="W32" s="16">
        <f t="shared" si="94"/>
        <v>0</v>
      </c>
      <c r="X32" s="16">
        <f t="shared" si="95"/>
        <v>0</v>
      </c>
      <c r="Y32" s="17">
        <f t="shared" si="96"/>
        <v>0</v>
      </c>
      <c r="Z32" s="15">
        <f t="shared" si="97"/>
        <v>0</v>
      </c>
      <c r="AA32" s="16">
        <f t="shared" si="98"/>
        <v>0</v>
      </c>
      <c r="AB32" s="16">
        <f t="shared" si="99"/>
        <v>0</v>
      </c>
      <c r="AC32" s="16">
        <f t="shared" si="100"/>
        <v>0</v>
      </c>
      <c r="AD32" s="15">
        <f t="shared" si="101"/>
        <v>0</v>
      </c>
      <c r="AE32" s="16">
        <f t="shared" si="102"/>
        <v>0</v>
      </c>
      <c r="AF32" s="16">
        <f t="shared" si="103"/>
        <v>0</v>
      </c>
      <c r="AG32" s="17">
        <f t="shared" si="104"/>
        <v>0</v>
      </c>
      <c r="AH32" s="15">
        <f t="shared" si="105"/>
        <v>0</v>
      </c>
      <c r="AI32" s="16">
        <f t="shared" si="106"/>
        <v>0</v>
      </c>
      <c r="AJ32" s="16">
        <f t="shared" si="107"/>
        <v>0</v>
      </c>
      <c r="AK32" s="17">
        <f t="shared" si="108"/>
        <v>0</v>
      </c>
      <c r="AL32" s="15">
        <f t="shared" si="109"/>
        <v>0</v>
      </c>
      <c r="AM32" s="16">
        <f t="shared" si="110"/>
        <v>0</v>
      </c>
      <c r="AN32" s="16">
        <f t="shared" si="111"/>
        <v>0</v>
      </c>
      <c r="AO32" s="17">
        <f t="shared" si="112"/>
        <v>0</v>
      </c>
      <c r="AP32" s="15">
        <f t="shared" si="113"/>
        <v>0</v>
      </c>
      <c r="AQ32" s="16">
        <f t="shared" si="114"/>
        <v>0</v>
      </c>
      <c r="AR32" s="16">
        <f t="shared" si="115"/>
        <v>0</v>
      </c>
      <c r="AS32" s="17">
        <f t="shared" si="116"/>
        <v>0</v>
      </c>
      <c r="AT32" s="15">
        <f t="shared" si="117"/>
        <v>0</v>
      </c>
      <c r="AU32" s="16">
        <f t="shared" si="118"/>
        <v>0</v>
      </c>
      <c r="AV32" s="16">
        <f t="shared" si="119"/>
        <v>0</v>
      </c>
      <c r="AW32" s="17">
        <f t="shared" si="120"/>
        <v>0</v>
      </c>
      <c r="AX32" s="15">
        <f t="shared" si="121"/>
        <v>0</v>
      </c>
      <c r="AY32" s="16">
        <f t="shared" si="122"/>
        <v>0</v>
      </c>
      <c r="AZ32" s="16">
        <f t="shared" si="123"/>
        <v>0</v>
      </c>
      <c r="BA32" s="16">
        <f t="shared" si="124"/>
        <v>0</v>
      </c>
      <c r="BB32" s="15">
        <f t="shared" si="125"/>
        <v>0</v>
      </c>
      <c r="BC32" s="16">
        <f t="shared" si="126"/>
        <v>0</v>
      </c>
      <c r="BD32" s="16">
        <f t="shared" si="127"/>
        <v>0</v>
      </c>
      <c r="BE32" s="16">
        <f t="shared" si="66"/>
        <v>0</v>
      </c>
      <c r="BF32" s="15">
        <f t="shared" si="128"/>
        <v>0</v>
      </c>
      <c r="BG32" s="16">
        <f t="shared" si="129"/>
        <v>0</v>
      </c>
      <c r="BH32" s="16">
        <f t="shared" si="130"/>
        <v>0</v>
      </c>
      <c r="BI32" s="17">
        <f t="shared" si="131"/>
        <v>0</v>
      </c>
      <c r="BK32" s="29">
        <f t="shared" si="132"/>
        <v>221324</v>
      </c>
      <c r="BL32" s="29">
        <f t="shared" si="133"/>
        <v>222324</v>
      </c>
      <c r="BM32" s="29">
        <f t="shared" si="134"/>
        <v>223324</v>
      </c>
      <c r="BN32" s="23">
        <v>1324</v>
      </c>
    </row>
    <row r="33" spans="1:66" s="28" customFormat="1" ht="25.5" customHeight="1">
      <c r="A33" s="22" t="s">
        <v>1</v>
      </c>
      <c r="B33" s="15">
        <f t="shared" si="135"/>
        <v>3</v>
      </c>
      <c r="C33" s="16">
        <f t="shared" si="77"/>
        <v>0</v>
      </c>
      <c r="D33" s="16">
        <f t="shared" si="77"/>
        <v>0</v>
      </c>
      <c r="E33" s="16">
        <f t="shared" si="77"/>
        <v>3</v>
      </c>
      <c r="F33" s="15">
        <f t="shared" si="136"/>
        <v>3</v>
      </c>
      <c r="G33" s="16">
        <f t="shared" si="78"/>
        <v>0</v>
      </c>
      <c r="H33" s="16">
        <f t="shared" si="79"/>
        <v>0</v>
      </c>
      <c r="I33" s="16">
        <f t="shared" si="80"/>
        <v>3</v>
      </c>
      <c r="J33" s="15">
        <f t="shared" si="81"/>
        <v>0</v>
      </c>
      <c r="K33" s="16">
        <f t="shared" si="82"/>
        <v>0</v>
      </c>
      <c r="L33" s="16">
        <f t="shared" si="83"/>
        <v>0</v>
      </c>
      <c r="M33" s="17">
        <f t="shared" si="84"/>
        <v>0</v>
      </c>
      <c r="N33" s="15">
        <f t="shared" si="85"/>
        <v>0</v>
      </c>
      <c r="O33" s="16">
        <f t="shared" si="86"/>
        <v>0</v>
      </c>
      <c r="P33" s="16">
        <f t="shared" si="87"/>
        <v>0</v>
      </c>
      <c r="Q33" s="17">
        <f t="shared" si="88"/>
        <v>0</v>
      </c>
      <c r="R33" s="15">
        <f t="shared" si="89"/>
        <v>0</v>
      </c>
      <c r="S33" s="16">
        <f t="shared" si="90"/>
        <v>0</v>
      </c>
      <c r="T33" s="16">
        <f t="shared" si="91"/>
        <v>0</v>
      </c>
      <c r="U33" s="16">
        <f t="shared" si="92"/>
        <v>0</v>
      </c>
      <c r="V33" s="15">
        <f t="shared" si="93"/>
        <v>0</v>
      </c>
      <c r="W33" s="16">
        <f t="shared" si="94"/>
        <v>0</v>
      </c>
      <c r="X33" s="16">
        <f t="shared" si="95"/>
        <v>0</v>
      </c>
      <c r="Y33" s="17">
        <f t="shared" si="96"/>
        <v>0</v>
      </c>
      <c r="Z33" s="15">
        <f t="shared" si="97"/>
        <v>0</v>
      </c>
      <c r="AA33" s="16">
        <f t="shared" si="98"/>
        <v>0</v>
      </c>
      <c r="AB33" s="16">
        <f t="shared" si="99"/>
        <v>0</v>
      </c>
      <c r="AC33" s="16">
        <f t="shared" si="100"/>
        <v>0</v>
      </c>
      <c r="AD33" s="15">
        <f t="shared" si="101"/>
        <v>0</v>
      </c>
      <c r="AE33" s="16">
        <f t="shared" si="102"/>
        <v>0</v>
      </c>
      <c r="AF33" s="16">
        <f t="shared" si="103"/>
        <v>0</v>
      </c>
      <c r="AG33" s="17">
        <f t="shared" si="104"/>
        <v>0</v>
      </c>
      <c r="AH33" s="15">
        <f t="shared" si="105"/>
        <v>0</v>
      </c>
      <c r="AI33" s="16">
        <f t="shared" si="106"/>
        <v>0</v>
      </c>
      <c r="AJ33" s="16">
        <f t="shared" si="107"/>
        <v>0</v>
      </c>
      <c r="AK33" s="17">
        <f t="shared" si="108"/>
        <v>0</v>
      </c>
      <c r="AL33" s="15">
        <f t="shared" si="109"/>
        <v>0</v>
      </c>
      <c r="AM33" s="16">
        <f t="shared" si="110"/>
        <v>0</v>
      </c>
      <c r="AN33" s="16">
        <f t="shared" si="111"/>
        <v>0</v>
      </c>
      <c r="AO33" s="17">
        <f t="shared" si="112"/>
        <v>0</v>
      </c>
      <c r="AP33" s="15">
        <f t="shared" si="113"/>
        <v>0</v>
      </c>
      <c r="AQ33" s="16">
        <f t="shared" si="114"/>
        <v>0</v>
      </c>
      <c r="AR33" s="16">
        <f t="shared" si="115"/>
        <v>0</v>
      </c>
      <c r="AS33" s="17">
        <f t="shared" si="116"/>
        <v>0</v>
      </c>
      <c r="AT33" s="15">
        <f t="shared" si="117"/>
        <v>3</v>
      </c>
      <c r="AU33" s="16">
        <f t="shared" si="118"/>
        <v>0</v>
      </c>
      <c r="AV33" s="16">
        <f t="shared" si="119"/>
        <v>0</v>
      </c>
      <c r="AW33" s="17">
        <f t="shared" si="120"/>
        <v>3</v>
      </c>
      <c r="AX33" s="15">
        <f t="shared" si="121"/>
        <v>0</v>
      </c>
      <c r="AY33" s="16">
        <f t="shared" si="122"/>
        <v>0</v>
      </c>
      <c r="AZ33" s="16">
        <f t="shared" si="123"/>
        <v>0</v>
      </c>
      <c r="BA33" s="16">
        <f t="shared" si="124"/>
        <v>0</v>
      </c>
      <c r="BB33" s="15">
        <f t="shared" si="125"/>
        <v>0</v>
      </c>
      <c r="BC33" s="16">
        <f t="shared" si="126"/>
        <v>0</v>
      </c>
      <c r="BD33" s="16">
        <f t="shared" si="127"/>
        <v>0</v>
      </c>
      <c r="BE33" s="16">
        <f t="shared" si="66"/>
        <v>0</v>
      </c>
      <c r="BF33" s="15">
        <f t="shared" si="128"/>
        <v>0</v>
      </c>
      <c r="BG33" s="16">
        <f t="shared" si="129"/>
        <v>0</v>
      </c>
      <c r="BH33" s="16">
        <f t="shared" si="130"/>
        <v>0</v>
      </c>
      <c r="BI33" s="17">
        <f t="shared" si="131"/>
        <v>0</v>
      </c>
      <c r="BK33" s="29">
        <f t="shared" si="132"/>
        <v>221325</v>
      </c>
      <c r="BL33" s="29">
        <f t="shared" si="133"/>
        <v>222325</v>
      </c>
      <c r="BM33" s="29">
        <f t="shared" si="134"/>
        <v>223325</v>
      </c>
      <c r="BN33" s="23">
        <v>1325</v>
      </c>
    </row>
    <row r="34" spans="1:66" s="28" customFormat="1" ht="25.5" customHeight="1">
      <c r="A34" s="22" t="s">
        <v>2</v>
      </c>
      <c r="B34" s="15">
        <f t="shared" si="135"/>
        <v>6</v>
      </c>
      <c r="C34" s="16">
        <f t="shared" si="77"/>
        <v>2</v>
      </c>
      <c r="D34" s="16">
        <f t="shared" si="77"/>
        <v>1</v>
      </c>
      <c r="E34" s="16">
        <f t="shared" si="77"/>
        <v>3</v>
      </c>
      <c r="F34" s="15">
        <f t="shared" si="136"/>
        <v>5</v>
      </c>
      <c r="G34" s="16">
        <f t="shared" si="78"/>
        <v>1</v>
      </c>
      <c r="H34" s="16">
        <f t="shared" si="79"/>
        <v>1</v>
      </c>
      <c r="I34" s="16">
        <f t="shared" si="80"/>
        <v>3</v>
      </c>
      <c r="J34" s="15">
        <f t="shared" si="81"/>
        <v>1</v>
      </c>
      <c r="K34" s="16">
        <f t="shared" si="82"/>
        <v>1</v>
      </c>
      <c r="L34" s="16">
        <f t="shared" si="83"/>
        <v>0</v>
      </c>
      <c r="M34" s="17">
        <f t="shared" si="84"/>
        <v>0</v>
      </c>
      <c r="N34" s="15">
        <f t="shared" si="85"/>
        <v>0</v>
      </c>
      <c r="O34" s="16">
        <f t="shared" si="86"/>
        <v>0</v>
      </c>
      <c r="P34" s="16">
        <f t="shared" si="87"/>
        <v>0</v>
      </c>
      <c r="Q34" s="17">
        <f t="shared" si="88"/>
        <v>0</v>
      </c>
      <c r="R34" s="15">
        <f t="shared" si="89"/>
        <v>0</v>
      </c>
      <c r="S34" s="16">
        <f t="shared" si="90"/>
        <v>0</v>
      </c>
      <c r="T34" s="16">
        <f t="shared" si="91"/>
        <v>0</v>
      </c>
      <c r="U34" s="16">
        <f t="shared" si="92"/>
        <v>0</v>
      </c>
      <c r="V34" s="15">
        <f t="shared" si="93"/>
        <v>0</v>
      </c>
      <c r="W34" s="16">
        <f t="shared" si="94"/>
        <v>0</v>
      </c>
      <c r="X34" s="16">
        <f t="shared" si="95"/>
        <v>0</v>
      </c>
      <c r="Y34" s="17">
        <f t="shared" si="96"/>
        <v>0</v>
      </c>
      <c r="Z34" s="15">
        <f t="shared" si="97"/>
        <v>0</v>
      </c>
      <c r="AA34" s="16">
        <f t="shared" si="98"/>
        <v>0</v>
      </c>
      <c r="AB34" s="16">
        <f t="shared" si="99"/>
        <v>0</v>
      </c>
      <c r="AC34" s="16">
        <f t="shared" si="100"/>
        <v>0</v>
      </c>
      <c r="AD34" s="15">
        <f t="shared" si="101"/>
        <v>0</v>
      </c>
      <c r="AE34" s="16">
        <f t="shared" si="102"/>
        <v>0</v>
      </c>
      <c r="AF34" s="16">
        <f t="shared" si="103"/>
        <v>0</v>
      </c>
      <c r="AG34" s="17">
        <f t="shared" si="104"/>
        <v>0</v>
      </c>
      <c r="AH34" s="15">
        <f t="shared" si="105"/>
        <v>0</v>
      </c>
      <c r="AI34" s="16">
        <f t="shared" si="106"/>
        <v>0</v>
      </c>
      <c r="AJ34" s="16">
        <f t="shared" si="107"/>
        <v>0</v>
      </c>
      <c r="AK34" s="17">
        <f t="shared" si="108"/>
        <v>0</v>
      </c>
      <c r="AL34" s="15">
        <f t="shared" si="109"/>
        <v>0</v>
      </c>
      <c r="AM34" s="16">
        <f t="shared" si="110"/>
        <v>0</v>
      </c>
      <c r="AN34" s="16">
        <f t="shared" si="111"/>
        <v>0</v>
      </c>
      <c r="AO34" s="17">
        <f t="shared" si="112"/>
        <v>0</v>
      </c>
      <c r="AP34" s="15">
        <f t="shared" si="113"/>
        <v>0</v>
      </c>
      <c r="AQ34" s="16">
        <f t="shared" si="114"/>
        <v>0</v>
      </c>
      <c r="AR34" s="16">
        <f t="shared" si="115"/>
        <v>0</v>
      </c>
      <c r="AS34" s="17">
        <f t="shared" si="116"/>
        <v>0</v>
      </c>
      <c r="AT34" s="15">
        <f t="shared" si="117"/>
        <v>6</v>
      </c>
      <c r="AU34" s="16">
        <f t="shared" si="118"/>
        <v>2</v>
      </c>
      <c r="AV34" s="16">
        <f t="shared" si="119"/>
        <v>1</v>
      </c>
      <c r="AW34" s="17">
        <f t="shared" si="120"/>
        <v>3</v>
      </c>
      <c r="AX34" s="15">
        <f t="shared" si="121"/>
        <v>0</v>
      </c>
      <c r="AY34" s="16">
        <f t="shared" si="122"/>
        <v>0</v>
      </c>
      <c r="AZ34" s="16">
        <f t="shared" si="123"/>
        <v>0</v>
      </c>
      <c r="BA34" s="16">
        <f t="shared" si="124"/>
        <v>0</v>
      </c>
      <c r="BB34" s="15">
        <f t="shared" si="125"/>
        <v>0</v>
      </c>
      <c r="BC34" s="16">
        <f t="shared" si="126"/>
        <v>0</v>
      </c>
      <c r="BD34" s="16">
        <f t="shared" si="127"/>
        <v>0</v>
      </c>
      <c r="BE34" s="16">
        <f t="shared" si="66"/>
        <v>0</v>
      </c>
      <c r="BF34" s="15">
        <f t="shared" si="128"/>
        <v>0</v>
      </c>
      <c r="BG34" s="16">
        <f t="shared" si="129"/>
        <v>0</v>
      </c>
      <c r="BH34" s="16">
        <f t="shared" si="130"/>
        <v>0</v>
      </c>
      <c r="BI34" s="17">
        <f t="shared" si="131"/>
        <v>0</v>
      </c>
      <c r="BK34" s="29">
        <f t="shared" si="132"/>
        <v>221326</v>
      </c>
      <c r="BL34" s="29">
        <f t="shared" si="133"/>
        <v>222326</v>
      </c>
      <c r="BM34" s="29">
        <f t="shared" si="134"/>
        <v>223326</v>
      </c>
      <c r="BN34" s="23">
        <v>1326</v>
      </c>
    </row>
    <row r="35" spans="1:66" s="28" customFormat="1" ht="25.5" customHeight="1">
      <c r="A35" s="22" t="s">
        <v>8</v>
      </c>
      <c r="B35" s="15">
        <f t="shared" si="135"/>
        <v>3</v>
      </c>
      <c r="C35" s="16">
        <f t="shared" si="77"/>
        <v>2</v>
      </c>
      <c r="D35" s="16">
        <f t="shared" si="77"/>
        <v>1</v>
      </c>
      <c r="E35" s="16">
        <f t="shared" si="77"/>
        <v>0</v>
      </c>
      <c r="F35" s="15">
        <f t="shared" si="136"/>
        <v>0</v>
      </c>
      <c r="G35" s="16">
        <f t="shared" si="78"/>
        <v>0</v>
      </c>
      <c r="H35" s="16">
        <f t="shared" si="79"/>
        <v>0</v>
      </c>
      <c r="I35" s="16">
        <f t="shared" si="80"/>
        <v>0</v>
      </c>
      <c r="J35" s="15">
        <f t="shared" si="81"/>
        <v>3</v>
      </c>
      <c r="K35" s="16">
        <f t="shared" si="82"/>
        <v>2</v>
      </c>
      <c r="L35" s="16">
        <f t="shared" si="83"/>
        <v>1</v>
      </c>
      <c r="M35" s="17">
        <f t="shared" si="84"/>
        <v>0</v>
      </c>
      <c r="N35" s="15">
        <f t="shared" si="85"/>
        <v>0</v>
      </c>
      <c r="O35" s="16">
        <f t="shared" si="86"/>
        <v>0</v>
      </c>
      <c r="P35" s="16">
        <f t="shared" si="87"/>
        <v>0</v>
      </c>
      <c r="Q35" s="17">
        <f t="shared" si="88"/>
        <v>0</v>
      </c>
      <c r="R35" s="15">
        <f t="shared" si="89"/>
        <v>0</v>
      </c>
      <c r="S35" s="16">
        <f t="shared" si="90"/>
        <v>0</v>
      </c>
      <c r="T35" s="16">
        <f t="shared" si="91"/>
        <v>0</v>
      </c>
      <c r="U35" s="16">
        <f t="shared" si="92"/>
        <v>0</v>
      </c>
      <c r="V35" s="15">
        <f t="shared" si="93"/>
        <v>0</v>
      </c>
      <c r="W35" s="16">
        <f t="shared" si="94"/>
        <v>0</v>
      </c>
      <c r="X35" s="16">
        <f t="shared" si="95"/>
        <v>0</v>
      </c>
      <c r="Y35" s="17">
        <f t="shared" si="96"/>
        <v>0</v>
      </c>
      <c r="Z35" s="15">
        <f t="shared" si="97"/>
        <v>0</v>
      </c>
      <c r="AA35" s="16">
        <f t="shared" si="98"/>
        <v>0</v>
      </c>
      <c r="AB35" s="16">
        <f t="shared" si="99"/>
        <v>0</v>
      </c>
      <c r="AC35" s="16">
        <f t="shared" si="100"/>
        <v>0</v>
      </c>
      <c r="AD35" s="15">
        <f t="shared" si="101"/>
        <v>0</v>
      </c>
      <c r="AE35" s="16">
        <f t="shared" si="102"/>
        <v>0</v>
      </c>
      <c r="AF35" s="16">
        <f t="shared" si="103"/>
        <v>0</v>
      </c>
      <c r="AG35" s="17">
        <f t="shared" si="104"/>
        <v>0</v>
      </c>
      <c r="AH35" s="15">
        <f t="shared" si="105"/>
        <v>0</v>
      </c>
      <c r="AI35" s="16">
        <f t="shared" si="106"/>
        <v>0</v>
      </c>
      <c r="AJ35" s="16">
        <f t="shared" si="107"/>
        <v>0</v>
      </c>
      <c r="AK35" s="17">
        <f t="shared" si="108"/>
        <v>0</v>
      </c>
      <c r="AL35" s="15">
        <f t="shared" si="109"/>
        <v>0</v>
      </c>
      <c r="AM35" s="16">
        <f t="shared" si="110"/>
        <v>0</v>
      </c>
      <c r="AN35" s="16">
        <f t="shared" si="111"/>
        <v>0</v>
      </c>
      <c r="AO35" s="17">
        <f t="shared" si="112"/>
        <v>0</v>
      </c>
      <c r="AP35" s="15">
        <f t="shared" si="113"/>
        <v>0</v>
      </c>
      <c r="AQ35" s="16">
        <f t="shared" si="114"/>
        <v>0</v>
      </c>
      <c r="AR35" s="16">
        <f t="shared" si="115"/>
        <v>0</v>
      </c>
      <c r="AS35" s="17">
        <f t="shared" si="116"/>
        <v>0</v>
      </c>
      <c r="AT35" s="15">
        <f t="shared" si="117"/>
        <v>3</v>
      </c>
      <c r="AU35" s="16">
        <f t="shared" si="118"/>
        <v>2</v>
      </c>
      <c r="AV35" s="16">
        <f t="shared" si="119"/>
        <v>1</v>
      </c>
      <c r="AW35" s="17">
        <f t="shared" si="120"/>
        <v>0</v>
      </c>
      <c r="AX35" s="15">
        <f t="shared" si="121"/>
        <v>0</v>
      </c>
      <c r="AY35" s="16">
        <f t="shared" si="122"/>
        <v>0</v>
      </c>
      <c r="AZ35" s="16">
        <f t="shared" si="123"/>
        <v>0</v>
      </c>
      <c r="BA35" s="16">
        <f t="shared" si="124"/>
        <v>0</v>
      </c>
      <c r="BB35" s="15">
        <f t="shared" si="125"/>
        <v>0</v>
      </c>
      <c r="BC35" s="16">
        <f t="shared" si="126"/>
        <v>0</v>
      </c>
      <c r="BD35" s="16">
        <f t="shared" si="127"/>
        <v>0</v>
      </c>
      <c r="BE35" s="16">
        <f t="shared" si="66"/>
        <v>0</v>
      </c>
      <c r="BF35" s="15">
        <f t="shared" si="128"/>
        <v>0</v>
      </c>
      <c r="BG35" s="16">
        <f t="shared" si="129"/>
        <v>0</v>
      </c>
      <c r="BH35" s="16">
        <f t="shared" si="130"/>
        <v>0</v>
      </c>
      <c r="BI35" s="17">
        <f t="shared" si="131"/>
        <v>0</v>
      </c>
      <c r="BK35" s="29">
        <f t="shared" si="132"/>
        <v>221327</v>
      </c>
      <c r="BL35" s="29">
        <f t="shared" si="133"/>
        <v>222327</v>
      </c>
      <c r="BM35" s="29">
        <f t="shared" si="134"/>
        <v>223327</v>
      </c>
      <c r="BN35" s="23">
        <v>1327</v>
      </c>
    </row>
    <row r="36" spans="1:66" s="28" customFormat="1" ht="25.5" customHeight="1">
      <c r="A36" s="22" t="s">
        <v>60</v>
      </c>
      <c r="B36" s="15">
        <f t="shared" si="135"/>
        <v>0</v>
      </c>
      <c r="C36" s="16">
        <f t="shared" si="77"/>
        <v>0</v>
      </c>
      <c r="D36" s="16">
        <f t="shared" si="77"/>
        <v>0</v>
      </c>
      <c r="E36" s="16">
        <f t="shared" si="77"/>
        <v>0</v>
      </c>
      <c r="F36" s="15">
        <f t="shared" si="136"/>
        <v>0</v>
      </c>
      <c r="G36" s="16">
        <f t="shared" si="78"/>
        <v>0</v>
      </c>
      <c r="H36" s="16">
        <f t="shared" si="79"/>
        <v>0</v>
      </c>
      <c r="I36" s="16">
        <f t="shared" si="80"/>
        <v>0</v>
      </c>
      <c r="J36" s="15">
        <f t="shared" si="81"/>
        <v>0</v>
      </c>
      <c r="K36" s="16">
        <f t="shared" si="82"/>
        <v>0</v>
      </c>
      <c r="L36" s="16">
        <f t="shared" si="83"/>
        <v>0</v>
      </c>
      <c r="M36" s="17">
        <f t="shared" si="84"/>
        <v>0</v>
      </c>
      <c r="N36" s="15">
        <f t="shared" si="85"/>
        <v>0</v>
      </c>
      <c r="O36" s="16">
        <f t="shared" si="86"/>
        <v>0</v>
      </c>
      <c r="P36" s="16">
        <f t="shared" si="87"/>
        <v>0</v>
      </c>
      <c r="Q36" s="17">
        <f t="shared" si="88"/>
        <v>0</v>
      </c>
      <c r="R36" s="15">
        <f t="shared" si="89"/>
        <v>0</v>
      </c>
      <c r="S36" s="16">
        <f t="shared" si="90"/>
        <v>0</v>
      </c>
      <c r="T36" s="16">
        <f t="shared" si="91"/>
        <v>0</v>
      </c>
      <c r="U36" s="16">
        <f t="shared" si="92"/>
        <v>0</v>
      </c>
      <c r="V36" s="15">
        <f t="shared" si="93"/>
        <v>0</v>
      </c>
      <c r="W36" s="16">
        <f t="shared" si="94"/>
        <v>0</v>
      </c>
      <c r="X36" s="16">
        <f t="shared" si="95"/>
        <v>0</v>
      </c>
      <c r="Y36" s="17">
        <f t="shared" si="96"/>
        <v>0</v>
      </c>
      <c r="Z36" s="15">
        <f t="shared" si="97"/>
        <v>0</v>
      </c>
      <c r="AA36" s="16">
        <f t="shared" si="98"/>
        <v>0</v>
      </c>
      <c r="AB36" s="16">
        <f t="shared" si="99"/>
        <v>0</v>
      </c>
      <c r="AC36" s="16">
        <f t="shared" si="100"/>
        <v>0</v>
      </c>
      <c r="AD36" s="15">
        <f t="shared" si="101"/>
        <v>0</v>
      </c>
      <c r="AE36" s="16">
        <f t="shared" si="102"/>
        <v>0</v>
      </c>
      <c r="AF36" s="16">
        <f t="shared" si="103"/>
        <v>0</v>
      </c>
      <c r="AG36" s="17">
        <f t="shared" si="104"/>
        <v>0</v>
      </c>
      <c r="AH36" s="15">
        <f t="shared" si="105"/>
        <v>0</v>
      </c>
      <c r="AI36" s="16">
        <f t="shared" si="106"/>
        <v>0</v>
      </c>
      <c r="AJ36" s="16">
        <f t="shared" si="107"/>
        <v>0</v>
      </c>
      <c r="AK36" s="17">
        <f t="shared" si="108"/>
        <v>0</v>
      </c>
      <c r="AL36" s="15">
        <f t="shared" si="109"/>
        <v>0</v>
      </c>
      <c r="AM36" s="16">
        <f t="shared" si="110"/>
        <v>0</v>
      </c>
      <c r="AN36" s="16">
        <f t="shared" si="111"/>
        <v>0</v>
      </c>
      <c r="AO36" s="17">
        <f t="shared" si="112"/>
        <v>0</v>
      </c>
      <c r="AP36" s="15">
        <f t="shared" si="113"/>
        <v>0</v>
      </c>
      <c r="AQ36" s="16">
        <f t="shared" si="114"/>
        <v>0</v>
      </c>
      <c r="AR36" s="16">
        <f t="shared" si="115"/>
        <v>0</v>
      </c>
      <c r="AS36" s="17">
        <f t="shared" si="116"/>
        <v>0</v>
      </c>
      <c r="AT36" s="15">
        <f t="shared" si="117"/>
        <v>0</v>
      </c>
      <c r="AU36" s="16">
        <f t="shared" si="118"/>
        <v>0</v>
      </c>
      <c r="AV36" s="16">
        <f t="shared" si="119"/>
        <v>0</v>
      </c>
      <c r="AW36" s="17">
        <f t="shared" si="120"/>
        <v>0</v>
      </c>
      <c r="AX36" s="15">
        <f t="shared" si="121"/>
        <v>0</v>
      </c>
      <c r="AY36" s="16">
        <f t="shared" si="122"/>
        <v>0</v>
      </c>
      <c r="AZ36" s="16">
        <f t="shared" si="123"/>
        <v>0</v>
      </c>
      <c r="BA36" s="16">
        <f t="shared" si="124"/>
        <v>0</v>
      </c>
      <c r="BB36" s="15">
        <f t="shared" si="125"/>
        <v>0</v>
      </c>
      <c r="BC36" s="16">
        <f t="shared" si="126"/>
        <v>0</v>
      </c>
      <c r="BD36" s="16">
        <f t="shared" si="127"/>
        <v>0</v>
      </c>
      <c r="BE36" s="16">
        <f t="shared" si="66"/>
        <v>0</v>
      </c>
      <c r="BF36" s="15">
        <f t="shared" si="128"/>
        <v>0</v>
      </c>
      <c r="BG36" s="16">
        <f t="shared" si="129"/>
        <v>0</v>
      </c>
      <c r="BH36" s="16">
        <f t="shared" si="130"/>
        <v>0</v>
      </c>
      <c r="BI36" s="17">
        <f t="shared" si="131"/>
        <v>0</v>
      </c>
      <c r="BK36" s="29">
        <f t="shared" si="132"/>
        <v>221328</v>
      </c>
      <c r="BL36" s="29">
        <f t="shared" si="133"/>
        <v>222328</v>
      </c>
      <c r="BM36" s="29">
        <f t="shared" si="134"/>
        <v>223328</v>
      </c>
      <c r="BN36" s="23">
        <v>1328</v>
      </c>
    </row>
    <row r="37" spans="1:66" s="28" customFormat="1" ht="25.5" customHeight="1">
      <c r="A37" s="22" t="s">
        <v>9</v>
      </c>
      <c r="B37" s="15">
        <f t="shared" si="135"/>
        <v>1</v>
      </c>
      <c r="C37" s="16">
        <f t="shared" si="77"/>
        <v>1</v>
      </c>
      <c r="D37" s="16">
        <f t="shared" si="77"/>
        <v>0</v>
      </c>
      <c r="E37" s="16">
        <f t="shared" si="77"/>
        <v>0</v>
      </c>
      <c r="F37" s="15">
        <f t="shared" si="136"/>
        <v>1</v>
      </c>
      <c r="G37" s="16">
        <f t="shared" si="78"/>
        <v>1</v>
      </c>
      <c r="H37" s="16">
        <f t="shared" si="79"/>
        <v>0</v>
      </c>
      <c r="I37" s="16">
        <f t="shared" si="80"/>
        <v>0</v>
      </c>
      <c r="J37" s="15">
        <f t="shared" si="81"/>
        <v>0</v>
      </c>
      <c r="K37" s="16">
        <f t="shared" si="82"/>
        <v>0</v>
      </c>
      <c r="L37" s="16">
        <f t="shared" si="83"/>
        <v>0</v>
      </c>
      <c r="M37" s="17">
        <f t="shared" si="84"/>
        <v>0</v>
      </c>
      <c r="N37" s="15">
        <f t="shared" si="85"/>
        <v>0</v>
      </c>
      <c r="O37" s="16">
        <f t="shared" si="86"/>
        <v>0</v>
      </c>
      <c r="P37" s="16">
        <f t="shared" si="87"/>
        <v>0</v>
      </c>
      <c r="Q37" s="17">
        <f t="shared" si="88"/>
        <v>0</v>
      </c>
      <c r="R37" s="15">
        <f t="shared" si="89"/>
        <v>0</v>
      </c>
      <c r="S37" s="16">
        <f t="shared" si="90"/>
        <v>0</v>
      </c>
      <c r="T37" s="16">
        <f t="shared" si="91"/>
        <v>0</v>
      </c>
      <c r="U37" s="16">
        <f t="shared" si="92"/>
        <v>0</v>
      </c>
      <c r="V37" s="15">
        <f t="shared" si="93"/>
        <v>0</v>
      </c>
      <c r="W37" s="16">
        <f t="shared" si="94"/>
        <v>0</v>
      </c>
      <c r="X37" s="16">
        <f t="shared" si="95"/>
        <v>0</v>
      </c>
      <c r="Y37" s="17">
        <f t="shared" si="96"/>
        <v>0</v>
      </c>
      <c r="Z37" s="15">
        <f t="shared" si="97"/>
        <v>0</v>
      </c>
      <c r="AA37" s="16">
        <f t="shared" si="98"/>
        <v>0</v>
      </c>
      <c r="AB37" s="16">
        <f t="shared" si="99"/>
        <v>0</v>
      </c>
      <c r="AC37" s="16">
        <f t="shared" si="100"/>
        <v>0</v>
      </c>
      <c r="AD37" s="15">
        <f t="shared" si="101"/>
        <v>0</v>
      </c>
      <c r="AE37" s="16">
        <f t="shared" si="102"/>
        <v>0</v>
      </c>
      <c r="AF37" s="16">
        <f t="shared" si="103"/>
        <v>0</v>
      </c>
      <c r="AG37" s="17">
        <f t="shared" si="104"/>
        <v>0</v>
      </c>
      <c r="AH37" s="15">
        <f t="shared" si="105"/>
        <v>0</v>
      </c>
      <c r="AI37" s="16">
        <f t="shared" si="106"/>
        <v>0</v>
      </c>
      <c r="AJ37" s="16">
        <f t="shared" si="107"/>
        <v>0</v>
      </c>
      <c r="AK37" s="17">
        <f t="shared" si="108"/>
        <v>0</v>
      </c>
      <c r="AL37" s="15">
        <f t="shared" si="109"/>
        <v>0</v>
      </c>
      <c r="AM37" s="16">
        <f t="shared" si="110"/>
        <v>0</v>
      </c>
      <c r="AN37" s="16">
        <f t="shared" si="111"/>
        <v>0</v>
      </c>
      <c r="AO37" s="17">
        <f t="shared" si="112"/>
        <v>0</v>
      </c>
      <c r="AP37" s="15">
        <f t="shared" si="113"/>
        <v>0</v>
      </c>
      <c r="AQ37" s="16">
        <f t="shared" si="114"/>
        <v>0</v>
      </c>
      <c r="AR37" s="16">
        <f t="shared" si="115"/>
        <v>0</v>
      </c>
      <c r="AS37" s="17">
        <f t="shared" si="116"/>
        <v>0</v>
      </c>
      <c r="AT37" s="15">
        <f t="shared" si="117"/>
        <v>1</v>
      </c>
      <c r="AU37" s="16">
        <f t="shared" si="118"/>
        <v>1</v>
      </c>
      <c r="AV37" s="16">
        <f t="shared" si="119"/>
        <v>0</v>
      </c>
      <c r="AW37" s="17">
        <f t="shared" si="120"/>
        <v>0</v>
      </c>
      <c r="AX37" s="15">
        <f t="shared" si="121"/>
        <v>0</v>
      </c>
      <c r="AY37" s="16">
        <f t="shared" si="122"/>
        <v>0</v>
      </c>
      <c r="AZ37" s="16">
        <f t="shared" si="123"/>
        <v>0</v>
      </c>
      <c r="BA37" s="16">
        <f t="shared" si="124"/>
        <v>0</v>
      </c>
      <c r="BB37" s="15">
        <f t="shared" si="125"/>
        <v>0</v>
      </c>
      <c r="BC37" s="16">
        <f t="shared" si="126"/>
        <v>0</v>
      </c>
      <c r="BD37" s="16">
        <f t="shared" si="127"/>
        <v>0</v>
      </c>
      <c r="BE37" s="16">
        <f t="shared" si="66"/>
        <v>0</v>
      </c>
      <c r="BF37" s="15">
        <f t="shared" si="128"/>
        <v>0</v>
      </c>
      <c r="BG37" s="16">
        <f t="shared" si="129"/>
        <v>0</v>
      </c>
      <c r="BH37" s="16">
        <f t="shared" si="130"/>
        <v>0</v>
      </c>
      <c r="BI37" s="17">
        <f t="shared" si="131"/>
        <v>0</v>
      </c>
      <c r="BK37" s="29">
        <f t="shared" si="132"/>
        <v>221329</v>
      </c>
      <c r="BL37" s="29">
        <f t="shared" si="133"/>
        <v>222329</v>
      </c>
      <c r="BM37" s="29">
        <f t="shared" si="134"/>
        <v>223329</v>
      </c>
      <c r="BN37" s="23">
        <v>1329</v>
      </c>
    </row>
    <row r="38" spans="1:66" s="28" customFormat="1" ht="25.5" customHeight="1">
      <c r="A38" s="22" t="s">
        <v>3</v>
      </c>
      <c r="B38" s="15">
        <f t="shared" si="135"/>
        <v>3</v>
      </c>
      <c r="C38" s="16">
        <f t="shared" si="77"/>
        <v>1</v>
      </c>
      <c r="D38" s="16">
        <f t="shared" si="77"/>
        <v>1</v>
      </c>
      <c r="E38" s="16">
        <f t="shared" si="77"/>
        <v>1</v>
      </c>
      <c r="F38" s="15">
        <f t="shared" si="136"/>
        <v>1</v>
      </c>
      <c r="G38" s="16">
        <f t="shared" si="78"/>
        <v>0</v>
      </c>
      <c r="H38" s="16">
        <f t="shared" si="79"/>
        <v>0</v>
      </c>
      <c r="I38" s="16">
        <f t="shared" si="80"/>
        <v>1</v>
      </c>
      <c r="J38" s="15">
        <f t="shared" si="81"/>
        <v>0</v>
      </c>
      <c r="K38" s="16">
        <f t="shared" si="82"/>
        <v>0</v>
      </c>
      <c r="L38" s="16">
        <f t="shared" si="83"/>
        <v>0</v>
      </c>
      <c r="M38" s="17">
        <f t="shared" si="84"/>
        <v>0</v>
      </c>
      <c r="N38" s="15">
        <f t="shared" si="85"/>
        <v>2</v>
      </c>
      <c r="O38" s="16">
        <f t="shared" si="86"/>
        <v>1</v>
      </c>
      <c r="P38" s="16">
        <f t="shared" si="87"/>
        <v>1</v>
      </c>
      <c r="Q38" s="17">
        <f t="shared" si="88"/>
        <v>0</v>
      </c>
      <c r="R38" s="15">
        <f t="shared" si="89"/>
        <v>0</v>
      </c>
      <c r="S38" s="16">
        <f t="shared" si="90"/>
        <v>0</v>
      </c>
      <c r="T38" s="16">
        <f t="shared" si="91"/>
        <v>0</v>
      </c>
      <c r="U38" s="16">
        <f t="shared" si="92"/>
        <v>0</v>
      </c>
      <c r="V38" s="15">
        <f t="shared" si="93"/>
        <v>0</v>
      </c>
      <c r="W38" s="16">
        <f t="shared" si="94"/>
        <v>0</v>
      </c>
      <c r="X38" s="16">
        <f t="shared" si="95"/>
        <v>0</v>
      </c>
      <c r="Y38" s="17">
        <f t="shared" si="96"/>
        <v>0</v>
      </c>
      <c r="Z38" s="15">
        <f t="shared" si="97"/>
        <v>0</v>
      </c>
      <c r="AA38" s="16">
        <f t="shared" si="98"/>
        <v>0</v>
      </c>
      <c r="AB38" s="16">
        <f t="shared" si="99"/>
        <v>0</v>
      </c>
      <c r="AC38" s="16">
        <f t="shared" si="100"/>
        <v>0</v>
      </c>
      <c r="AD38" s="15">
        <f t="shared" si="101"/>
        <v>0</v>
      </c>
      <c r="AE38" s="16">
        <f t="shared" si="102"/>
        <v>0</v>
      </c>
      <c r="AF38" s="16">
        <f t="shared" si="103"/>
        <v>0</v>
      </c>
      <c r="AG38" s="17">
        <f t="shared" si="104"/>
        <v>0</v>
      </c>
      <c r="AH38" s="15">
        <f t="shared" si="105"/>
        <v>0</v>
      </c>
      <c r="AI38" s="16">
        <f t="shared" si="106"/>
        <v>0</v>
      </c>
      <c r="AJ38" s="16">
        <f t="shared" si="107"/>
        <v>0</v>
      </c>
      <c r="AK38" s="17">
        <f t="shared" si="108"/>
        <v>0</v>
      </c>
      <c r="AL38" s="15">
        <f t="shared" si="109"/>
        <v>0</v>
      </c>
      <c r="AM38" s="16">
        <f t="shared" si="110"/>
        <v>0</v>
      </c>
      <c r="AN38" s="16">
        <f t="shared" si="111"/>
        <v>0</v>
      </c>
      <c r="AO38" s="17">
        <f t="shared" si="112"/>
        <v>0</v>
      </c>
      <c r="AP38" s="15">
        <f t="shared" si="113"/>
        <v>0</v>
      </c>
      <c r="AQ38" s="16">
        <f t="shared" si="114"/>
        <v>0</v>
      </c>
      <c r="AR38" s="16">
        <f t="shared" si="115"/>
        <v>0</v>
      </c>
      <c r="AS38" s="17">
        <f t="shared" si="116"/>
        <v>0</v>
      </c>
      <c r="AT38" s="15">
        <f t="shared" si="117"/>
        <v>3</v>
      </c>
      <c r="AU38" s="16">
        <f t="shared" si="118"/>
        <v>1</v>
      </c>
      <c r="AV38" s="16">
        <f t="shared" si="119"/>
        <v>1</v>
      </c>
      <c r="AW38" s="17">
        <f t="shared" si="120"/>
        <v>1</v>
      </c>
      <c r="AX38" s="15">
        <f t="shared" si="121"/>
        <v>0</v>
      </c>
      <c r="AY38" s="16">
        <f t="shared" si="122"/>
        <v>0</v>
      </c>
      <c r="AZ38" s="16">
        <f t="shared" si="123"/>
        <v>0</v>
      </c>
      <c r="BA38" s="16">
        <f t="shared" si="124"/>
        <v>0</v>
      </c>
      <c r="BB38" s="15">
        <f t="shared" si="125"/>
        <v>0</v>
      </c>
      <c r="BC38" s="16">
        <f t="shared" si="126"/>
        <v>0</v>
      </c>
      <c r="BD38" s="16">
        <f t="shared" si="127"/>
        <v>0</v>
      </c>
      <c r="BE38" s="16">
        <f t="shared" si="66"/>
        <v>0</v>
      </c>
      <c r="BF38" s="15">
        <f t="shared" si="128"/>
        <v>0</v>
      </c>
      <c r="BG38" s="16">
        <f t="shared" si="129"/>
        <v>0</v>
      </c>
      <c r="BH38" s="16">
        <f t="shared" si="130"/>
        <v>0</v>
      </c>
      <c r="BI38" s="17">
        <f t="shared" si="131"/>
        <v>0</v>
      </c>
      <c r="BK38" s="29">
        <f t="shared" si="132"/>
        <v>221341</v>
      </c>
      <c r="BL38" s="29">
        <f t="shared" si="133"/>
        <v>222341</v>
      </c>
      <c r="BM38" s="29">
        <f t="shared" si="134"/>
        <v>223341</v>
      </c>
      <c r="BN38" s="23">
        <v>1341</v>
      </c>
    </row>
    <row r="39" spans="1:66" s="28" customFormat="1" ht="25.5" customHeight="1">
      <c r="A39" s="22" t="s">
        <v>4</v>
      </c>
      <c r="B39" s="15">
        <f t="shared" si="135"/>
        <v>3</v>
      </c>
      <c r="C39" s="19">
        <f t="shared" si="77"/>
        <v>0</v>
      </c>
      <c r="D39" s="19">
        <f t="shared" si="77"/>
        <v>1</v>
      </c>
      <c r="E39" s="19">
        <f t="shared" si="77"/>
        <v>2</v>
      </c>
      <c r="F39" s="18">
        <f t="shared" si="136"/>
        <v>1</v>
      </c>
      <c r="G39" s="19">
        <f t="shared" si="78"/>
        <v>0</v>
      </c>
      <c r="H39" s="19">
        <f t="shared" si="79"/>
        <v>0</v>
      </c>
      <c r="I39" s="19">
        <f t="shared" si="80"/>
        <v>1</v>
      </c>
      <c r="J39" s="18">
        <f t="shared" si="81"/>
        <v>1</v>
      </c>
      <c r="K39" s="19">
        <f t="shared" si="82"/>
        <v>0</v>
      </c>
      <c r="L39" s="19">
        <f t="shared" si="83"/>
        <v>0</v>
      </c>
      <c r="M39" s="20">
        <f t="shared" si="84"/>
        <v>1</v>
      </c>
      <c r="N39" s="18">
        <f t="shared" si="85"/>
        <v>1</v>
      </c>
      <c r="O39" s="19">
        <f t="shared" si="86"/>
        <v>0</v>
      </c>
      <c r="P39" s="19">
        <f t="shared" si="87"/>
        <v>1</v>
      </c>
      <c r="Q39" s="20">
        <f t="shared" si="88"/>
        <v>0</v>
      </c>
      <c r="R39" s="18">
        <f t="shared" si="89"/>
        <v>0</v>
      </c>
      <c r="S39" s="19">
        <f t="shared" si="90"/>
        <v>0</v>
      </c>
      <c r="T39" s="19">
        <f t="shared" si="91"/>
        <v>0</v>
      </c>
      <c r="U39" s="19">
        <f t="shared" si="92"/>
        <v>0</v>
      </c>
      <c r="V39" s="18">
        <f t="shared" si="93"/>
        <v>0</v>
      </c>
      <c r="W39" s="19">
        <f t="shared" si="94"/>
        <v>0</v>
      </c>
      <c r="X39" s="19">
        <f t="shared" si="95"/>
        <v>0</v>
      </c>
      <c r="Y39" s="20">
        <f t="shared" si="96"/>
        <v>0</v>
      </c>
      <c r="Z39" s="18">
        <f t="shared" si="97"/>
        <v>0</v>
      </c>
      <c r="AA39" s="19">
        <f t="shared" si="98"/>
        <v>0</v>
      </c>
      <c r="AB39" s="19">
        <f t="shared" si="99"/>
        <v>0</v>
      </c>
      <c r="AC39" s="19">
        <f t="shared" si="100"/>
        <v>0</v>
      </c>
      <c r="AD39" s="18">
        <f t="shared" si="101"/>
        <v>0</v>
      </c>
      <c r="AE39" s="19">
        <f t="shared" si="102"/>
        <v>0</v>
      </c>
      <c r="AF39" s="19">
        <f t="shared" si="103"/>
        <v>0</v>
      </c>
      <c r="AG39" s="20">
        <f t="shared" si="104"/>
        <v>0</v>
      </c>
      <c r="AH39" s="18">
        <f t="shared" si="105"/>
        <v>0</v>
      </c>
      <c r="AI39" s="19">
        <f t="shared" si="106"/>
        <v>0</v>
      </c>
      <c r="AJ39" s="19">
        <f t="shared" si="107"/>
        <v>0</v>
      </c>
      <c r="AK39" s="20">
        <f t="shared" si="108"/>
        <v>0</v>
      </c>
      <c r="AL39" s="18">
        <f t="shared" si="109"/>
        <v>0</v>
      </c>
      <c r="AM39" s="19">
        <f t="shared" si="110"/>
        <v>0</v>
      </c>
      <c r="AN39" s="19">
        <f t="shared" si="111"/>
        <v>0</v>
      </c>
      <c r="AO39" s="20">
        <f t="shared" si="112"/>
        <v>0</v>
      </c>
      <c r="AP39" s="18">
        <f t="shared" si="113"/>
        <v>0</v>
      </c>
      <c r="AQ39" s="19">
        <f t="shared" si="114"/>
        <v>0</v>
      </c>
      <c r="AR39" s="19">
        <f t="shared" si="115"/>
        <v>0</v>
      </c>
      <c r="AS39" s="20">
        <f t="shared" si="116"/>
        <v>0</v>
      </c>
      <c r="AT39" s="18">
        <f t="shared" si="117"/>
        <v>3</v>
      </c>
      <c r="AU39" s="19">
        <f t="shared" si="118"/>
        <v>0</v>
      </c>
      <c r="AV39" s="19">
        <f t="shared" si="119"/>
        <v>1</v>
      </c>
      <c r="AW39" s="20">
        <f t="shared" si="120"/>
        <v>2</v>
      </c>
      <c r="AX39" s="18">
        <f t="shared" si="121"/>
        <v>0</v>
      </c>
      <c r="AY39" s="19">
        <f t="shared" si="122"/>
        <v>0</v>
      </c>
      <c r="AZ39" s="19">
        <f t="shared" si="123"/>
        <v>0</v>
      </c>
      <c r="BA39" s="19">
        <f t="shared" si="124"/>
        <v>0</v>
      </c>
      <c r="BB39" s="18">
        <f t="shared" si="125"/>
        <v>0</v>
      </c>
      <c r="BC39" s="19">
        <f t="shared" si="126"/>
        <v>0</v>
      </c>
      <c r="BD39" s="19">
        <f t="shared" si="127"/>
        <v>0</v>
      </c>
      <c r="BE39" s="20">
        <f t="shared" si="66"/>
        <v>0</v>
      </c>
      <c r="BF39" s="18">
        <f t="shared" si="128"/>
        <v>0</v>
      </c>
      <c r="BG39" s="19">
        <f t="shared" si="129"/>
        <v>0</v>
      </c>
      <c r="BH39" s="19">
        <f t="shared" si="130"/>
        <v>0</v>
      </c>
      <c r="BI39" s="20">
        <f t="shared" si="131"/>
        <v>0</v>
      </c>
      <c r="BK39" s="29">
        <f t="shared" si="132"/>
        <v>221342</v>
      </c>
      <c r="BL39" s="29">
        <f t="shared" si="133"/>
        <v>222342</v>
      </c>
      <c r="BM39" s="29">
        <f t="shared" si="134"/>
        <v>223342</v>
      </c>
      <c r="BN39" s="23">
        <v>1342</v>
      </c>
    </row>
    <row r="40" spans="1:66" s="28" customFormat="1" ht="25.5" customHeight="1">
      <c r="A40" s="21" t="s">
        <v>61</v>
      </c>
      <c r="B40" s="11">
        <f aca="true" t="shared" si="137" ref="B40:BI40">SUM(B41:B42)</f>
        <v>10</v>
      </c>
      <c r="C40" s="12">
        <f t="shared" si="137"/>
        <v>6</v>
      </c>
      <c r="D40" s="12">
        <f t="shared" si="137"/>
        <v>1</v>
      </c>
      <c r="E40" s="13">
        <f t="shared" si="137"/>
        <v>3</v>
      </c>
      <c r="F40" s="11">
        <f t="shared" si="137"/>
        <v>5</v>
      </c>
      <c r="G40" s="12">
        <f t="shared" si="137"/>
        <v>2</v>
      </c>
      <c r="H40" s="12">
        <f t="shared" si="137"/>
        <v>0</v>
      </c>
      <c r="I40" s="13">
        <f t="shared" si="137"/>
        <v>3</v>
      </c>
      <c r="J40" s="11">
        <f t="shared" si="137"/>
        <v>3</v>
      </c>
      <c r="K40" s="12">
        <f t="shared" si="137"/>
        <v>2</v>
      </c>
      <c r="L40" s="12">
        <f t="shared" si="137"/>
        <v>1</v>
      </c>
      <c r="M40" s="13">
        <f t="shared" si="137"/>
        <v>0</v>
      </c>
      <c r="N40" s="11">
        <f t="shared" si="137"/>
        <v>2</v>
      </c>
      <c r="O40" s="12">
        <f t="shared" si="137"/>
        <v>2</v>
      </c>
      <c r="P40" s="12">
        <f t="shared" si="137"/>
        <v>0</v>
      </c>
      <c r="Q40" s="13">
        <f t="shared" si="137"/>
        <v>0</v>
      </c>
      <c r="R40" s="11">
        <f t="shared" si="137"/>
        <v>0</v>
      </c>
      <c r="S40" s="12">
        <f t="shared" si="137"/>
        <v>0</v>
      </c>
      <c r="T40" s="12">
        <f t="shared" si="137"/>
        <v>0</v>
      </c>
      <c r="U40" s="13">
        <f t="shared" si="137"/>
        <v>0</v>
      </c>
      <c r="V40" s="11">
        <f t="shared" si="137"/>
        <v>0</v>
      </c>
      <c r="W40" s="12">
        <f t="shared" si="137"/>
        <v>0</v>
      </c>
      <c r="X40" s="12">
        <f t="shared" si="137"/>
        <v>0</v>
      </c>
      <c r="Y40" s="13">
        <f t="shared" si="137"/>
        <v>0</v>
      </c>
      <c r="Z40" s="11">
        <f t="shared" si="137"/>
        <v>0</v>
      </c>
      <c r="AA40" s="12">
        <f t="shared" si="137"/>
        <v>0</v>
      </c>
      <c r="AB40" s="12">
        <f t="shared" si="137"/>
        <v>0</v>
      </c>
      <c r="AC40" s="13">
        <f t="shared" si="137"/>
        <v>0</v>
      </c>
      <c r="AD40" s="11">
        <f t="shared" si="137"/>
        <v>0</v>
      </c>
      <c r="AE40" s="12">
        <f t="shared" si="137"/>
        <v>0</v>
      </c>
      <c r="AF40" s="12">
        <f t="shared" si="137"/>
        <v>0</v>
      </c>
      <c r="AG40" s="13">
        <f t="shared" si="137"/>
        <v>0</v>
      </c>
      <c r="AH40" s="11">
        <f t="shared" si="137"/>
        <v>0</v>
      </c>
      <c r="AI40" s="12">
        <f t="shared" si="137"/>
        <v>0</v>
      </c>
      <c r="AJ40" s="12">
        <f t="shared" si="137"/>
        <v>0</v>
      </c>
      <c r="AK40" s="13">
        <f t="shared" si="137"/>
        <v>0</v>
      </c>
      <c r="AL40" s="11">
        <f t="shared" si="137"/>
        <v>0</v>
      </c>
      <c r="AM40" s="12">
        <f t="shared" si="137"/>
        <v>0</v>
      </c>
      <c r="AN40" s="12">
        <f t="shared" si="137"/>
        <v>0</v>
      </c>
      <c r="AO40" s="13">
        <f t="shared" si="137"/>
        <v>0</v>
      </c>
      <c r="AP40" s="11">
        <f t="shared" si="137"/>
        <v>0</v>
      </c>
      <c r="AQ40" s="12">
        <f t="shared" si="137"/>
        <v>0</v>
      </c>
      <c r="AR40" s="12">
        <f t="shared" si="137"/>
        <v>0</v>
      </c>
      <c r="AS40" s="13">
        <f t="shared" si="137"/>
        <v>0</v>
      </c>
      <c r="AT40" s="11">
        <f t="shared" si="137"/>
        <v>10</v>
      </c>
      <c r="AU40" s="12">
        <f t="shared" si="137"/>
        <v>6</v>
      </c>
      <c r="AV40" s="12">
        <f t="shared" si="137"/>
        <v>1</v>
      </c>
      <c r="AW40" s="13">
        <f t="shared" si="137"/>
        <v>3</v>
      </c>
      <c r="AX40" s="11">
        <f t="shared" si="137"/>
        <v>0</v>
      </c>
      <c r="AY40" s="12">
        <f t="shared" si="137"/>
        <v>0</v>
      </c>
      <c r="AZ40" s="12">
        <f t="shared" si="137"/>
        <v>0</v>
      </c>
      <c r="BA40" s="13">
        <f t="shared" si="137"/>
        <v>0</v>
      </c>
      <c r="BB40" s="11">
        <f t="shared" si="137"/>
        <v>0</v>
      </c>
      <c r="BC40" s="12">
        <f t="shared" si="137"/>
        <v>0</v>
      </c>
      <c r="BD40" s="12">
        <f t="shared" si="137"/>
        <v>0</v>
      </c>
      <c r="BE40" s="13">
        <f t="shared" si="137"/>
        <v>0</v>
      </c>
      <c r="BF40" s="11">
        <f t="shared" si="137"/>
        <v>0</v>
      </c>
      <c r="BG40" s="12">
        <f t="shared" si="137"/>
        <v>0</v>
      </c>
      <c r="BH40" s="12">
        <f t="shared" si="137"/>
        <v>0</v>
      </c>
      <c r="BI40" s="13">
        <f t="shared" si="137"/>
        <v>0</v>
      </c>
      <c r="BN40" s="23"/>
    </row>
    <row r="41" spans="1:66" s="28" customFormat="1" ht="25.5" customHeight="1">
      <c r="A41" s="22" t="s">
        <v>10</v>
      </c>
      <c r="B41" s="15">
        <f>SUM(C41:E41)</f>
        <v>6</v>
      </c>
      <c r="C41" s="16">
        <f aca="true" t="shared" si="138" ref="C41:E42">G41+K41+O41+S41+W41+AA41+AE41+AI41+AM41+AQ41</f>
        <v>4</v>
      </c>
      <c r="D41" s="16">
        <f t="shared" si="138"/>
        <v>1</v>
      </c>
      <c r="E41" s="16">
        <f t="shared" si="138"/>
        <v>1</v>
      </c>
      <c r="F41" s="15">
        <f>SUM(G41:I41)</f>
        <v>2</v>
      </c>
      <c r="G41" s="16">
        <f>IF(ISERROR(VLOOKUP($BK41,data,2,FALSE)),0,VLOOKUP($BK41,data,2,FALSE))</f>
        <v>1</v>
      </c>
      <c r="H41" s="16">
        <f>IF(ISERROR(VLOOKUP($BL41,data,2,FALSE)),0,VLOOKUP($BL41,data,2,FALSE))</f>
        <v>0</v>
      </c>
      <c r="I41" s="16">
        <f>IF(ISERROR(VLOOKUP($BM41,data,2,FALSE)),0,VLOOKUP($BM41,data,2,FALSE))</f>
        <v>1</v>
      </c>
      <c r="J41" s="15">
        <f>SUM(K41:M41)</f>
        <v>3</v>
      </c>
      <c r="K41" s="16">
        <f>IF(ISERROR(VLOOKUP($BK41,data,3,FALSE)),0,VLOOKUP($BK41,data,3,FALSE))</f>
        <v>2</v>
      </c>
      <c r="L41" s="16">
        <f>IF(ISERROR(VLOOKUP($BL41,data,3,FALSE)),0,VLOOKUP($BL41,data,3,FALSE))</f>
        <v>1</v>
      </c>
      <c r="M41" s="17">
        <f>IF(ISERROR(VLOOKUP($BM41,data,3,FALSE)),0,VLOOKUP($BM41,data,3,FALSE))</f>
        <v>0</v>
      </c>
      <c r="N41" s="15">
        <f>SUM(O41:Q41)</f>
        <v>1</v>
      </c>
      <c r="O41" s="16">
        <f>IF(ISERROR(VLOOKUP($BK41,data,4,FALSE)),0,VLOOKUP($BK41,data,4,FALSE))</f>
        <v>1</v>
      </c>
      <c r="P41" s="16">
        <f>IF(ISERROR(VLOOKUP($BL41,data,4,FALSE)),0,VLOOKUP($BL41,data,4,FALSE))</f>
        <v>0</v>
      </c>
      <c r="Q41" s="17">
        <f>IF(ISERROR(VLOOKUP($BM41,data,4,FALSE)),0,VLOOKUP($BM41,data,4,FALSE))</f>
        <v>0</v>
      </c>
      <c r="R41" s="15">
        <f>SUM(S41:U41)</f>
        <v>0</v>
      </c>
      <c r="S41" s="16">
        <f>IF(ISERROR(VLOOKUP($BK41,data,5,FALSE)),0,VLOOKUP($BK41,data,5,FALSE))</f>
        <v>0</v>
      </c>
      <c r="T41" s="16">
        <f>IF(ISERROR(VLOOKUP($BL41,data,5,FALSE)),0,VLOOKUP($BL41,data,5,FALSE))</f>
        <v>0</v>
      </c>
      <c r="U41" s="16">
        <f>IF(ISERROR(VLOOKUP($BM41,data,5,FALSE)),0,VLOOKUP($BM41,data,5,FALSE))</f>
        <v>0</v>
      </c>
      <c r="V41" s="15">
        <f>SUM(W41:Y41)</f>
        <v>0</v>
      </c>
      <c r="W41" s="16">
        <f>IF(ISERROR(VLOOKUP($BK41,data,6,FALSE)),0,VLOOKUP($BK41,data,6,FALSE))</f>
        <v>0</v>
      </c>
      <c r="X41" s="16">
        <f>IF(ISERROR(VLOOKUP($BL41,data,6,FALSE)),0,VLOOKUP($BL41,data,6,FALSE))</f>
        <v>0</v>
      </c>
      <c r="Y41" s="17">
        <f>IF(ISERROR(VLOOKUP($BM41,data,6,FALSE)),0,VLOOKUP($BM41,data,6,FALSE))</f>
        <v>0</v>
      </c>
      <c r="Z41" s="15">
        <f>SUM(AA41:AC41)</f>
        <v>0</v>
      </c>
      <c r="AA41" s="16">
        <f>IF(ISERROR(VLOOKUP($BK41,data,7,FALSE)),0,VLOOKUP($BK41,data,7,FALSE))</f>
        <v>0</v>
      </c>
      <c r="AB41" s="16">
        <f>IF(ISERROR(VLOOKUP($BL41,data,7,FALSE)),0,VLOOKUP($BL41,data,7,FALSE))</f>
        <v>0</v>
      </c>
      <c r="AC41" s="16">
        <f>IF(ISERROR(VLOOKUP($BM41,data,7,FALSE)),0,VLOOKUP($BM41,data,7,FALSE))</f>
        <v>0</v>
      </c>
      <c r="AD41" s="15">
        <f>SUM(AE41:AG41)</f>
        <v>0</v>
      </c>
      <c r="AE41" s="16">
        <f>IF(ISERROR(VLOOKUP($BK41,data,8,FALSE)),0,VLOOKUP($BK41,data,8,FALSE))</f>
        <v>0</v>
      </c>
      <c r="AF41" s="16">
        <f>IF(ISERROR(VLOOKUP($BL41,data,8,FALSE)),0,VLOOKUP($BL41,data,8,FALSE))</f>
        <v>0</v>
      </c>
      <c r="AG41" s="17">
        <f>IF(ISERROR(VLOOKUP($BM41,data,8,FALSE)),0,VLOOKUP($BM41,data,8,FALSE))</f>
        <v>0</v>
      </c>
      <c r="AH41" s="15">
        <f>SUM(AI41:AK41)</f>
        <v>0</v>
      </c>
      <c r="AI41" s="16">
        <f>IF(ISERROR(VLOOKUP($BK41,data,9,FALSE)),0,VLOOKUP($BK41,data,9,FALSE))</f>
        <v>0</v>
      </c>
      <c r="AJ41" s="16">
        <f>IF(ISERROR(VLOOKUP($BL41,data,9,FALSE)),0,VLOOKUP($BL41,data,9,FALSE))</f>
        <v>0</v>
      </c>
      <c r="AK41" s="17">
        <f>IF(ISERROR(VLOOKUP($BM41,data,9,FALSE)),0,VLOOKUP($BM41,data,9,FALSE))</f>
        <v>0</v>
      </c>
      <c r="AL41" s="15">
        <f>SUM(AM41:AO41)</f>
        <v>0</v>
      </c>
      <c r="AM41" s="16">
        <f>IF(ISERROR(VLOOKUP($BK41,data,10,FALSE)),0,VLOOKUP($BK41,data,10,FALSE))</f>
        <v>0</v>
      </c>
      <c r="AN41" s="16">
        <f>IF(ISERROR(VLOOKUP($BL41,data,10,FALSE)),0,VLOOKUP($BL41,data,10,FALSE))</f>
        <v>0</v>
      </c>
      <c r="AO41" s="17">
        <f>IF(ISERROR(VLOOKUP($BM41,data,10,FALSE)),0,VLOOKUP($BM41,data,10,FALSE))</f>
        <v>0</v>
      </c>
      <c r="AP41" s="15">
        <f>SUM(AQ41:AS41)</f>
        <v>0</v>
      </c>
      <c r="AQ41" s="16">
        <f>IF(ISERROR(VLOOKUP($BK41,data,11,FALSE)),0,VLOOKUP($BK41,data,11,FALSE))</f>
        <v>0</v>
      </c>
      <c r="AR41" s="16">
        <f>IF(ISERROR(VLOOKUP($BL41,data,11,FALSE)),0,VLOOKUP($BL41,data,11,FALSE))</f>
        <v>0</v>
      </c>
      <c r="AS41" s="17">
        <f>IF(ISERROR(VLOOKUP($BM41,data,11,FALSE)),0,VLOOKUP($BM41,data,11,FALSE))</f>
        <v>0</v>
      </c>
      <c r="AT41" s="15">
        <f>SUM(AU41:AW41)</f>
        <v>6</v>
      </c>
      <c r="AU41" s="16">
        <f>IF(ISERROR(VLOOKUP($BK41,data,12,FALSE)),0,VLOOKUP($BK41,data,12,FALSE))</f>
        <v>4</v>
      </c>
      <c r="AV41" s="16">
        <f>IF(ISERROR(VLOOKUP($BL41,data,12,FALSE)),0,VLOOKUP($BL41,data,12,FALSE))</f>
        <v>1</v>
      </c>
      <c r="AW41" s="17">
        <f>IF(ISERROR(VLOOKUP($BM41,data,12,FALSE)),0,VLOOKUP($BM41,data,12,FALSE))</f>
        <v>1</v>
      </c>
      <c r="AX41" s="15">
        <f>SUM(AY41:BA41)</f>
        <v>0</v>
      </c>
      <c r="AY41" s="16">
        <f>IF(ISERROR(VLOOKUP($BK41,data,13,FALSE)),0,VLOOKUP($BK41,data,13,FALSE))</f>
        <v>0</v>
      </c>
      <c r="AZ41" s="16">
        <f>IF(ISERROR(VLOOKUP($BL41,data,13,FALSE)),0,VLOOKUP($BL41,data,13,FALSE))</f>
        <v>0</v>
      </c>
      <c r="BA41" s="16">
        <f>IF(ISERROR(VLOOKUP($BM41,data,13,FALSE)),0,VLOOKUP($BM41,data,13,FALSE))</f>
        <v>0</v>
      </c>
      <c r="BB41" s="15">
        <f>SUM(BC41:BE41)</f>
        <v>0</v>
      </c>
      <c r="BC41" s="16">
        <f>IF(ISERROR(VLOOKUP($BK41,data,14,FALSE)),0,VLOOKUP($BK41,data,14,FALSE))</f>
        <v>0</v>
      </c>
      <c r="BD41" s="16">
        <f>IF(ISERROR(VLOOKUP($BL41,data,14,FALSE)),0,VLOOKUP($BL41,data,14,FALSE))</f>
        <v>0</v>
      </c>
      <c r="BE41" s="16">
        <f t="shared" si="66"/>
        <v>0</v>
      </c>
      <c r="BF41" s="15">
        <f>SUM(BG41:BI41)</f>
        <v>0</v>
      </c>
      <c r="BG41" s="16">
        <f>IF(ISERROR(VLOOKUP($BK41,data,15,FALSE)),0,VLOOKUP($BK41,data,15,FALSE))</f>
        <v>0</v>
      </c>
      <c r="BH41" s="16">
        <f>IF(ISERROR(VLOOKUP($BL41,data,15,FALSE)),0,VLOOKUP($BL41,data,15,FALSE))</f>
        <v>0</v>
      </c>
      <c r="BI41" s="17">
        <f>IF(ISERROR(VLOOKUP($BM41,data,15,FALSE)),0,VLOOKUP($BM41,data,15,FALSE))</f>
        <v>0</v>
      </c>
      <c r="BK41" s="29">
        <f>$BN41+220000</f>
        <v>221215</v>
      </c>
      <c r="BL41" s="29">
        <f>$BN41+221000</f>
        <v>222215</v>
      </c>
      <c r="BM41" s="29">
        <f>$BN41+222000</f>
        <v>223215</v>
      </c>
      <c r="BN41" s="23">
        <v>1215</v>
      </c>
    </row>
    <row r="42" spans="1:66" s="28" customFormat="1" ht="25.5" customHeight="1">
      <c r="A42" s="22" t="s">
        <v>11</v>
      </c>
      <c r="B42" s="15">
        <f>SUM(C42:E42)</f>
        <v>4</v>
      </c>
      <c r="C42" s="19">
        <f t="shared" si="138"/>
        <v>2</v>
      </c>
      <c r="D42" s="19">
        <f t="shared" si="138"/>
        <v>0</v>
      </c>
      <c r="E42" s="19">
        <f t="shared" si="138"/>
        <v>2</v>
      </c>
      <c r="F42" s="15">
        <f>SUM(G42:I42)</f>
        <v>3</v>
      </c>
      <c r="G42" s="19">
        <f>IF(ISERROR(VLOOKUP($BK42,data,2,FALSE)),0,VLOOKUP($BK42,data,2,FALSE))</f>
        <v>1</v>
      </c>
      <c r="H42" s="19">
        <f>IF(ISERROR(VLOOKUP($BL42,data,2,FALSE)),0,VLOOKUP($BL42,data,2,FALSE))</f>
        <v>0</v>
      </c>
      <c r="I42" s="19">
        <f>IF(ISERROR(VLOOKUP($BM42,data,2,FALSE)),0,VLOOKUP($BM42,data,2,FALSE))</f>
        <v>2</v>
      </c>
      <c r="J42" s="18">
        <f>SUM(K42:M42)</f>
        <v>0</v>
      </c>
      <c r="K42" s="19">
        <f>IF(ISERROR(VLOOKUP($BK42,data,3,FALSE)),0,VLOOKUP($BK42,data,3,FALSE))</f>
        <v>0</v>
      </c>
      <c r="L42" s="19">
        <f>IF(ISERROR(VLOOKUP($BL42,data,3,FALSE)),0,VLOOKUP($BL42,data,3,FALSE))</f>
        <v>0</v>
      </c>
      <c r="M42" s="20">
        <f>IF(ISERROR(VLOOKUP($BM42,data,3,FALSE)),0,VLOOKUP($BM42,data,3,FALSE))</f>
        <v>0</v>
      </c>
      <c r="N42" s="18">
        <f>SUM(O42:Q42)</f>
        <v>1</v>
      </c>
      <c r="O42" s="19">
        <f>IF(ISERROR(VLOOKUP($BK42,data,4,FALSE)),0,VLOOKUP($BK42,data,4,FALSE))</f>
        <v>1</v>
      </c>
      <c r="P42" s="19">
        <f>IF(ISERROR(VLOOKUP($BL42,data,4,FALSE)),0,VLOOKUP($BL42,data,4,FALSE))</f>
        <v>0</v>
      </c>
      <c r="Q42" s="20">
        <f>IF(ISERROR(VLOOKUP($BM42,data,4,FALSE)),0,VLOOKUP($BM42,data,4,FALSE))</f>
        <v>0</v>
      </c>
      <c r="R42" s="18">
        <f>SUM(S42:U42)</f>
        <v>0</v>
      </c>
      <c r="S42" s="19">
        <f>IF(ISERROR(VLOOKUP($BK42,data,5,FALSE)),0,VLOOKUP($BK42,data,5,FALSE))</f>
        <v>0</v>
      </c>
      <c r="T42" s="19">
        <f>IF(ISERROR(VLOOKUP($BL42,data,5,FALSE)),0,VLOOKUP($BL42,data,5,FALSE))</f>
        <v>0</v>
      </c>
      <c r="U42" s="19">
        <f>IF(ISERROR(VLOOKUP($BM42,data,5,FALSE)),0,VLOOKUP($BM42,data,5,FALSE))</f>
        <v>0</v>
      </c>
      <c r="V42" s="18">
        <f>SUM(W42:Y42)</f>
        <v>0</v>
      </c>
      <c r="W42" s="19">
        <f>IF(ISERROR(VLOOKUP($BK42,data,6,FALSE)),0,VLOOKUP($BK42,data,6,FALSE))</f>
        <v>0</v>
      </c>
      <c r="X42" s="19">
        <f>IF(ISERROR(VLOOKUP($BL42,data,6,FALSE)),0,VLOOKUP($BL42,data,6,FALSE))</f>
        <v>0</v>
      </c>
      <c r="Y42" s="20">
        <f>IF(ISERROR(VLOOKUP($BM42,data,6,FALSE)),0,VLOOKUP($BM42,data,6,FALSE))</f>
        <v>0</v>
      </c>
      <c r="Z42" s="18">
        <f>SUM(AA42:AC42)</f>
        <v>0</v>
      </c>
      <c r="AA42" s="19">
        <f>IF(ISERROR(VLOOKUP($BK42,data,7,FALSE)),0,VLOOKUP($BK42,data,7,FALSE))</f>
        <v>0</v>
      </c>
      <c r="AB42" s="19">
        <f>IF(ISERROR(VLOOKUP($BL42,data,7,FALSE)),0,VLOOKUP($BL42,data,7,FALSE))</f>
        <v>0</v>
      </c>
      <c r="AC42" s="19">
        <f>IF(ISERROR(VLOOKUP($BM42,data,7,FALSE)),0,VLOOKUP($BM42,data,7,FALSE))</f>
        <v>0</v>
      </c>
      <c r="AD42" s="18">
        <f>SUM(AE42:AG42)</f>
        <v>0</v>
      </c>
      <c r="AE42" s="19">
        <f>IF(ISERROR(VLOOKUP($BK42,data,8,FALSE)),0,VLOOKUP($BK42,data,8,FALSE))</f>
        <v>0</v>
      </c>
      <c r="AF42" s="19">
        <f>IF(ISERROR(VLOOKUP($BL42,data,8,FALSE)),0,VLOOKUP($BL42,data,8,FALSE))</f>
        <v>0</v>
      </c>
      <c r="AG42" s="20">
        <f>IF(ISERROR(VLOOKUP($BM42,data,8,FALSE)),0,VLOOKUP($BM42,data,8,FALSE))</f>
        <v>0</v>
      </c>
      <c r="AH42" s="18">
        <f>SUM(AI42:AK42)</f>
        <v>0</v>
      </c>
      <c r="AI42" s="19">
        <f>IF(ISERROR(VLOOKUP($BK42,data,9,FALSE)),0,VLOOKUP($BK42,data,9,FALSE))</f>
        <v>0</v>
      </c>
      <c r="AJ42" s="19">
        <f>IF(ISERROR(VLOOKUP($BL42,data,9,FALSE)),0,VLOOKUP($BL42,data,9,FALSE))</f>
        <v>0</v>
      </c>
      <c r="AK42" s="20">
        <f>IF(ISERROR(VLOOKUP($BM42,data,9,FALSE)),0,VLOOKUP($BM42,data,9,FALSE))</f>
        <v>0</v>
      </c>
      <c r="AL42" s="18">
        <f>SUM(AM42:AO42)</f>
        <v>0</v>
      </c>
      <c r="AM42" s="19">
        <f>IF(ISERROR(VLOOKUP($BK42,data,10,FALSE)),0,VLOOKUP($BK42,data,10,FALSE))</f>
        <v>0</v>
      </c>
      <c r="AN42" s="19">
        <f>IF(ISERROR(VLOOKUP($BL42,data,10,FALSE)),0,VLOOKUP($BL42,data,10,FALSE))</f>
        <v>0</v>
      </c>
      <c r="AO42" s="20">
        <f>IF(ISERROR(VLOOKUP($BM42,data,10,FALSE)),0,VLOOKUP($BM42,data,10,FALSE))</f>
        <v>0</v>
      </c>
      <c r="AP42" s="18">
        <f>SUM(AQ42:AS42)</f>
        <v>0</v>
      </c>
      <c r="AQ42" s="19">
        <f>IF(ISERROR(VLOOKUP($BK42,data,11,FALSE)),0,VLOOKUP($BK42,data,11,FALSE))</f>
        <v>0</v>
      </c>
      <c r="AR42" s="19">
        <f>IF(ISERROR(VLOOKUP($BL42,data,11,FALSE)),0,VLOOKUP($BL42,data,11,FALSE))</f>
        <v>0</v>
      </c>
      <c r="AS42" s="20">
        <f>IF(ISERROR(VLOOKUP($BM42,data,11,FALSE)),0,VLOOKUP($BM42,data,11,FALSE))</f>
        <v>0</v>
      </c>
      <c r="AT42" s="18">
        <f>SUM(AU42:AW42)</f>
        <v>4</v>
      </c>
      <c r="AU42" s="19">
        <f>IF(ISERROR(VLOOKUP($BK42,data,12,FALSE)),0,VLOOKUP($BK42,data,12,FALSE))</f>
        <v>2</v>
      </c>
      <c r="AV42" s="19">
        <f>IF(ISERROR(VLOOKUP($BL42,data,12,FALSE)),0,VLOOKUP($BL42,data,12,FALSE))</f>
        <v>0</v>
      </c>
      <c r="AW42" s="20">
        <f>IF(ISERROR(VLOOKUP($BM42,data,12,FALSE)),0,VLOOKUP($BM42,data,12,FALSE))</f>
        <v>2</v>
      </c>
      <c r="AX42" s="18">
        <f>SUM(AY42:BA42)</f>
        <v>0</v>
      </c>
      <c r="AY42" s="19">
        <f>IF(ISERROR(VLOOKUP($BK42,data,13,FALSE)),0,VLOOKUP($BK42,data,13,FALSE))</f>
        <v>0</v>
      </c>
      <c r="AZ42" s="19">
        <f>IF(ISERROR(VLOOKUP($BL42,data,13,FALSE)),0,VLOOKUP($BL42,data,13,FALSE))</f>
        <v>0</v>
      </c>
      <c r="BA42" s="19">
        <f>IF(ISERROR(VLOOKUP($BM42,data,13,FALSE)),0,VLOOKUP($BM42,data,13,FALSE))</f>
        <v>0</v>
      </c>
      <c r="BB42" s="18">
        <f>SUM(BC42:BE42)</f>
        <v>0</v>
      </c>
      <c r="BC42" s="19">
        <f>IF(ISERROR(VLOOKUP($BK42,data,14,FALSE)),0,VLOOKUP($BK42,data,14,FALSE))</f>
        <v>0</v>
      </c>
      <c r="BD42" s="19">
        <f>IF(ISERROR(VLOOKUP($BL42,data,14,FALSE)),0,VLOOKUP($BL42,data,14,FALSE))</f>
        <v>0</v>
      </c>
      <c r="BE42" s="20">
        <f t="shared" si="66"/>
        <v>0</v>
      </c>
      <c r="BF42" s="18">
        <f>SUM(BG42:BI42)</f>
        <v>0</v>
      </c>
      <c r="BG42" s="19">
        <f>IF(ISERROR(VLOOKUP($BK42,data,15,FALSE)),0,VLOOKUP($BK42,data,15,FALSE))</f>
        <v>0</v>
      </c>
      <c r="BH42" s="19">
        <f>IF(ISERROR(VLOOKUP($BL42,data,15,FALSE)),0,VLOOKUP($BL42,data,15,FALSE))</f>
        <v>0</v>
      </c>
      <c r="BI42" s="20">
        <f>IF(ISERROR(VLOOKUP($BM42,data,15,FALSE)),0,VLOOKUP($BM42,data,15,FALSE))</f>
        <v>0</v>
      </c>
      <c r="BK42" s="29">
        <f>$BN42+220000</f>
        <v>221344</v>
      </c>
      <c r="BL42" s="29">
        <f>$BN42+221000</f>
        <v>222344</v>
      </c>
      <c r="BM42" s="29">
        <f>$BN42+222000</f>
        <v>223344</v>
      </c>
      <c r="BN42" s="23">
        <v>1344</v>
      </c>
    </row>
    <row r="43" spans="1:66" s="28" customFormat="1" ht="25.5" customHeight="1">
      <c r="A43" s="21" t="s">
        <v>12</v>
      </c>
      <c r="B43" s="11">
        <f aca="true" t="shared" si="139" ref="B43:BI43">SUM(B44:B46)</f>
        <v>79</v>
      </c>
      <c r="C43" s="12">
        <f t="shared" si="139"/>
        <v>31</v>
      </c>
      <c r="D43" s="12">
        <f t="shared" si="139"/>
        <v>12</v>
      </c>
      <c r="E43" s="13">
        <f t="shared" si="139"/>
        <v>36</v>
      </c>
      <c r="F43" s="11">
        <f t="shared" si="139"/>
        <v>38</v>
      </c>
      <c r="G43" s="12">
        <f t="shared" si="139"/>
        <v>11</v>
      </c>
      <c r="H43" s="12">
        <f t="shared" si="139"/>
        <v>1</v>
      </c>
      <c r="I43" s="13">
        <f t="shared" si="139"/>
        <v>26</v>
      </c>
      <c r="J43" s="11">
        <f t="shared" si="139"/>
        <v>26</v>
      </c>
      <c r="K43" s="12">
        <f t="shared" si="139"/>
        <v>11</v>
      </c>
      <c r="L43" s="12">
        <f t="shared" si="139"/>
        <v>7</v>
      </c>
      <c r="M43" s="13">
        <f t="shared" si="139"/>
        <v>8</v>
      </c>
      <c r="N43" s="11">
        <f t="shared" si="139"/>
        <v>15</v>
      </c>
      <c r="O43" s="12">
        <f t="shared" si="139"/>
        <v>9</v>
      </c>
      <c r="P43" s="12">
        <f t="shared" si="139"/>
        <v>4</v>
      </c>
      <c r="Q43" s="13">
        <f t="shared" si="139"/>
        <v>2</v>
      </c>
      <c r="R43" s="11">
        <f t="shared" si="139"/>
        <v>0</v>
      </c>
      <c r="S43" s="12">
        <f t="shared" si="139"/>
        <v>0</v>
      </c>
      <c r="T43" s="12">
        <f t="shared" si="139"/>
        <v>0</v>
      </c>
      <c r="U43" s="13">
        <f t="shared" si="139"/>
        <v>0</v>
      </c>
      <c r="V43" s="11">
        <f t="shared" si="139"/>
        <v>0</v>
      </c>
      <c r="W43" s="12">
        <f t="shared" si="139"/>
        <v>0</v>
      </c>
      <c r="X43" s="12">
        <f t="shared" si="139"/>
        <v>0</v>
      </c>
      <c r="Y43" s="13">
        <f t="shared" si="139"/>
        <v>0</v>
      </c>
      <c r="Z43" s="11">
        <f t="shared" si="139"/>
        <v>0</v>
      </c>
      <c r="AA43" s="12">
        <f t="shared" si="139"/>
        <v>0</v>
      </c>
      <c r="AB43" s="12">
        <f t="shared" si="139"/>
        <v>0</v>
      </c>
      <c r="AC43" s="13">
        <f t="shared" si="139"/>
        <v>0</v>
      </c>
      <c r="AD43" s="11">
        <f t="shared" si="139"/>
        <v>0</v>
      </c>
      <c r="AE43" s="12">
        <f t="shared" si="139"/>
        <v>0</v>
      </c>
      <c r="AF43" s="12">
        <f t="shared" si="139"/>
        <v>0</v>
      </c>
      <c r="AG43" s="13">
        <f t="shared" si="139"/>
        <v>0</v>
      </c>
      <c r="AH43" s="11">
        <f t="shared" si="139"/>
        <v>0</v>
      </c>
      <c r="AI43" s="12">
        <f t="shared" si="139"/>
        <v>0</v>
      </c>
      <c r="AJ43" s="12">
        <f t="shared" si="139"/>
        <v>0</v>
      </c>
      <c r="AK43" s="13">
        <f t="shared" si="139"/>
        <v>0</v>
      </c>
      <c r="AL43" s="11">
        <f t="shared" si="139"/>
        <v>0</v>
      </c>
      <c r="AM43" s="12">
        <f t="shared" si="139"/>
        <v>0</v>
      </c>
      <c r="AN43" s="12">
        <f t="shared" si="139"/>
        <v>0</v>
      </c>
      <c r="AO43" s="13">
        <f t="shared" si="139"/>
        <v>0</v>
      </c>
      <c r="AP43" s="11">
        <f t="shared" si="139"/>
        <v>0</v>
      </c>
      <c r="AQ43" s="12">
        <f t="shared" si="139"/>
        <v>0</v>
      </c>
      <c r="AR43" s="12">
        <f t="shared" si="139"/>
        <v>0</v>
      </c>
      <c r="AS43" s="13">
        <f t="shared" si="139"/>
        <v>0</v>
      </c>
      <c r="AT43" s="11">
        <f t="shared" si="139"/>
        <v>79</v>
      </c>
      <c r="AU43" s="12">
        <f t="shared" si="139"/>
        <v>31</v>
      </c>
      <c r="AV43" s="12">
        <f t="shared" si="139"/>
        <v>12</v>
      </c>
      <c r="AW43" s="13">
        <f t="shared" si="139"/>
        <v>36</v>
      </c>
      <c r="AX43" s="11">
        <f t="shared" si="139"/>
        <v>0</v>
      </c>
      <c r="AY43" s="12">
        <f t="shared" si="139"/>
        <v>0</v>
      </c>
      <c r="AZ43" s="12">
        <f t="shared" si="139"/>
        <v>0</v>
      </c>
      <c r="BA43" s="13">
        <f t="shared" si="139"/>
        <v>0</v>
      </c>
      <c r="BB43" s="11">
        <f t="shared" si="139"/>
        <v>0</v>
      </c>
      <c r="BC43" s="12">
        <f t="shared" si="139"/>
        <v>0</v>
      </c>
      <c r="BD43" s="12">
        <f t="shared" si="139"/>
        <v>0</v>
      </c>
      <c r="BE43" s="13">
        <f t="shared" si="139"/>
        <v>0</v>
      </c>
      <c r="BF43" s="11">
        <f t="shared" si="139"/>
        <v>0</v>
      </c>
      <c r="BG43" s="12">
        <f t="shared" si="139"/>
        <v>0</v>
      </c>
      <c r="BH43" s="12">
        <f t="shared" si="139"/>
        <v>0</v>
      </c>
      <c r="BI43" s="13">
        <f t="shared" si="139"/>
        <v>0</v>
      </c>
      <c r="BN43" s="23"/>
    </row>
    <row r="44" spans="1:66" s="28" customFormat="1" ht="25.5" customHeight="1">
      <c r="A44" s="22" t="s">
        <v>14</v>
      </c>
      <c r="B44" s="15">
        <f>SUM(C44:E44)</f>
        <v>24</v>
      </c>
      <c r="C44" s="16">
        <f aca="true" t="shared" si="140" ref="C44:E46">G44+K44+O44+S44+W44+AA44+AE44+AI44+AM44+AQ44</f>
        <v>18</v>
      </c>
      <c r="D44" s="16">
        <f t="shared" si="140"/>
        <v>2</v>
      </c>
      <c r="E44" s="16">
        <f t="shared" si="140"/>
        <v>4</v>
      </c>
      <c r="F44" s="15">
        <f>SUM(G44:I44)</f>
        <v>8</v>
      </c>
      <c r="G44" s="16">
        <f>IF(ISERROR(VLOOKUP($BK44,data,2,FALSE)),0,VLOOKUP($BK44,data,2,FALSE))</f>
        <v>5</v>
      </c>
      <c r="H44" s="16">
        <f>IF(ISERROR(VLOOKUP($BL44,data,2,FALSE)),0,VLOOKUP($BL44,data,2,FALSE))</f>
        <v>0</v>
      </c>
      <c r="I44" s="16">
        <f>IF(ISERROR(VLOOKUP($BM44,data,2,FALSE)),0,VLOOKUP($BM44,data,2,FALSE))</f>
        <v>3</v>
      </c>
      <c r="J44" s="15">
        <f>SUM(K44:M44)</f>
        <v>10</v>
      </c>
      <c r="K44" s="16">
        <f>IF(ISERROR(VLOOKUP($BK44,data,3,FALSE)),0,VLOOKUP($BK44,data,3,FALSE))</f>
        <v>7</v>
      </c>
      <c r="L44" s="16">
        <f>IF(ISERROR(VLOOKUP($BL44,data,3,FALSE)),0,VLOOKUP($BL44,data,3,FALSE))</f>
        <v>2</v>
      </c>
      <c r="M44" s="17">
        <f>IF(ISERROR(VLOOKUP($BM44,data,3,FALSE)),0,VLOOKUP($BM44,data,3,FALSE))</f>
        <v>1</v>
      </c>
      <c r="N44" s="15">
        <f>SUM(O44:Q44)</f>
        <v>6</v>
      </c>
      <c r="O44" s="16">
        <f>IF(ISERROR(VLOOKUP($BK44,data,4,FALSE)),0,VLOOKUP($BK44,data,4,FALSE))</f>
        <v>6</v>
      </c>
      <c r="P44" s="16">
        <f>IF(ISERROR(VLOOKUP($BL44,data,4,FALSE)),0,VLOOKUP($BL44,data,4,FALSE))</f>
        <v>0</v>
      </c>
      <c r="Q44" s="17">
        <f>IF(ISERROR(VLOOKUP($BM44,data,4,FALSE)),0,VLOOKUP($BM44,data,4,FALSE))</f>
        <v>0</v>
      </c>
      <c r="R44" s="15">
        <f>SUM(S44:U44)</f>
        <v>0</v>
      </c>
      <c r="S44" s="16">
        <f>IF(ISERROR(VLOOKUP($BK44,data,5,FALSE)),0,VLOOKUP($BK44,data,5,FALSE))</f>
        <v>0</v>
      </c>
      <c r="T44" s="16">
        <f>IF(ISERROR(VLOOKUP($BL44,data,5,FALSE)),0,VLOOKUP($BL44,data,5,FALSE))</f>
        <v>0</v>
      </c>
      <c r="U44" s="16">
        <f>IF(ISERROR(VLOOKUP($BM44,data,5,FALSE)),0,VLOOKUP($BM44,data,5,FALSE))</f>
        <v>0</v>
      </c>
      <c r="V44" s="15">
        <f>SUM(W44:Y44)</f>
        <v>0</v>
      </c>
      <c r="W44" s="16">
        <f>IF(ISERROR(VLOOKUP($BK44,data,6,FALSE)),0,VLOOKUP($BK44,data,6,FALSE))</f>
        <v>0</v>
      </c>
      <c r="X44" s="16">
        <f>IF(ISERROR(VLOOKUP($BL44,data,6,FALSE)),0,VLOOKUP($BL44,data,6,FALSE))</f>
        <v>0</v>
      </c>
      <c r="Y44" s="17">
        <f>IF(ISERROR(VLOOKUP($BM44,data,6,FALSE)),0,VLOOKUP($BM44,data,6,FALSE))</f>
        <v>0</v>
      </c>
      <c r="Z44" s="15">
        <f>SUM(AA44:AC44)</f>
        <v>0</v>
      </c>
      <c r="AA44" s="16">
        <f>IF(ISERROR(VLOOKUP($BK44,data,7,FALSE)),0,VLOOKUP($BK44,data,7,FALSE))</f>
        <v>0</v>
      </c>
      <c r="AB44" s="16">
        <f>IF(ISERROR(VLOOKUP($BL44,data,7,FALSE)),0,VLOOKUP($BL44,data,7,FALSE))</f>
        <v>0</v>
      </c>
      <c r="AC44" s="16">
        <f>IF(ISERROR(VLOOKUP($BM44,data,7,FALSE)),0,VLOOKUP($BM44,data,7,FALSE))</f>
        <v>0</v>
      </c>
      <c r="AD44" s="15">
        <f>SUM(AE44:AG44)</f>
        <v>0</v>
      </c>
      <c r="AE44" s="16">
        <f>IF(ISERROR(VLOOKUP($BK44,data,8,FALSE)),0,VLOOKUP($BK44,data,8,FALSE))</f>
        <v>0</v>
      </c>
      <c r="AF44" s="16">
        <f>IF(ISERROR(VLOOKUP($BL44,data,8,FALSE)),0,VLOOKUP($BL44,data,8,FALSE))</f>
        <v>0</v>
      </c>
      <c r="AG44" s="17">
        <f>IF(ISERROR(VLOOKUP($BM44,data,8,FALSE)),0,VLOOKUP($BM44,data,8,FALSE))</f>
        <v>0</v>
      </c>
      <c r="AH44" s="15">
        <f>SUM(AI44:AK44)</f>
        <v>0</v>
      </c>
      <c r="AI44" s="16">
        <f>IF(ISERROR(VLOOKUP($BK44,data,9,FALSE)),0,VLOOKUP($BK44,data,9,FALSE))</f>
        <v>0</v>
      </c>
      <c r="AJ44" s="16">
        <f>IF(ISERROR(VLOOKUP($BL44,data,9,FALSE)),0,VLOOKUP($BL44,data,9,FALSE))</f>
        <v>0</v>
      </c>
      <c r="AK44" s="17">
        <f>IF(ISERROR(VLOOKUP($BM44,data,9,FALSE)),0,VLOOKUP($BM44,data,9,FALSE))</f>
        <v>0</v>
      </c>
      <c r="AL44" s="15">
        <f>SUM(AM44:AO44)</f>
        <v>0</v>
      </c>
      <c r="AM44" s="16">
        <f>IF(ISERROR(VLOOKUP($BK44,data,10,FALSE)),0,VLOOKUP($BK44,data,10,FALSE))</f>
        <v>0</v>
      </c>
      <c r="AN44" s="16">
        <f>IF(ISERROR(VLOOKUP($BL44,data,10,FALSE)),0,VLOOKUP($BL44,data,10,FALSE))</f>
        <v>0</v>
      </c>
      <c r="AO44" s="17">
        <f>IF(ISERROR(VLOOKUP($BM44,data,10,FALSE)),0,VLOOKUP($BM44,data,10,FALSE))</f>
        <v>0</v>
      </c>
      <c r="AP44" s="15">
        <f>SUM(AQ44:AS44)</f>
        <v>0</v>
      </c>
      <c r="AQ44" s="16">
        <f>IF(ISERROR(VLOOKUP($BK44,data,11,FALSE)),0,VLOOKUP($BK44,data,11,FALSE))</f>
        <v>0</v>
      </c>
      <c r="AR44" s="16">
        <f>IF(ISERROR(VLOOKUP($BL44,data,11,FALSE)),0,VLOOKUP($BL44,data,11,FALSE))</f>
        <v>0</v>
      </c>
      <c r="AS44" s="17">
        <f>IF(ISERROR(VLOOKUP($BM44,data,11,FALSE)),0,VLOOKUP($BM44,data,11,FALSE))</f>
        <v>0</v>
      </c>
      <c r="AT44" s="15">
        <f>SUM(AU44:AW44)</f>
        <v>24</v>
      </c>
      <c r="AU44" s="16">
        <f>IF(ISERROR(VLOOKUP($BK44,data,12,FALSE)),0,VLOOKUP($BK44,data,12,FALSE))</f>
        <v>18</v>
      </c>
      <c r="AV44" s="16">
        <f>IF(ISERROR(VLOOKUP($BL44,data,12,FALSE)),0,VLOOKUP($BL44,data,12,FALSE))</f>
        <v>2</v>
      </c>
      <c r="AW44" s="17">
        <f>IF(ISERROR(VLOOKUP($BM44,data,12,FALSE)),0,VLOOKUP($BM44,data,12,FALSE))</f>
        <v>4</v>
      </c>
      <c r="AX44" s="15">
        <f>SUM(AY44:BA44)</f>
        <v>0</v>
      </c>
      <c r="AY44" s="16">
        <f>IF(ISERROR(VLOOKUP($BK44,data,13,FALSE)),0,VLOOKUP($BK44,data,13,FALSE))</f>
        <v>0</v>
      </c>
      <c r="AZ44" s="16">
        <f>IF(ISERROR(VLOOKUP($BL44,data,13,FALSE)),0,VLOOKUP($BL44,data,13,FALSE))</f>
        <v>0</v>
      </c>
      <c r="BA44" s="16">
        <f>IF(ISERROR(VLOOKUP($BM44,data,13,FALSE)),0,VLOOKUP($BM44,data,13,FALSE))</f>
        <v>0</v>
      </c>
      <c r="BB44" s="15">
        <f>SUM(BC44:BE44)</f>
        <v>0</v>
      </c>
      <c r="BC44" s="16">
        <f>IF(ISERROR(VLOOKUP($BK44,data,14,FALSE)),0,VLOOKUP($BK44,data,14,FALSE))</f>
        <v>0</v>
      </c>
      <c r="BD44" s="16">
        <f>IF(ISERROR(VLOOKUP($BL44,data,14,FALSE)),0,VLOOKUP($BL44,data,14,FALSE))</f>
        <v>0</v>
      </c>
      <c r="BE44" s="16">
        <f aca="true" t="shared" si="141" ref="BE44:BE67">IF(ISERROR(VLOOKUP($BM44,data,14,FALSE)),0,VLOOKUP($BM44,data,14,FALSE))</f>
        <v>0</v>
      </c>
      <c r="BF44" s="15">
        <f>SUM(BG44:BI44)</f>
        <v>0</v>
      </c>
      <c r="BG44" s="16">
        <f>IF(ISERROR(VLOOKUP($BK44,data,15,FALSE)),0,VLOOKUP($BK44,data,15,FALSE))</f>
        <v>0</v>
      </c>
      <c r="BH44" s="16">
        <f>IF(ISERROR(VLOOKUP($BL44,data,15,FALSE)),0,VLOOKUP($BL44,data,15,FALSE))</f>
        <v>0</v>
      </c>
      <c r="BI44" s="17">
        <f>IF(ISERROR(VLOOKUP($BM44,data,15,FALSE)),0,VLOOKUP($BM44,data,15,FALSE))</f>
        <v>0</v>
      </c>
      <c r="BK44" s="29">
        <f>$BN44+220000</f>
        <v>221207</v>
      </c>
      <c r="BL44" s="29">
        <f>$BN44+221000</f>
        <v>222207</v>
      </c>
      <c r="BM44" s="29">
        <f>$BN44+222000</f>
        <v>223207</v>
      </c>
      <c r="BN44" s="23">
        <v>1207</v>
      </c>
    </row>
    <row r="45" spans="1:66" s="28" customFormat="1" ht="25.5" customHeight="1">
      <c r="A45" s="22" t="s">
        <v>13</v>
      </c>
      <c r="B45" s="15">
        <f>SUM(C45:E45)</f>
        <v>55</v>
      </c>
      <c r="C45" s="16">
        <f t="shared" si="140"/>
        <v>13</v>
      </c>
      <c r="D45" s="16">
        <f t="shared" si="140"/>
        <v>10</v>
      </c>
      <c r="E45" s="16">
        <f t="shared" si="140"/>
        <v>32</v>
      </c>
      <c r="F45" s="15">
        <f>SUM(G45:I45)</f>
        <v>30</v>
      </c>
      <c r="G45" s="16">
        <f>IF(ISERROR(VLOOKUP($BK45,data,2,FALSE)),0,VLOOKUP($BK45,data,2,FALSE))</f>
        <v>6</v>
      </c>
      <c r="H45" s="16">
        <f>IF(ISERROR(VLOOKUP($BL45,data,2,FALSE)),0,VLOOKUP($BL45,data,2,FALSE))</f>
        <v>1</v>
      </c>
      <c r="I45" s="16">
        <f>IF(ISERROR(VLOOKUP($BM45,data,2,FALSE)),0,VLOOKUP($BM45,data,2,FALSE))</f>
        <v>23</v>
      </c>
      <c r="J45" s="15">
        <f>SUM(K45:M45)</f>
        <v>16</v>
      </c>
      <c r="K45" s="16">
        <f>IF(ISERROR(VLOOKUP($BK45,data,3,FALSE)),0,VLOOKUP($BK45,data,3,FALSE))</f>
        <v>4</v>
      </c>
      <c r="L45" s="16">
        <f>IF(ISERROR(VLOOKUP($BL45,data,3,FALSE)),0,VLOOKUP($BL45,data,3,FALSE))</f>
        <v>5</v>
      </c>
      <c r="M45" s="17">
        <f>IF(ISERROR(VLOOKUP($BM45,data,3,FALSE)),0,VLOOKUP($BM45,data,3,FALSE))</f>
        <v>7</v>
      </c>
      <c r="N45" s="15">
        <f>SUM(O45:Q45)</f>
        <v>9</v>
      </c>
      <c r="O45" s="16">
        <f>IF(ISERROR(VLOOKUP($BK45,data,4,FALSE)),0,VLOOKUP($BK45,data,4,FALSE))</f>
        <v>3</v>
      </c>
      <c r="P45" s="16">
        <f>IF(ISERROR(VLOOKUP($BL45,data,4,FALSE)),0,VLOOKUP($BL45,data,4,FALSE))</f>
        <v>4</v>
      </c>
      <c r="Q45" s="17">
        <f>IF(ISERROR(VLOOKUP($BM45,data,4,FALSE)),0,VLOOKUP($BM45,data,4,FALSE))</f>
        <v>2</v>
      </c>
      <c r="R45" s="15">
        <f>SUM(S45:U45)</f>
        <v>0</v>
      </c>
      <c r="S45" s="16">
        <f>IF(ISERROR(VLOOKUP($BK45,data,5,FALSE)),0,VLOOKUP($BK45,data,5,FALSE))</f>
        <v>0</v>
      </c>
      <c r="T45" s="16">
        <f>IF(ISERROR(VLOOKUP($BL45,data,5,FALSE)),0,VLOOKUP($BL45,data,5,FALSE))</f>
        <v>0</v>
      </c>
      <c r="U45" s="16">
        <f>IF(ISERROR(VLOOKUP($BM45,data,5,FALSE)),0,VLOOKUP($BM45,data,5,FALSE))</f>
        <v>0</v>
      </c>
      <c r="V45" s="15">
        <f>SUM(W45:Y45)</f>
        <v>0</v>
      </c>
      <c r="W45" s="16">
        <f>IF(ISERROR(VLOOKUP($BK45,data,6,FALSE)),0,VLOOKUP($BK45,data,6,FALSE))</f>
        <v>0</v>
      </c>
      <c r="X45" s="16">
        <f>IF(ISERROR(VLOOKUP($BL45,data,6,FALSE)),0,VLOOKUP($BL45,data,6,FALSE))</f>
        <v>0</v>
      </c>
      <c r="Y45" s="17">
        <f>IF(ISERROR(VLOOKUP($BM45,data,6,FALSE)),0,VLOOKUP($BM45,data,6,FALSE))</f>
        <v>0</v>
      </c>
      <c r="Z45" s="15">
        <f>SUM(AA45:AC45)</f>
        <v>0</v>
      </c>
      <c r="AA45" s="16">
        <f>IF(ISERROR(VLOOKUP($BK45,data,7,FALSE)),0,VLOOKUP($BK45,data,7,FALSE))</f>
        <v>0</v>
      </c>
      <c r="AB45" s="16">
        <f>IF(ISERROR(VLOOKUP($BL45,data,7,FALSE)),0,VLOOKUP($BL45,data,7,FALSE))</f>
        <v>0</v>
      </c>
      <c r="AC45" s="16">
        <f>IF(ISERROR(VLOOKUP($BM45,data,7,FALSE)),0,VLOOKUP($BM45,data,7,FALSE))</f>
        <v>0</v>
      </c>
      <c r="AD45" s="15">
        <f>SUM(AE45:AG45)</f>
        <v>0</v>
      </c>
      <c r="AE45" s="16">
        <f>IF(ISERROR(VLOOKUP($BK45,data,8,FALSE)),0,VLOOKUP($BK45,data,8,FALSE))</f>
        <v>0</v>
      </c>
      <c r="AF45" s="16">
        <f>IF(ISERROR(VLOOKUP($BL45,data,8,FALSE)),0,VLOOKUP($BL45,data,8,FALSE))</f>
        <v>0</v>
      </c>
      <c r="AG45" s="17">
        <f>IF(ISERROR(VLOOKUP($BM45,data,8,FALSE)),0,VLOOKUP($BM45,data,8,FALSE))</f>
        <v>0</v>
      </c>
      <c r="AH45" s="15">
        <f>SUM(AI45:AK45)</f>
        <v>0</v>
      </c>
      <c r="AI45" s="16">
        <f>IF(ISERROR(VLOOKUP($BK45,data,9,FALSE)),0,VLOOKUP($BK45,data,9,FALSE))</f>
        <v>0</v>
      </c>
      <c r="AJ45" s="16">
        <f>IF(ISERROR(VLOOKUP($BL45,data,9,FALSE)),0,VLOOKUP($BL45,data,9,FALSE))</f>
        <v>0</v>
      </c>
      <c r="AK45" s="17">
        <f>IF(ISERROR(VLOOKUP($BM45,data,9,FALSE)),0,VLOOKUP($BM45,data,9,FALSE))</f>
        <v>0</v>
      </c>
      <c r="AL45" s="15">
        <f>SUM(AM45:AO45)</f>
        <v>0</v>
      </c>
      <c r="AM45" s="16">
        <f>IF(ISERROR(VLOOKUP($BK45,data,10,FALSE)),0,VLOOKUP($BK45,data,10,FALSE))</f>
        <v>0</v>
      </c>
      <c r="AN45" s="16">
        <f>IF(ISERROR(VLOOKUP($BL45,data,10,FALSE)),0,VLOOKUP($BL45,data,10,FALSE))</f>
        <v>0</v>
      </c>
      <c r="AO45" s="17">
        <f>IF(ISERROR(VLOOKUP($BM45,data,10,FALSE)),0,VLOOKUP($BM45,data,10,FALSE))</f>
        <v>0</v>
      </c>
      <c r="AP45" s="15">
        <f>SUM(AQ45:AS45)</f>
        <v>0</v>
      </c>
      <c r="AQ45" s="16">
        <f>IF(ISERROR(VLOOKUP($BK45,data,11,FALSE)),0,VLOOKUP($BK45,data,11,FALSE))</f>
        <v>0</v>
      </c>
      <c r="AR45" s="16">
        <f>IF(ISERROR(VLOOKUP($BL45,data,11,FALSE)),0,VLOOKUP($BL45,data,11,FALSE))</f>
        <v>0</v>
      </c>
      <c r="AS45" s="17">
        <f>IF(ISERROR(VLOOKUP($BM45,data,11,FALSE)),0,VLOOKUP($BM45,data,11,FALSE))</f>
        <v>0</v>
      </c>
      <c r="AT45" s="15">
        <f>SUM(AU45:AW45)</f>
        <v>55</v>
      </c>
      <c r="AU45" s="16">
        <f>IF(ISERROR(VLOOKUP($BK45,data,12,FALSE)),0,VLOOKUP($BK45,data,12,FALSE))</f>
        <v>13</v>
      </c>
      <c r="AV45" s="16">
        <f>IF(ISERROR(VLOOKUP($BL45,data,12,FALSE)),0,VLOOKUP($BL45,data,12,FALSE))</f>
        <v>10</v>
      </c>
      <c r="AW45" s="17">
        <f>IF(ISERROR(VLOOKUP($BM45,data,12,FALSE)),0,VLOOKUP($BM45,data,12,FALSE))</f>
        <v>32</v>
      </c>
      <c r="AX45" s="15">
        <f>SUM(AY45:BA45)</f>
        <v>0</v>
      </c>
      <c r="AY45" s="16">
        <f>IF(ISERROR(VLOOKUP($BK45,data,13,FALSE)),0,VLOOKUP($BK45,data,13,FALSE))</f>
        <v>0</v>
      </c>
      <c r="AZ45" s="16">
        <f>IF(ISERROR(VLOOKUP($BL45,data,13,FALSE)),0,VLOOKUP($BL45,data,13,FALSE))</f>
        <v>0</v>
      </c>
      <c r="BA45" s="16">
        <f>IF(ISERROR(VLOOKUP($BM45,data,13,FALSE)),0,VLOOKUP($BM45,data,13,FALSE))</f>
        <v>0</v>
      </c>
      <c r="BB45" s="15">
        <f>SUM(BC45:BE45)</f>
        <v>0</v>
      </c>
      <c r="BC45" s="16">
        <f>IF(ISERROR(VLOOKUP($BK45,data,14,FALSE)),0,VLOOKUP($BK45,data,14,FALSE))</f>
        <v>0</v>
      </c>
      <c r="BD45" s="16">
        <f>IF(ISERROR(VLOOKUP($BL45,data,14,FALSE)),0,VLOOKUP($BL45,data,14,FALSE))</f>
        <v>0</v>
      </c>
      <c r="BE45" s="16">
        <f t="shared" si="141"/>
        <v>0</v>
      </c>
      <c r="BF45" s="15">
        <f>SUM(BG45:BI45)</f>
        <v>0</v>
      </c>
      <c r="BG45" s="16">
        <f>IF(ISERROR(VLOOKUP($BK45,data,15,FALSE)),0,VLOOKUP($BK45,data,15,FALSE))</f>
        <v>0</v>
      </c>
      <c r="BH45" s="16">
        <f>IF(ISERROR(VLOOKUP($BL45,data,15,FALSE)),0,VLOOKUP($BL45,data,15,FALSE))</f>
        <v>0</v>
      </c>
      <c r="BI45" s="17">
        <f>IF(ISERROR(VLOOKUP($BM45,data,15,FALSE)),0,VLOOKUP($BM45,data,15,FALSE))</f>
        <v>0</v>
      </c>
      <c r="BK45" s="29">
        <f>$BN45+220000</f>
        <v>221210</v>
      </c>
      <c r="BL45" s="29">
        <f>$BN45+221000</f>
        <v>222210</v>
      </c>
      <c r="BM45" s="29">
        <f>$BN45+222000</f>
        <v>223210</v>
      </c>
      <c r="BN45" s="23">
        <v>1210</v>
      </c>
    </row>
    <row r="46" spans="1:66" s="28" customFormat="1" ht="25.5" customHeight="1">
      <c r="A46" s="22" t="s">
        <v>15</v>
      </c>
      <c r="B46" s="15">
        <f>SUM(C46:E46)</f>
        <v>0</v>
      </c>
      <c r="C46" s="19">
        <f t="shared" si="140"/>
        <v>0</v>
      </c>
      <c r="D46" s="19">
        <f t="shared" si="140"/>
        <v>0</v>
      </c>
      <c r="E46" s="19">
        <f t="shared" si="140"/>
        <v>0</v>
      </c>
      <c r="F46" s="15">
        <f>SUM(G46:I46)</f>
        <v>0</v>
      </c>
      <c r="G46" s="19">
        <f>IF(ISERROR(VLOOKUP($BK46,data,2,FALSE)),0,VLOOKUP($BK46,data,2,FALSE))</f>
        <v>0</v>
      </c>
      <c r="H46" s="19">
        <f>IF(ISERROR(VLOOKUP($BL46,data,2,FALSE)),0,VLOOKUP($BL46,data,2,FALSE))</f>
        <v>0</v>
      </c>
      <c r="I46" s="19">
        <f>IF(ISERROR(VLOOKUP($BM46,data,2,FALSE)),0,VLOOKUP($BM46,data,2,FALSE))</f>
        <v>0</v>
      </c>
      <c r="J46" s="18">
        <f>SUM(K46:M46)</f>
        <v>0</v>
      </c>
      <c r="K46" s="19">
        <f>IF(ISERROR(VLOOKUP($BK46,data,3,FALSE)),0,VLOOKUP($BK46,data,3,FALSE))</f>
        <v>0</v>
      </c>
      <c r="L46" s="19">
        <f>IF(ISERROR(VLOOKUP($BL46,data,3,FALSE)),0,VLOOKUP($BL46,data,3,FALSE))</f>
        <v>0</v>
      </c>
      <c r="M46" s="20">
        <f>IF(ISERROR(VLOOKUP($BM46,data,3,FALSE)),0,VLOOKUP($BM46,data,3,FALSE))</f>
        <v>0</v>
      </c>
      <c r="N46" s="18">
        <f>SUM(O46:Q46)</f>
        <v>0</v>
      </c>
      <c r="O46" s="19">
        <f>IF(ISERROR(VLOOKUP($BK46,data,4,FALSE)),0,VLOOKUP($BK46,data,4,FALSE))</f>
        <v>0</v>
      </c>
      <c r="P46" s="19">
        <f>IF(ISERROR(VLOOKUP($BL46,data,4,FALSE)),0,VLOOKUP($BL46,data,4,FALSE))</f>
        <v>0</v>
      </c>
      <c r="Q46" s="20">
        <f>IF(ISERROR(VLOOKUP($BM46,data,4,FALSE)),0,VLOOKUP($BM46,data,4,FALSE))</f>
        <v>0</v>
      </c>
      <c r="R46" s="18">
        <f>SUM(S46:U46)</f>
        <v>0</v>
      </c>
      <c r="S46" s="19">
        <f>IF(ISERROR(VLOOKUP($BK46,data,5,FALSE)),0,VLOOKUP($BK46,data,5,FALSE))</f>
        <v>0</v>
      </c>
      <c r="T46" s="19">
        <f>IF(ISERROR(VLOOKUP($BL46,data,5,FALSE)),0,VLOOKUP($BL46,data,5,FALSE))</f>
        <v>0</v>
      </c>
      <c r="U46" s="19">
        <f>IF(ISERROR(VLOOKUP($BM46,data,5,FALSE)),0,VLOOKUP($BM46,data,5,FALSE))</f>
        <v>0</v>
      </c>
      <c r="V46" s="18">
        <f>SUM(W46:Y46)</f>
        <v>0</v>
      </c>
      <c r="W46" s="19">
        <f>IF(ISERROR(VLOOKUP($BK46,data,6,FALSE)),0,VLOOKUP($BK46,data,6,FALSE))</f>
        <v>0</v>
      </c>
      <c r="X46" s="19">
        <f>IF(ISERROR(VLOOKUP($BL46,data,6,FALSE)),0,VLOOKUP($BL46,data,6,FALSE))</f>
        <v>0</v>
      </c>
      <c r="Y46" s="20">
        <f>IF(ISERROR(VLOOKUP($BM46,data,6,FALSE)),0,VLOOKUP($BM46,data,6,FALSE))</f>
        <v>0</v>
      </c>
      <c r="Z46" s="18">
        <f>SUM(AA46:AC46)</f>
        <v>0</v>
      </c>
      <c r="AA46" s="19">
        <f>IF(ISERROR(VLOOKUP($BK46,data,7,FALSE)),0,VLOOKUP($BK46,data,7,FALSE))</f>
        <v>0</v>
      </c>
      <c r="AB46" s="19">
        <f>IF(ISERROR(VLOOKUP($BL46,data,7,FALSE)),0,VLOOKUP($BL46,data,7,FALSE))</f>
        <v>0</v>
      </c>
      <c r="AC46" s="19">
        <f>IF(ISERROR(VLOOKUP($BM46,data,7,FALSE)),0,VLOOKUP($BM46,data,7,FALSE))</f>
        <v>0</v>
      </c>
      <c r="AD46" s="18">
        <f>SUM(AE46:AG46)</f>
        <v>0</v>
      </c>
      <c r="AE46" s="19">
        <f>IF(ISERROR(VLOOKUP($BK46,data,8,FALSE)),0,VLOOKUP($BK46,data,8,FALSE))</f>
        <v>0</v>
      </c>
      <c r="AF46" s="19">
        <f>IF(ISERROR(VLOOKUP($BL46,data,8,FALSE)),0,VLOOKUP($BL46,data,8,FALSE))</f>
        <v>0</v>
      </c>
      <c r="AG46" s="20">
        <f>IF(ISERROR(VLOOKUP($BM46,data,8,FALSE)),0,VLOOKUP($BM46,data,8,FALSE))</f>
        <v>0</v>
      </c>
      <c r="AH46" s="18">
        <f>SUM(AI46:AK46)</f>
        <v>0</v>
      </c>
      <c r="AI46" s="19">
        <f>IF(ISERROR(VLOOKUP($BK46,data,9,FALSE)),0,VLOOKUP($BK46,data,9,FALSE))</f>
        <v>0</v>
      </c>
      <c r="AJ46" s="19">
        <f>IF(ISERROR(VLOOKUP($BL46,data,9,FALSE)),0,VLOOKUP($BL46,data,9,FALSE))</f>
        <v>0</v>
      </c>
      <c r="AK46" s="20">
        <f>IF(ISERROR(VLOOKUP($BM46,data,9,FALSE)),0,VLOOKUP($BM46,data,9,FALSE))</f>
        <v>0</v>
      </c>
      <c r="AL46" s="18">
        <f>SUM(AM46:AO46)</f>
        <v>0</v>
      </c>
      <c r="AM46" s="19">
        <f>IF(ISERROR(VLOOKUP($BK46,data,10,FALSE)),0,VLOOKUP($BK46,data,10,FALSE))</f>
        <v>0</v>
      </c>
      <c r="AN46" s="19">
        <f>IF(ISERROR(VLOOKUP($BL46,data,10,FALSE)),0,VLOOKUP($BL46,data,10,FALSE))</f>
        <v>0</v>
      </c>
      <c r="AO46" s="20">
        <f>IF(ISERROR(VLOOKUP($BM46,data,10,FALSE)),0,VLOOKUP($BM46,data,10,FALSE))</f>
        <v>0</v>
      </c>
      <c r="AP46" s="18">
        <f>SUM(AQ46:AS46)</f>
        <v>0</v>
      </c>
      <c r="AQ46" s="19">
        <f>IF(ISERROR(VLOOKUP($BK46,data,11,FALSE)),0,VLOOKUP($BK46,data,11,FALSE))</f>
        <v>0</v>
      </c>
      <c r="AR46" s="19">
        <f>IF(ISERROR(VLOOKUP($BL46,data,11,FALSE)),0,VLOOKUP($BL46,data,11,FALSE))</f>
        <v>0</v>
      </c>
      <c r="AS46" s="20">
        <f>IF(ISERROR(VLOOKUP($BM46,data,11,FALSE)),0,VLOOKUP($BM46,data,11,FALSE))</f>
        <v>0</v>
      </c>
      <c r="AT46" s="18">
        <f>SUM(AU46:AW46)</f>
        <v>0</v>
      </c>
      <c r="AU46" s="19">
        <f>IF(ISERROR(VLOOKUP($BK46,data,12,FALSE)),0,VLOOKUP($BK46,data,12,FALSE))</f>
        <v>0</v>
      </c>
      <c r="AV46" s="19">
        <f>IF(ISERROR(VLOOKUP($BL46,data,12,FALSE)),0,VLOOKUP($BL46,data,12,FALSE))</f>
        <v>0</v>
      </c>
      <c r="AW46" s="20">
        <f>IF(ISERROR(VLOOKUP($BM46,data,12,FALSE)),0,VLOOKUP($BM46,data,12,FALSE))</f>
        <v>0</v>
      </c>
      <c r="AX46" s="18">
        <f>SUM(AY46:BA46)</f>
        <v>0</v>
      </c>
      <c r="AY46" s="19">
        <f>IF(ISERROR(VLOOKUP($BK46,data,13,FALSE)),0,VLOOKUP($BK46,data,13,FALSE))</f>
        <v>0</v>
      </c>
      <c r="AZ46" s="19">
        <f>IF(ISERROR(VLOOKUP($BL46,data,13,FALSE)),0,VLOOKUP($BL46,data,13,FALSE))</f>
        <v>0</v>
      </c>
      <c r="BA46" s="19">
        <f>IF(ISERROR(VLOOKUP($BM46,data,13,FALSE)),0,VLOOKUP($BM46,data,13,FALSE))</f>
        <v>0</v>
      </c>
      <c r="BB46" s="18">
        <f>SUM(BC46:BE46)</f>
        <v>0</v>
      </c>
      <c r="BC46" s="19">
        <f>IF(ISERROR(VLOOKUP($BK46,data,14,FALSE)),0,VLOOKUP($BK46,data,14,FALSE))</f>
        <v>0</v>
      </c>
      <c r="BD46" s="19">
        <f>IF(ISERROR(VLOOKUP($BL46,data,14,FALSE)),0,VLOOKUP($BL46,data,14,FALSE))</f>
        <v>0</v>
      </c>
      <c r="BE46" s="20">
        <f t="shared" si="141"/>
        <v>0</v>
      </c>
      <c r="BF46" s="18">
        <f>SUM(BG46:BI46)</f>
        <v>0</v>
      </c>
      <c r="BG46" s="19">
        <f>IF(ISERROR(VLOOKUP($BK46,data,15,FALSE)),0,VLOOKUP($BK46,data,15,FALSE))</f>
        <v>0</v>
      </c>
      <c r="BH46" s="19">
        <f>IF(ISERROR(VLOOKUP($BL46,data,15,FALSE)),0,VLOOKUP($BL46,data,15,FALSE))</f>
        <v>0</v>
      </c>
      <c r="BI46" s="20">
        <f>IF(ISERROR(VLOOKUP($BM46,data,15,FALSE)),0,VLOOKUP($BM46,data,15,FALSE))</f>
        <v>0</v>
      </c>
      <c r="BK46" s="29">
        <f>$BN46+220000</f>
        <v>221361</v>
      </c>
      <c r="BL46" s="29">
        <f>$BN46+221000</f>
        <v>222361</v>
      </c>
      <c r="BM46" s="29">
        <f>$BN46+222000</f>
        <v>223361</v>
      </c>
      <c r="BN46" s="23">
        <v>1361</v>
      </c>
    </row>
    <row r="47" spans="1:66" s="28" customFormat="1" ht="25.5" customHeight="1">
      <c r="A47" s="21" t="s">
        <v>62</v>
      </c>
      <c r="B47" s="12">
        <f aca="true" t="shared" si="142" ref="B47:AG47">SUM(B48)</f>
        <v>120</v>
      </c>
      <c r="C47" s="12">
        <f t="shared" si="142"/>
        <v>47</v>
      </c>
      <c r="D47" s="12">
        <f t="shared" si="142"/>
        <v>16</v>
      </c>
      <c r="E47" s="13">
        <f t="shared" si="142"/>
        <v>57</v>
      </c>
      <c r="F47" s="12">
        <f t="shared" si="142"/>
        <v>70</v>
      </c>
      <c r="G47" s="12">
        <f t="shared" si="142"/>
        <v>23</v>
      </c>
      <c r="H47" s="12">
        <f t="shared" si="142"/>
        <v>2</v>
      </c>
      <c r="I47" s="13">
        <f t="shared" si="142"/>
        <v>45</v>
      </c>
      <c r="J47" s="12">
        <f t="shared" si="142"/>
        <v>29</v>
      </c>
      <c r="K47" s="12">
        <f t="shared" si="142"/>
        <v>14</v>
      </c>
      <c r="L47" s="12">
        <f t="shared" si="142"/>
        <v>5</v>
      </c>
      <c r="M47" s="13">
        <f t="shared" si="142"/>
        <v>10</v>
      </c>
      <c r="N47" s="12">
        <f t="shared" si="142"/>
        <v>21</v>
      </c>
      <c r="O47" s="12">
        <f t="shared" si="142"/>
        <v>10</v>
      </c>
      <c r="P47" s="12">
        <f t="shared" si="142"/>
        <v>9</v>
      </c>
      <c r="Q47" s="13">
        <f t="shared" si="142"/>
        <v>2</v>
      </c>
      <c r="R47" s="11">
        <f t="shared" si="142"/>
        <v>0</v>
      </c>
      <c r="S47" s="12">
        <f t="shared" si="142"/>
        <v>0</v>
      </c>
      <c r="T47" s="12">
        <f t="shared" si="142"/>
        <v>0</v>
      </c>
      <c r="U47" s="13">
        <f t="shared" si="142"/>
        <v>0</v>
      </c>
      <c r="V47" s="12">
        <f t="shared" si="142"/>
        <v>0</v>
      </c>
      <c r="W47" s="12">
        <f t="shared" si="142"/>
        <v>0</v>
      </c>
      <c r="X47" s="12">
        <f t="shared" si="142"/>
        <v>0</v>
      </c>
      <c r="Y47" s="13">
        <f t="shared" si="142"/>
        <v>0</v>
      </c>
      <c r="Z47" s="12">
        <f t="shared" si="142"/>
        <v>0</v>
      </c>
      <c r="AA47" s="12">
        <f t="shared" si="142"/>
        <v>0</v>
      </c>
      <c r="AB47" s="12">
        <f t="shared" si="142"/>
        <v>0</v>
      </c>
      <c r="AC47" s="13">
        <f t="shared" si="142"/>
        <v>0</v>
      </c>
      <c r="AD47" s="12">
        <f t="shared" si="142"/>
        <v>0</v>
      </c>
      <c r="AE47" s="12">
        <f t="shared" si="142"/>
        <v>0</v>
      </c>
      <c r="AF47" s="12">
        <f t="shared" si="142"/>
        <v>0</v>
      </c>
      <c r="AG47" s="13">
        <f t="shared" si="142"/>
        <v>0</v>
      </c>
      <c r="AH47" s="11">
        <f aca="true" t="shared" si="143" ref="AH47:BI47">SUM(AH48)</f>
        <v>0</v>
      </c>
      <c r="AI47" s="12">
        <f t="shared" si="143"/>
        <v>0</v>
      </c>
      <c r="AJ47" s="12">
        <f t="shared" si="143"/>
        <v>0</v>
      </c>
      <c r="AK47" s="13">
        <f t="shared" si="143"/>
        <v>0</v>
      </c>
      <c r="AL47" s="12">
        <f t="shared" si="143"/>
        <v>0</v>
      </c>
      <c r="AM47" s="12">
        <f t="shared" si="143"/>
        <v>0</v>
      </c>
      <c r="AN47" s="12">
        <f t="shared" si="143"/>
        <v>0</v>
      </c>
      <c r="AO47" s="13">
        <f t="shared" si="143"/>
        <v>0</v>
      </c>
      <c r="AP47" s="12">
        <f t="shared" si="143"/>
        <v>0</v>
      </c>
      <c r="AQ47" s="12">
        <f t="shared" si="143"/>
        <v>0</v>
      </c>
      <c r="AR47" s="12">
        <f t="shared" si="143"/>
        <v>0</v>
      </c>
      <c r="AS47" s="13">
        <f t="shared" si="143"/>
        <v>0</v>
      </c>
      <c r="AT47" s="11">
        <f t="shared" si="143"/>
        <v>120</v>
      </c>
      <c r="AU47" s="12">
        <f t="shared" si="143"/>
        <v>47</v>
      </c>
      <c r="AV47" s="12">
        <f t="shared" si="143"/>
        <v>16</v>
      </c>
      <c r="AW47" s="13">
        <f t="shared" si="143"/>
        <v>57</v>
      </c>
      <c r="AX47" s="12">
        <f t="shared" si="143"/>
        <v>0</v>
      </c>
      <c r="AY47" s="12">
        <f t="shared" si="143"/>
        <v>0</v>
      </c>
      <c r="AZ47" s="12">
        <f t="shared" si="143"/>
        <v>0</v>
      </c>
      <c r="BA47" s="13">
        <f t="shared" si="143"/>
        <v>0</v>
      </c>
      <c r="BB47" s="12">
        <f t="shared" si="143"/>
        <v>0</v>
      </c>
      <c r="BC47" s="12">
        <f t="shared" si="143"/>
        <v>0</v>
      </c>
      <c r="BD47" s="12">
        <f t="shared" si="143"/>
        <v>0</v>
      </c>
      <c r="BE47" s="13">
        <f t="shared" si="143"/>
        <v>0</v>
      </c>
      <c r="BF47" s="12">
        <f t="shared" si="143"/>
        <v>0</v>
      </c>
      <c r="BG47" s="12">
        <f t="shared" si="143"/>
        <v>0</v>
      </c>
      <c r="BH47" s="12">
        <f t="shared" si="143"/>
        <v>0</v>
      </c>
      <c r="BI47" s="13">
        <f t="shared" si="143"/>
        <v>0</v>
      </c>
      <c r="BN47" s="23"/>
    </row>
    <row r="48" spans="1:66" s="28" customFormat="1" ht="25.5" customHeight="1">
      <c r="A48" s="24" t="s">
        <v>120</v>
      </c>
      <c r="B48" s="16">
        <f aca="true" t="shared" si="144" ref="B48:AG48">SUM(B49:B50)</f>
        <v>120</v>
      </c>
      <c r="C48" s="16">
        <f t="shared" si="144"/>
        <v>47</v>
      </c>
      <c r="D48" s="16">
        <f t="shared" si="144"/>
        <v>16</v>
      </c>
      <c r="E48" s="17">
        <f t="shared" si="144"/>
        <v>57</v>
      </c>
      <c r="F48" s="16">
        <f t="shared" si="144"/>
        <v>70</v>
      </c>
      <c r="G48" s="16">
        <f t="shared" si="144"/>
        <v>23</v>
      </c>
      <c r="H48" s="16">
        <f t="shared" si="144"/>
        <v>2</v>
      </c>
      <c r="I48" s="17">
        <f t="shared" si="144"/>
        <v>45</v>
      </c>
      <c r="J48" s="16">
        <f t="shared" si="144"/>
        <v>29</v>
      </c>
      <c r="K48" s="16">
        <f t="shared" si="144"/>
        <v>14</v>
      </c>
      <c r="L48" s="16">
        <f t="shared" si="144"/>
        <v>5</v>
      </c>
      <c r="M48" s="17">
        <f t="shared" si="144"/>
        <v>10</v>
      </c>
      <c r="N48" s="16">
        <f t="shared" si="144"/>
        <v>21</v>
      </c>
      <c r="O48" s="16">
        <f t="shared" si="144"/>
        <v>10</v>
      </c>
      <c r="P48" s="16">
        <f t="shared" si="144"/>
        <v>9</v>
      </c>
      <c r="Q48" s="17">
        <f t="shared" si="144"/>
        <v>2</v>
      </c>
      <c r="R48" s="15">
        <f t="shared" si="144"/>
        <v>0</v>
      </c>
      <c r="S48" s="16">
        <f t="shared" si="144"/>
        <v>0</v>
      </c>
      <c r="T48" s="16">
        <f t="shared" si="144"/>
        <v>0</v>
      </c>
      <c r="U48" s="17">
        <f t="shared" si="144"/>
        <v>0</v>
      </c>
      <c r="V48" s="16">
        <f t="shared" si="144"/>
        <v>0</v>
      </c>
      <c r="W48" s="16">
        <f t="shared" si="144"/>
        <v>0</v>
      </c>
      <c r="X48" s="16">
        <f t="shared" si="144"/>
        <v>0</v>
      </c>
      <c r="Y48" s="17">
        <f t="shared" si="144"/>
        <v>0</v>
      </c>
      <c r="Z48" s="16">
        <f t="shared" si="144"/>
        <v>0</v>
      </c>
      <c r="AA48" s="16">
        <f t="shared" si="144"/>
        <v>0</v>
      </c>
      <c r="AB48" s="16">
        <f t="shared" si="144"/>
        <v>0</v>
      </c>
      <c r="AC48" s="17">
        <f t="shared" si="144"/>
        <v>0</v>
      </c>
      <c r="AD48" s="16">
        <f t="shared" si="144"/>
        <v>0</v>
      </c>
      <c r="AE48" s="16">
        <f t="shared" si="144"/>
        <v>0</v>
      </c>
      <c r="AF48" s="16">
        <f t="shared" si="144"/>
        <v>0</v>
      </c>
      <c r="AG48" s="17">
        <f t="shared" si="144"/>
        <v>0</v>
      </c>
      <c r="AH48" s="15">
        <f aca="true" t="shared" si="145" ref="AH48:BI48">SUM(AH49:AH50)</f>
        <v>0</v>
      </c>
      <c r="AI48" s="16">
        <f t="shared" si="145"/>
        <v>0</v>
      </c>
      <c r="AJ48" s="16">
        <f t="shared" si="145"/>
        <v>0</v>
      </c>
      <c r="AK48" s="17">
        <f t="shared" si="145"/>
        <v>0</v>
      </c>
      <c r="AL48" s="16">
        <f t="shared" si="145"/>
        <v>0</v>
      </c>
      <c r="AM48" s="16">
        <f t="shared" si="145"/>
        <v>0</v>
      </c>
      <c r="AN48" s="16">
        <f t="shared" si="145"/>
        <v>0</v>
      </c>
      <c r="AO48" s="17">
        <f t="shared" si="145"/>
        <v>0</v>
      </c>
      <c r="AP48" s="16">
        <f t="shared" si="145"/>
        <v>0</v>
      </c>
      <c r="AQ48" s="16">
        <f t="shared" si="145"/>
        <v>0</v>
      </c>
      <c r="AR48" s="16">
        <f t="shared" si="145"/>
        <v>0</v>
      </c>
      <c r="AS48" s="17">
        <f t="shared" si="145"/>
        <v>0</v>
      </c>
      <c r="AT48" s="15">
        <f t="shared" si="145"/>
        <v>120</v>
      </c>
      <c r="AU48" s="16">
        <f t="shared" si="145"/>
        <v>47</v>
      </c>
      <c r="AV48" s="16">
        <f t="shared" si="145"/>
        <v>16</v>
      </c>
      <c r="AW48" s="17">
        <f t="shared" si="145"/>
        <v>57</v>
      </c>
      <c r="AX48" s="16">
        <f t="shared" si="145"/>
        <v>0</v>
      </c>
      <c r="AY48" s="16">
        <f t="shared" si="145"/>
        <v>0</v>
      </c>
      <c r="AZ48" s="16">
        <f t="shared" si="145"/>
        <v>0</v>
      </c>
      <c r="BA48" s="17">
        <f t="shared" si="145"/>
        <v>0</v>
      </c>
      <c r="BB48" s="16">
        <f t="shared" si="145"/>
        <v>0</v>
      </c>
      <c r="BC48" s="16">
        <f t="shared" si="145"/>
        <v>0</v>
      </c>
      <c r="BD48" s="16">
        <f t="shared" si="145"/>
        <v>0</v>
      </c>
      <c r="BE48" s="17">
        <f t="shared" si="145"/>
        <v>0</v>
      </c>
      <c r="BF48" s="16">
        <f t="shared" si="145"/>
        <v>0</v>
      </c>
      <c r="BG48" s="16">
        <f t="shared" si="145"/>
        <v>0</v>
      </c>
      <c r="BH48" s="16">
        <f t="shared" si="145"/>
        <v>0</v>
      </c>
      <c r="BI48" s="17">
        <f t="shared" si="145"/>
        <v>0</v>
      </c>
      <c r="BN48" s="23"/>
    </row>
    <row r="49" spans="1:66" s="30" customFormat="1" ht="25.5" customHeight="1">
      <c r="A49" s="22" t="s">
        <v>103</v>
      </c>
      <c r="B49" s="15">
        <f>SUM(C49:E49)</f>
        <v>110</v>
      </c>
      <c r="C49" s="16">
        <f aca="true" t="shared" si="146" ref="C49:E50">G49+K49+O49+S49+W49+AA49+AE49+AI49+AM49+AQ49</f>
        <v>45</v>
      </c>
      <c r="D49" s="16">
        <f t="shared" si="146"/>
        <v>14</v>
      </c>
      <c r="E49" s="17">
        <f t="shared" si="146"/>
        <v>51</v>
      </c>
      <c r="F49" s="16">
        <f>SUM(G49:I49)</f>
        <v>62</v>
      </c>
      <c r="G49" s="16">
        <f>IF(ISERROR(VLOOKUP($BK49,data,2,FALSE)),0,VLOOKUP($BK49,data,2,FALSE))</f>
        <v>21</v>
      </c>
      <c r="H49" s="16">
        <f>IF(ISERROR(VLOOKUP($BL49,data,2,FALSE)),0,VLOOKUP($BL49,data,2,FALSE))</f>
        <v>2</v>
      </c>
      <c r="I49" s="16">
        <f>IF(ISERROR(VLOOKUP($BM49,data,2,FALSE)),0,VLOOKUP($BM49,data,2,FALSE))</f>
        <v>39</v>
      </c>
      <c r="J49" s="15">
        <f>SUM(K49:M49)</f>
        <v>28</v>
      </c>
      <c r="K49" s="16">
        <f>IF(ISERROR(VLOOKUP($BK49,data,3,FALSE)),0,VLOOKUP($BK49,data,3,FALSE))</f>
        <v>14</v>
      </c>
      <c r="L49" s="16">
        <f>IF(ISERROR(VLOOKUP($BL49,data,3,FALSE)),0,VLOOKUP($BL49,data,3,FALSE))</f>
        <v>4</v>
      </c>
      <c r="M49" s="17">
        <f>IF(ISERROR(VLOOKUP($BM49,data,3,FALSE)),0,VLOOKUP($BM49,data,3,FALSE))</f>
        <v>10</v>
      </c>
      <c r="N49" s="15">
        <f>SUM(O49:Q49)</f>
        <v>20</v>
      </c>
      <c r="O49" s="16">
        <f>IF(ISERROR(VLOOKUP($BK49,data,4,FALSE)),0,VLOOKUP($BK49,data,4,FALSE))</f>
        <v>10</v>
      </c>
      <c r="P49" s="16">
        <f>IF(ISERROR(VLOOKUP($BL49,data,4,FALSE)),0,VLOOKUP($BL49,data,4,FALSE))</f>
        <v>8</v>
      </c>
      <c r="Q49" s="17">
        <f>IF(ISERROR(VLOOKUP($BM49,data,4,FALSE)),0,VLOOKUP($BM49,data,4,FALSE))</f>
        <v>2</v>
      </c>
      <c r="R49" s="15">
        <f>SUM(S49:U49)</f>
        <v>0</v>
      </c>
      <c r="S49" s="16">
        <f>IF(ISERROR(VLOOKUP($BK49,data,5,FALSE)),0,VLOOKUP($BK49,data,5,FALSE))</f>
        <v>0</v>
      </c>
      <c r="T49" s="16">
        <f>IF(ISERROR(VLOOKUP($BL49,data,5,FALSE)),0,VLOOKUP($BL49,data,5,FALSE))</f>
        <v>0</v>
      </c>
      <c r="U49" s="16">
        <f>IF(ISERROR(VLOOKUP($BM49,data,5,FALSE)),0,VLOOKUP($BM49,data,5,FALSE))</f>
        <v>0</v>
      </c>
      <c r="V49" s="15">
        <f>SUM(W49:Y49)</f>
        <v>0</v>
      </c>
      <c r="W49" s="16">
        <f>IF(ISERROR(VLOOKUP($BK49,data,6,FALSE)),0,VLOOKUP($BK49,data,6,FALSE))</f>
        <v>0</v>
      </c>
      <c r="X49" s="16">
        <f>IF(ISERROR(VLOOKUP($BL49,data,6,FALSE)),0,VLOOKUP($BL49,data,6,FALSE))</f>
        <v>0</v>
      </c>
      <c r="Y49" s="17">
        <f>IF(ISERROR(VLOOKUP($BM49,data,6,FALSE)),0,VLOOKUP($BM49,data,6,FALSE))</f>
        <v>0</v>
      </c>
      <c r="Z49" s="15">
        <f>SUM(AA49:AC49)</f>
        <v>0</v>
      </c>
      <c r="AA49" s="16">
        <f>IF(ISERROR(VLOOKUP($BK49,data,7,FALSE)),0,VLOOKUP($BK49,data,7,FALSE))</f>
        <v>0</v>
      </c>
      <c r="AB49" s="16">
        <f>IF(ISERROR(VLOOKUP($BL49,data,7,FALSE)),0,VLOOKUP($BL49,data,7,FALSE))</f>
        <v>0</v>
      </c>
      <c r="AC49" s="16">
        <f>IF(ISERROR(VLOOKUP($BM49,data,7,FALSE)),0,VLOOKUP($BM49,data,7,FALSE))</f>
        <v>0</v>
      </c>
      <c r="AD49" s="15">
        <f>SUM(AE49:AG49)</f>
        <v>0</v>
      </c>
      <c r="AE49" s="16">
        <f>IF(ISERROR(VLOOKUP($BK49,data,8,FALSE)),0,VLOOKUP($BK49,data,8,FALSE))</f>
        <v>0</v>
      </c>
      <c r="AF49" s="16">
        <f>IF(ISERROR(VLOOKUP($BL49,data,8,FALSE)),0,VLOOKUP($BL49,data,8,FALSE))</f>
        <v>0</v>
      </c>
      <c r="AG49" s="17">
        <f>IF(ISERROR(VLOOKUP($BM49,data,8,FALSE)),0,VLOOKUP($BM49,data,8,FALSE))</f>
        <v>0</v>
      </c>
      <c r="AH49" s="15">
        <f>SUM(AI49:AK49)</f>
        <v>0</v>
      </c>
      <c r="AI49" s="16">
        <f>IF(ISERROR(VLOOKUP($BK49,data,9,FALSE)),0,VLOOKUP($BK49,data,9,FALSE))</f>
        <v>0</v>
      </c>
      <c r="AJ49" s="16">
        <f>IF(ISERROR(VLOOKUP($BL49,data,9,FALSE)),0,VLOOKUP($BL49,data,9,FALSE))</f>
        <v>0</v>
      </c>
      <c r="AK49" s="17">
        <f>IF(ISERROR(VLOOKUP($BM49,data,9,FALSE)),0,VLOOKUP($BM49,data,9,FALSE))</f>
        <v>0</v>
      </c>
      <c r="AL49" s="15">
        <f>SUM(AM49:AO49)</f>
        <v>0</v>
      </c>
      <c r="AM49" s="16">
        <f>IF(ISERROR(VLOOKUP($BK49,data,10,FALSE)),0,VLOOKUP($BK49,data,10,FALSE))</f>
        <v>0</v>
      </c>
      <c r="AN49" s="16">
        <f>IF(ISERROR(VLOOKUP($BL49,data,10,FALSE)),0,VLOOKUP($BL49,data,10,FALSE))</f>
        <v>0</v>
      </c>
      <c r="AO49" s="17">
        <f>IF(ISERROR(VLOOKUP($BM49,data,10,FALSE)),0,VLOOKUP($BM49,data,10,FALSE))</f>
        <v>0</v>
      </c>
      <c r="AP49" s="15">
        <f>SUM(AQ49:AS49)</f>
        <v>0</v>
      </c>
      <c r="AQ49" s="16">
        <f>IF(ISERROR(VLOOKUP($BK49,data,11,FALSE)),0,VLOOKUP($BK49,data,11,FALSE))</f>
        <v>0</v>
      </c>
      <c r="AR49" s="16">
        <f>IF(ISERROR(VLOOKUP($BL49,data,11,FALSE)),0,VLOOKUP($BL49,data,11,FALSE))</f>
        <v>0</v>
      </c>
      <c r="AS49" s="17">
        <f>IF(ISERROR(VLOOKUP($BM49,data,11,FALSE)),0,VLOOKUP($BM49,data,11,FALSE))</f>
        <v>0</v>
      </c>
      <c r="AT49" s="15">
        <f>SUM(AU49:AW49)</f>
        <v>110</v>
      </c>
      <c r="AU49" s="16">
        <f>IF(ISERROR(VLOOKUP($BK49,data,12,FALSE)),0,VLOOKUP($BK49,data,12,FALSE))</f>
        <v>45</v>
      </c>
      <c r="AV49" s="16">
        <f>IF(ISERROR(VLOOKUP($BL49,data,12,FALSE)),0,VLOOKUP($BL49,data,12,FALSE))</f>
        <v>14</v>
      </c>
      <c r="AW49" s="17">
        <f>IF(ISERROR(VLOOKUP($BM49,data,12,FALSE)),0,VLOOKUP($BM49,data,12,FALSE))</f>
        <v>51</v>
      </c>
      <c r="AX49" s="15">
        <f>SUM(AY49:BA49)</f>
        <v>0</v>
      </c>
      <c r="AY49" s="16">
        <f>IF(ISERROR(VLOOKUP($BK49,data,13,FALSE)),0,VLOOKUP($BK49,data,13,FALSE))</f>
        <v>0</v>
      </c>
      <c r="AZ49" s="16">
        <f>IF(ISERROR(VLOOKUP($BL49,data,13,FALSE)),0,VLOOKUP($BL49,data,13,FALSE))</f>
        <v>0</v>
      </c>
      <c r="BA49" s="16">
        <f>IF(ISERROR(VLOOKUP($BM49,data,13,FALSE)),0,VLOOKUP($BM49,data,13,FALSE))</f>
        <v>0</v>
      </c>
      <c r="BB49" s="15">
        <f>SUM(BC49:BE49)</f>
        <v>0</v>
      </c>
      <c r="BC49" s="16">
        <f>IF(ISERROR(VLOOKUP($BK49,data,14,FALSE)),0,VLOOKUP($BK49,data,14,FALSE))</f>
        <v>0</v>
      </c>
      <c r="BD49" s="16">
        <f>IF(ISERROR(VLOOKUP($BL49,data,14,FALSE)),0,VLOOKUP($BL49,data,14,FALSE))</f>
        <v>0</v>
      </c>
      <c r="BE49" s="17">
        <f t="shared" si="141"/>
        <v>0</v>
      </c>
      <c r="BF49" s="15">
        <f>SUM(BG49:BI49)</f>
        <v>0</v>
      </c>
      <c r="BG49" s="16">
        <f>IF(ISERROR(VLOOKUP($BK49,data,15,FALSE)),0,VLOOKUP($BK49,data,15,FALSE))</f>
        <v>0</v>
      </c>
      <c r="BH49" s="16">
        <f>IF(ISERROR(VLOOKUP($BL49,data,15,FALSE)),0,VLOOKUP($BL49,data,15,FALSE))</f>
        <v>0</v>
      </c>
      <c r="BI49" s="17">
        <f>IF(ISERROR(VLOOKUP($BM49,data,15,FALSE)),0,VLOOKUP($BM49,data,15,FALSE))</f>
        <v>0</v>
      </c>
      <c r="BK49" s="31">
        <f>$BN49+220000</f>
        <v>221201</v>
      </c>
      <c r="BL49" s="31">
        <f>$BN49+221000</f>
        <v>222201</v>
      </c>
      <c r="BM49" s="31">
        <f>$BN49+222000</f>
        <v>223201</v>
      </c>
      <c r="BN49" s="26">
        <v>1201</v>
      </c>
    </row>
    <row r="50" spans="1:66" s="28" customFormat="1" ht="25.5" customHeight="1">
      <c r="A50" s="25" t="s">
        <v>104</v>
      </c>
      <c r="B50" s="18">
        <f>SUM(C50:E50)</f>
        <v>10</v>
      </c>
      <c r="C50" s="19">
        <f t="shared" si="146"/>
        <v>2</v>
      </c>
      <c r="D50" s="19">
        <f t="shared" si="146"/>
        <v>2</v>
      </c>
      <c r="E50" s="19">
        <f t="shared" si="146"/>
        <v>6</v>
      </c>
      <c r="F50" s="18">
        <f>SUM(G50:I50)</f>
        <v>8</v>
      </c>
      <c r="G50" s="19">
        <f>IF(ISERROR(VLOOKUP($BK50,data,2,FALSE)),0,VLOOKUP($BK50,data,2,FALSE))</f>
        <v>2</v>
      </c>
      <c r="H50" s="19">
        <f>IF(ISERROR(VLOOKUP($BL50,data,2,FALSE)),0,VLOOKUP($BL50,data,2,FALSE))</f>
        <v>0</v>
      </c>
      <c r="I50" s="19">
        <f>IF(ISERROR(VLOOKUP($BM50,data,2,FALSE)),0,VLOOKUP($BM50,data,2,FALSE))</f>
        <v>6</v>
      </c>
      <c r="J50" s="18">
        <f>SUM(K50:M50)</f>
        <v>1</v>
      </c>
      <c r="K50" s="19">
        <f>IF(ISERROR(VLOOKUP($BK50,data,3,FALSE)),0,VLOOKUP($BK50,data,3,FALSE))</f>
        <v>0</v>
      </c>
      <c r="L50" s="19">
        <f>IF(ISERROR(VLOOKUP($BL50,data,3,FALSE)),0,VLOOKUP($BL50,data,3,FALSE))</f>
        <v>1</v>
      </c>
      <c r="M50" s="20">
        <f>IF(ISERROR(VLOOKUP($BM50,data,3,FALSE)),0,VLOOKUP($BM50,data,3,FALSE))</f>
        <v>0</v>
      </c>
      <c r="N50" s="18">
        <f>SUM(O50:Q50)</f>
        <v>1</v>
      </c>
      <c r="O50" s="19">
        <f>IF(ISERROR(VLOOKUP($BK50,data,4,FALSE)),0,VLOOKUP($BK50,data,4,FALSE))</f>
        <v>0</v>
      </c>
      <c r="P50" s="19">
        <f>IF(ISERROR(VLOOKUP($BL50,data,4,FALSE)),0,VLOOKUP($BL50,data,4,FALSE))</f>
        <v>1</v>
      </c>
      <c r="Q50" s="20">
        <f>IF(ISERROR(VLOOKUP($BM50,data,4,FALSE)),0,VLOOKUP($BM50,data,4,FALSE))</f>
        <v>0</v>
      </c>
      <c r="R50" s="18">
        <f>SUM(S50:U50)</f>
        <v>0</v>
      </c>
      <c r="S50" s="19">
        <f>IF(ISERROR(VLOOKUP($BK50,data,5,FALSE)),0,VLOOKUP($BK50,data,5,FALSE))</f>
        <v>0</v>
      </c>
      <c r="T50" s="19">
        <f>IF(ISERROR(VLOOKUP($BL50,data,5,FALSE)),0,VLOOKUP($BL50,data,5,FALSE))</f>
        <v>0</v>
      </c>
      <c r="U50" s="19">
        <f>IF(ISERROR(VLOOKUP($BM50,data,5,FALSE)),0,VLOOKUP($BM50,data,5,FALSE))</f>
        <v>0</v>
      </c>
      <c r="V50" s="18">
        <f>SUM(W50:Y50)</f>
        <v>0</v>
      </c>
      <c r="W50" s="19">
        <f>IF(ISERROR(VLOOKUP($BK50,data,6,FALSE)),0,VLOOKUP($BK50,data,6,FALSE))</f>
        <v>0</v>
      </c>
      <c r="X50" s="19">
        <f>IF(ISERROR(VLOOKUP($BL50,data,6,FALSE)),0,VLOOKUP($BL50,data,6,FALSE))</f>
        <v>0</v>
      </c>
      <c r="Y50" s="20">
        <f>IF(ISERROR(VLOOKUP($BM50,data,6,FALSE)),0,VLOOKUP($BM50,data,6,FALSE))</f>
        <v>0</v>
      </c>
      <c r="Z50" s="18">
        <f>SUM(AA50:AC50)</f>
        <v>0</v>
      </c>
      <c r="AA50" s="19">
        <f>IF(ISERROR(VLOOKUP($BK50,data,7,FALSE)),0,VLOOKUP($BK50,data,7,FALSE))</f>
        <v>0</v>
      </c>
      <c r="AB50" s="19">
        <f>IF(ISERROR(VLOOKUP($BL50,data,7,FALSE)),0,VLOOKUP($BL50,data,7,FALSE))</f>
        <v>0</v>
      </c>
      <c r="AC50" s="19">
        <f>IF(ISERROR(VLOOKUP($BM50,data,7,FALSE)),0,VLOOKUP($BM50,data,7,FALSE))</f>
        <v>0</v>
      </c>
      <c r="AD50" s="18">
        <f>SUM(AE50:AG50)</f>
        <v>0</v>
      </c>
      <c r="AE50" s="19">
        <f>IF(ISERROR(VLOOKUP($BK50,data,8,FALSE)),0,VLOOKUP($BK50,data,8,FALSE))</f>
        <v>0</v>
      </c>
      <c r="AF50" s="19">
        <f>IF(ISERROR(VLOOKUP($BL50,data,8,FALSE)),0,VLOOKUP($BL50,data,8,FALSE))</f>
        <v>0</v>
      </c>
      <c r="AG50" s="20">
        <f>IF(ISERROR(VLOOKUP($BM50,data,8,FALSE)),0,VLOOKUP($BM50,data,8,FALSE))</f>
        <v>0</v>
      </c>
      <c r="AH50" s="18">
        <f>SUM(AI50:AK50)</f>
        <v>0</v>
      </c>
      <c r="AI50" s="19">
        <f>IF(ISERROR(VLOOKUP($BK50,data,9,FALSE)),0,VLOOKUP($BK50,data,9,FALSE))</f>
        <v>0</v>
      </c>
      <c r="AJ50" s="19">
        <f>IF(ISERROR(VLOOKUP($BL50,data,9,FALSE)),0,VLOOKUP($BL50,data,9,FALSE))</f>
        <v>0</v>
      </c>
      <c r="AK50" s="20">
        <f>IF(ISERROR(VLOOKUP($BM50,data,9,FALSE)),0,VLOOKUP($BM50,data,9,FALSE))</f>
        <v>0</v>
      </c>
      <c r="AL50" s="18">
        <f>SUM(AM50:AO50)</f>
        <v>0</v>
      </c>
      <c r="AM50" s="19">
        <f>IF(ISERROR(VLOOKUP($BK50,data,10,FALSE)),0,VLOOKUP($BK50,data,10,FALSE))</f>
        <v>0</v>
      </c>
      <c r="AN50" s="19">
        <f>IF(ISERROR(VLOOKUP($BL50,data,10,FALSE)),0,VLOOKUP($BL50,data,10,FALSE))</f>
        <v>0</v>
      </c>
      <c r="AO50" s="20">
        <f>IF(ISERROR(VLOOKUP($BM50,data,10,FALSE)),0,VLOOKUP($BM50,data,10,FALSE))</f>
        <v>0</v>
      </c>
      <c r="AP50" s="18">
        <f>SUM(AQ50:AS50)</f>
        <v>0</v>
      </c>
      <c r="AQ50" s="19">
        <f>IF(ISERROR(VLOOKUP($BK50,data,11,FALSE)),0,VLOOKUP($BK50,data,11,FALSE))</f>
        <v>0</v>
      </c>
      <c r="AR50" s="19">
        <f>IF(ISERROR(VLOOKUP($BL50,data,11,FALSE)),0,VLOOKUP($BL50,data,11,FALSE))</f>
        <v>0</v>
      </c>
      <c r="AS50" s="20">
        <f>IF(ISERROR(VLOOKUP($BM50,data,11,FALSE)),0,VLOOKUP($BM50,data,11,FALSE))</f>
        <v>0</v>
      </c>
      <c r="AT50" s="18">
        <f>SUM(AU50:AW50)</f>
        <v>10</v>
      </c>
      <c r="AU50" s="19">
        <f>IF(ISERROR(VLOOKUP($BK50,data,12,FALSE)),0,VLOOKUP($BK50,data,12,FALSE))</f>
        <v>2</v>
      </c>
      <c r="AV50" s="19">
        <f>IF(ISERROR(VLOOKUP($BL50,data,12,FALSE)),0,VLOOKUP($BL50,data,12,FALSE))</f>
        <v>2</v>
      </c>
      <c r="AW50" s="20">
        <f>IF(ISERROR(VLOOKUP($BM50,data,12,FALSE)),0,VLOOKUP($BM50,data,12,FALSE))</f>
        <v>6</v>
      </c>
      <c r="AX50" s="18">
        <f>SUM(AY50:BA50)</f>
        <v>0</v>
      </c>
      <c r="AY50" s="19">
        <f>IF(ISERROR(VLOOKUP($BK50,data,13,FALSE)),0,VLOOKUP($BK50,data,13,FALSE))</f>
        <v>0</v>
      </c>
      <c r="AZ50" s="19">
        <f>IF(ISERROR(VLOOKUP($BL50,data,13,FALSE)),0,VLOOKUP($BL50,data,13,FALSE))</f>
        <v>0</v>
      </c>
      <c r="BA50" s="19">
        <f>IF(ISERROR(VLOOKUP($BM50,data,13,FALSE)),0,VLOOKUP($BM50,data,13,FALSE))</f>
        <v>0</v>
      </c>
      <c r="BB50" s="18">
        <f>SUM(BC50:BE50)</f>
        <v>0</v>
      </c>
      <c r="BC50" s="19">
        <f>IF(ISERROR(VLOOKUP($BK50,data,14,FALSE)),0,VLOOKUP($BK50,data,14,FALSE))</f>
        <v>0</v>
      </c>
      <c r="BD50" s="19">
        <f>IF(ISERROR(VLOOKUP($BL50,data,14,FALSE)),0,VLOOKUP($BL50,data,14,FALSE))</f>
        <v>0</v>
      </c>
      <c r="BE50" s="19">
        <f t="shared" si="141"/>
        <v>0</v>
      </c>
      <c r="BF50" s="18">
        <f>SUM(BG50:BI50)</f>
        <v>0</v>
      </c>
      <c r="BG50" s="19">
        <f>IF(ISERROR(VLOOKUP($BK50,data,15,FALSE)),0,VLOOKUP($BK50,data,15,FALSE))</f>
        <v>0</v>
      </c>
      <c r="BH50" s="19">
        <f>IF(ISERROR(VLOOKUP($BL50,data,15,FALSE)),0,VLOOKUP($BL50,data,15,FALSE))</f>
        <v>0</v>
      </c>
      <c r="BI50" s="20">
        <f>IF(ISERROR(VLOOKUP($BM50,data,15,FALSE)),0,VLOOKUP($BM50,data,15,FALSE))</f>
        <v>0</v>
      </c>
      <c r="BK50" s="29">
        <f>$BN50+220000</f>
        <v>221204</v>
      </c>
      <c r="BL50" s="29">
        <f>$BN50+221000</f>
        <v>222204</v>
      </c>
      <c r="BM50" s="29">
        <f>$BN50+222000</f>
        <v>223204</v>
      </c>
      <c r="BN50" s="23">
        <v>1204</v>
      </c>
    </row>
    <row r="51" spans="1:66" s="28" customFormat="1" ht="24.75" customHeight="1">
      <c r="A51" s="21" t="s">
        <v>83</v>
      </c>
      <c r="B51" s="11">
        <f aca="true" t="shared" si="147" ref="B51:BI51">SUM(B52:B67)</f>
        <v>73</v>
      </c>
      <c r="C51" s="12">
        <f t="shared" si="147"/>
        <v>25</v>
      </c>
      <c r="D51" s="12">
        <f t="shared" si="147"/>
        <v>10</v>
      </c>
      <c r="E51" s="13">
        <f t="shared" si="147"/>
        <v>38</v>
      </c>
      <c r="F51" s="11">
        <f t="shared" si="147"/>
        <v>34</v>
      </c>
      <c r="G51" s="12">
        <f t="shared" si="147"/>
        <v>9</v>
      </c>
      <c r="H51" s="12">
        <f t="shared" si="147"/>
        <v>1</v>
      </c>
      <c r="I51" s="13">
        <f t="shared" si="147"/>
        <v>24</v>
      </c>
      <c r="J51" s="11">
        <f t="shared" si="147"/>
        <v>28</v>
      </c>
      <c r="K51" s="12">
        <f t="shared" si="147"/>
        <v>10</v>
      </c>
      <c r="L51" s="12">
        <f t="shared" si="147"/>
        <v>4</v>
      </c>
      <c r="M51" s="13">
        <f t="shared" si="147"/>
        <v>14</v>
      </c>
      <c r="N51" s="11">
        <f t="shared" si="147"/>
        <v>11</v>
      </c>
      <c r="O51" s="12">
        <f t="shared" si="147"/>
        <v>6</v>
      </c>
      <c r="P51" s="12">
        <f t="shared" si="147"/>
        <v>5</v>
      </c>
      <c r="Q51" s="13">
        <f t="shared" si="147"/>
        <v>0</v>
      </c>
      <c r="R51" s="11">
        <f t="shared" si="147"/>
        <v>0</v>
      </c>
      <c r="S51" s="12">
        <f t="shared" si="147"/>
        <v>0</v>
      </c>
      <c r="T51" s="12">
        <f t="shared" si="147"/>
        <v>0</v>
      </c>
      <c r="U51" s="13">
        <f t="shared" si="147"/>
        <v>0</v>
      </c>
      <c r="V51" s="11">
        <f t="shared" si="147"/>
        <v>0</v>
      </c>
      <c r="W51" s="12">
        <f t="shared" si="147"/>
        <v>0</v>
      </c>
      <c r="X51" s="12">
        <f t="shared" si="147"/>
        <v>0</v>
      </c>
      <c r="Y51" s="13">
        <f t="shared" si="147"/>
        <v>0</v>
      </c>
      <c r="Z51" s="11">
        <f t="shared" si="147"/>
        <v>0</v>
      </c>
      <c r="AA51" s="12">
        <f t="shared" si="147"/>
        <v>0</v>
      </c>
      <c r="AB51" s="12">
        <f t="shared" si="147"/>
        <v>0</v>
      </c>
      <c r="AC51" s="13">
        <f t="shared" si="147"/>
        <v>0</v>
      </c>
      <c r="AD51" s="11">
        <f t="shared" si="147"/>
        <v>0</v>
      </c>
      <c r="AE51" s="12">
        <f t="shared" si="147"/>
        <v>0</v>
      </c>
      <c r="AF51" s="12">
        <f t="shared" si="147"/>
        <v>0</v>
      </c>
      <c r="AG51" s="13">
        <f t="shared" si="147"/>
        <v>0</v>
      </c>
      <c r="AH51" s="11">
        <f t="shared" si="147"/>
        <v>0</v>
      </c>
      <c r="AI51" s="12">
        <f t="shared" si="147"/>
        <v>0</v>
      </c>
      <c r="AJ51" s="12">
        <f t="shared" si="147"/>
        <v>0</v>
      </c>
      <c r="AK51" s="13">
        <f t="shared" si="147"/>
        <v>0</v>
      </c>
      <c r="AL51" s="11">
        <f t="shared" si="147"/>
        <v>0</v>
      </c>
      <c r="AM51" s="12">
        <f t="shared" si="147"/>
        <v>0</v>
      </c>
      <c r="AN51" s="12">
        <f t="shared" si="147"/>
        <v>0</v>
      </c>
      <c r="AO51" s="13">
        <f t="shared" si="147"/>
        <v>0</v>
      </c>
      <c r="AP51" s="11">
        <f t="shared" si="147"/>
        <v>0</v>
      </c>
      <c r="AQ51" s="12">
        <f t="shared" si="147"/>
        <v>0</v>
      </c>
      <c r="AR51" s="12">
        <f t="shared" si="147"/>
        <v>0</v>
      </c>
      <c r="AS51" s="13">
        <f t="shared" si="147"/>
        <v>0</v>
      </c>
      <c r="AT51" s="11">
        <f t="shared" si="147"/>
        <v>73</v>
      </c>
      <c r="AU51" s="12">
        <f t="shared" si="147"/>
        <v>25</v>
      </c>
      <c r="AV51" s="12">
        <f t="shared" si="147"/>
        <v>10</v>
      </c>
      <c r="AW51" s="13">
        <f t="shared" si="147"/>
        <v>38</v>
      </c>
      <c r="AX51" s="11">
        <f t="shared" si="147"/>
        <v>0</v>
      </c>
      <c r="AY51" s="12">
        <f t="shared" si="147"/>
        <v>0</v>
      </c>
      <c r="AZ51" s="12">
        <f t="shared" si="147"/>
        <v>0</v>
      </c>
      <c r="BA51" s="13">
        <f t="shared" si="147"/>
        <v>0</v>
      </c>
      <c r="BB51" s="11">
        <f t="shared" si="147"/>
        <v>0</v>
      </c>
      <c r="BC51" s="12">
        <f t="shared" si="147"/>
        <v>0</v>
      </c>
      <c r="BD51" s="12">
        <f t="shared" si="147"/>
        <v>0</v>
      </c>
      <c r="BE51" s="13">
        <f t="shared" si="147"/>
        <v>0</v>
      </c>
      <c r="BF51" s="11">
        <f t="shared" si="147"/>
        <v>0</v>
      </c>
      <c r="BG51" s="12">
        <f t="shared" si="147"/>
        <v>0</v>
      </c>
      <c r="BH51" s="12">
        <f t="shared" si="147"/>
        <v>0</v>
      </c>
      <c r="BI51" s="13">
        <f t="shared" si="147"/>
        <v>0</v>
      </c>
      <c r="BN51" s="23"/>
    </row>
    <row r="52" spans="1:66" s="28" customFormat="1" ht="24.75" customHeight="1">
      <c r="A52" s="22" t="s">
        <v>23</v>
      </c>
      <c r="B52" s="15">
        <f>SUM(C52:E52)</f>
        <v>10</v>
      </c>
      <c r="C52" s="16">
        <f aca="true" t="shared" si="148" ref="C52:E67">G52+K52+O52+S52+W52+AA52+AE52+AI52+AM52+AQ52</f>
        <v>2</v>
      </c>
      <c r="D52" s="16">
        <f t="shared" si="148"/>
        <v>2</v>
      </c>
      <c r="E52" s="16">
        <f t="shared" si="148"/>
        <v>6</v>
      </c>
      <c r="F52" s="15">
        <f>SUM(G52:I52)</f>
        <v>5</v>
      </c>
      <c r="G52" s="16">
        <f aca="true" t="shared" si="149" ref="G52:G67">IF(ISERROR(VLOOKUP($BK52,data,2,FALSE)),0,VLOOKUP($BK52,data,2,FALSE))</f>
        <v>0</v>
      </c>
      <c r="H52" s="16">
        <f aca="true" t="shared" si="150" ref="H52:H67">IF(ISERROR(VLOOKUP($BL52,data,2,FALSE)),0,VLOOKUP($BL52,data,2,FALSE))</f>
        <v>0</v>
      </c>
      <c r="I52" s="16">
        <f aca="true" t="shared" si="151" ref="I52:I67">IF(ISERROR(VLOOKUP($BM52,data,2,FALSE)),0,VLOOKUP($BM52,data,2,FALSE))</f>
        <v>5</v>
      </c>
      <c r="J52" s="15">
        <f aca="true" t="shared" si="152" ref="J52:J67">SUM(K52:M52)</f>
        <v>4</v>
      </c>
      <c r="K52" s="16">
        <f aca="true" t="shared" si="153" ref="K52:K67">IF(ISERROR(VLOOKUP($BK52,data,3,FALSE)),0,VLOOKUP($BK52,data,3,FALSE))</f>
        <v>2</v>
      </c>
      <c r="L52" s="16">
        <f aca="true" t="shared" si="154" ref="L52:L67">IF(ISERROR(VLOOKUP($BL52,data,3,FALSE)),0,VLOOKUP($BL52,data,3,FALSE))</f>
        <v>1</v>
      </c>
      <c r="M52" s="17">
        <f aca="true" t="shared" si="155" ref="M52:M67">IF(ISERROR(VLOOKUP($BM52,data,3,FALSE)),0,VLOOKUP($BM52,data,3,FALSE))</f>
        <v>1</v>
      </c>
      <c r="N52" s="15">
        <f aca="true" t="shared" si="156" ref="N52:N67">SUM(O52:Q52)</f>
        <v>1</v>
      </c>
      <c r="O52" s="16">
        <f aca="true" t="shared" si="157" ref="O52:O67">IF(ISERROR(VLOOKUP($BK52,data,4,FALSE)),0,VLOOKUP($BK52,data,4,FALSE))</f>
        <v>0</v>
      </c>
      <c r="P52" s="16">
        <f aca="true" t="shared" si="158" ref="P52:P67">IF(ISERROR(VLOOKUP($BL52,data,4,FALSE)),0,VLOOKUP($BL52,data,4,FALSE))</f>
        <v>1</v>
      </c>
      <c r="Q52" s="17">
        <f aca="true" t="shared" si="159" ref="Q52:Q67">IF(ISERROR(VLOOKUP($BM52,data,4,FALSE)),0,VLOOKUP($BM52,data,4,FALSE))</f>
        <v>0</v>
      </c>
      <c r="R52" s="15">
        <f aca="true" t="shared" si="160" ref="R52:R67">SUM(S52:U52)</f>
        <v>0</v>
      </c>
      <c r="S52" s="16">
        <f aca="true" t="shared" si="161" ref="S52:S67">IF(ISERROR(VLOOKUP($BK52,data,5,FALSE)),0,VLOOKUP($BK52,data,5,FALSE))</f>
        <v>0</v>
      </c>
      <c r="T52" s="16">
        <f aca="true" t="shared" si="162" ref="T52:T67">IF(ISERROR(VLOOKUP($BL52,data,5,FALSE)),0,VLOOKUP($BL52,data,5,FALSE))</f>
        <v>0</v>
      </c>
      <c r="U52" s="16">
        <f aca="true" t="shared" si="163" ref="U52:U67">IF(ISERROR(VLOOKUP($BM52,data,5,FALSE)),0,VLOOKUP($BM52,data,5,FALSE))</f>
        <v>0</v>
      </c>
      <c r="V52" s="15">
        <f aca="true" t="shared" si="164" ref="V52:V67">SUM(W52:Y52)</f>
        <v>0</v>
      </c>
      <c r="W52" s="16">
        <f aca="true" t="shared" si="165" ref="W52:W67">IF(ISERROR(VLOOKUP($BK52,data,6,FALSE)),0,VLOOKUP($BK52,data,6,FALSE))</f>
        <v>0</v>
      </c>
      <c r="X52" s="16">
        <f aca="true" t="shared" si="166" ref="X52:X67">IF(ISERROR(VLOOKUP($BL52,data,6,FALSE)),0,VLOOKUP($BL52,data,6,FALSE))</f>
        <v>0</v>
      </c>
      <c r="Y52" s="17">
        <f aca="true" t="shared" si="167" ref="Y52:Y67">IF(ISERROR(VLOOKUP($BM52,data,6,FALSE)),0,VLOOKUP($BM52,data,6,FALSE))</f>
        <v>0</v>
      </c>
      <c r="Z52" s="15">
        <f aca="true" t="shared" si="168" ref="Z52:Z67">SUM(AA52:AC52)</f>
        <v>0</v>
      </c>
      <c r="AA52" s="16">
        <f aca="true" t="shared" si="169" ref="AA52:AA67">IF(ISERROR(VLOOKUP($BK52,data,7,FALSE)),0,VLOOKUP($BK52,data,7,FALSE))</f>
        <v>0</v>
      </c>
      <c r="AB52" s="16">
        <f aca="true" t="shared" si="170" ref="AB52:AB67">IF(ISERROR(VLOOKUP($BL52,data,7,FALSE)),0,VLOOKUP($BL52,data,7,FALSE))</f>
        <v>0</v>
      </c>
      <c r="AC52" s="16">
        <f aca="true" t="shared" si="171" ref="AC52:AC67">IF(ISERROR(VLOOKUP($BM52,data,7,FALSE)),0,VLOOKUP($BM52,data,7,FALSE))</f>
        <v>0</v>
      </c>
      <c r="AD52" s="15">
        <f aca="true" t="shared" si="172" ref="AD52:AD67">SUM(AE52:AG52)</f>
        <v>0</v>
      </c>
      <c r="AE52" s="16">
        <f aca="true" t="shared" si="173" ref="AE52:AE67">IF(ISERROR(VLOOKUP($BK52,data,8,FALSE)),0,VLOOKUP($BK52,data,8,FALSE))</f>
        <v>0</v>
      </c>
      <c r="AF52" s="16">
        <f aca="true" t="shared" si="174" ref="AF52:AF67">IF(ISERROR(VLOOKUP($BL52,data,8,FALSE)),0,VLOOKUP($BL52,data,8,FALSE))</f>
        <v>0</v>
      </c>
      <c r="AG52" s="17">
        <f aca="true" t="shared" si="175" ref="AG52:AG67">IF(ISERROR(VLOOKUP($BM52,data,8,FALSE)),0,VLOOKUP($BM52,data,8,FALSE))</f>
        <v>0</v>
      </c>
      <c r="AH52" s="15">
        <f aca="true" t="shared" si="176" ref="AH52:AH67">SUM(AI52:AK52)</f>
        <v>0</v>
      </c>
      <c r="AI52" s="16">
        <f aca="true" t="shared" si="177" ref="AI52:AI67">IF(ISERROR(VLOOKUP($BK52,data,9,FALSE)),0,VLOOKUP($BK52,data,9,FALSE))</f>
        <v>0</v>
      </c>
      <c r="AJ52" s="16">
        <f aca="true" t="shared" si="178" ref="AJ52:AJ67">IF(ISERROR(VLOOKUP($BL52,data,9,FALSE)),0,VLOOKUP($BL52,data,9,FALSE))</f>
        <v>0</v>
      </c>
      <c r="AK52" s="17">
        <f aca="true" t="shared" si="179" ref="AK52:AK67">IF(ISERROR(VLOOKUP($BM52,data,9,FALSE)),0,VLOOKUP($BM52,data,9,FALSE))</f>
        <v>0</v>
      </c>
      <c r="AL52" s="15">
        <f aca="true" t="shared" si="180" ref="AL52:AL67">SUM(AM52:AO52)</f>
        <v>0</v>
      </c>
      <c r="AM52" s="16">
        <f aca="true" t="shared" si="181" ref="AM52:AM67">IF(ISERROR(VLOOKUP($BK52,data,10,FALSE)),0,VLOOKUP($BK52,data,10,FALSE))</f>
        <v>0</v>
      </c>
      <c r="AN52" s="16">
        <f aca="true" t="shared" si="182" ref="AN52:AN67">IF(ISERROR(VLOOKUP($BL52,data,10,FALSE)),0,VLOOKUP($BL52,data,10,FALSE))</f>
        <v>0</v>
      </c>
      <c r="AO52" s="17">
        <f aca="true" t="shared" si="183" ref="AO52:AO67">IF(ISERROR(VLOOKUP($BM52,data,10,FALSE)),0,VLOOKUP($BM52,data,10,FALSE))</f>
        <v>0</v>
      </c>
      <c r="AP52" s="15">
        <f aca="true" t="shared" si="184" ref="AP52:AP67">SUM(AQ52:AS52)</f>
        <v>0</v>
      </c>
      <c r="AQ52" s="16">
        <f aca="true" t="shared" si="185" ref="AQ52:AQ67">IF(ISERROR(VLOOKUP($BK52,data,11,FALSE)),0,VLOOKUP($BK52,data,11,FALSE))</f>
        <v>0</v>
      </c>
      <c r="AR52" s="16">
        <f aca="true" t="shared" si="186" ref="AR52:AR67">IF(ISERROR(VLOOKUP($BL52,data,11,FALSE)),0,VLOOKUP($BL52,data,11,FALSE))</f>
        <v>0</v>
      </c>
      <c r="AS52" s="17">
        <f aca="true" t="shared" si="187" ref="AS52:AS67">IF(ISERROR(VLOOKUP($BM52,data,11,FALSE)),0,VLOOKUP($BM52,data,11,FALSE))</f>
        <v>0</v>
      </c>
      <c r="AT52" s="15">
        <f aca="true" t="shared" si="188" ref="AT52:AT67">SUM(AU52:AW52)</f>
        <v>10</v>
      </c>
      <c r="AU52" s="16">
        <f aca="true" t="shared" si="189" ref="AU52:AU67">IF(ISERROR(VLOOKUP($BK52,data,12,FALSE)),0,VLOOKUP($BK52,data,12,FALSE))</f>
        <v>2</v>
      </c>
      <c r="AV52" s="16">
        <f aca="true" t="shared" si="190" ref="AV52:AV67">IF(ISERROR(VLOOKUP($BL52,data,12,FALSE)),0,VLOOKUP($BL52,data,12,FALSE))</f>
        <v>2</v>
      </c>
      <c r="AW52" s="17">
        <f aca="true" t="shared" si="191" ref="AW52:AW67">IF(ISERROR(VLOOKUP($BM52,data,12,FALSE)),0,VLOOKUP($BM52,data,12,FALSE))</f>
        <v>6</v>
      </c>
      <c r="AX52" s="15">
        <f aca="true" t="shared" si="192" ref="AX52:AX67">SUM(AY52:BA52)</f>
        <v>0</v>
      </c>
      <c r="AY52" s="16">
        <f aca="true" t="shared" si="193" ref="AY52:AY67">IF(ISERROR(VLOOKUP($BK52,data,13,FALSE)),0,VLOOKUP($BK52,data,13,FALSE))</f>
        <v>0</v>
      </c>
      <c r="AZ52" s="16">
        <f aca="true" t="shared" si="194" ref="AZ52:AZ67">IF(ISERROR(VLOOKUP($BL52,data,13,FALSE)),0,VLOOKUP($BL52,data,13,FALSE))</f>
        <v>0</v>
      </c>
      <c r="BA52" s="16">
        <f aca="true" t="shared" si="195" ref="BA52:BA67">IF(ISERROR(VLOOKUP($BM52,data,13,FALSE)),0,VLOOKUP($BM52,data,13,FALSE))</f>
        <v>0</v>
      </c>
      <c r="BB52" s="15">
        <f aca="true" t="shared" si="196" ref="BB52:BB67">SUM(BC52:BE52)</f>
        <v>0</v>
      </c>
      <c r="BC52" s="16">
        <f aca="true" t="shared" si="197" ref="BC52:BC67">IF(ISERROR(VLOOKUP($BK52,data,14,FALSE)),0,VLOOKUP($BK52,data,14,FALSE))</f>
        <v>0</v>
      </c>
      <c r="BD52" s="16">
        <f aca="true" t="shared" si="198" ref="BD52:BD67">IF(ISERROR(VLOOKUP($BL52,data,14,FALSE)),0,VLOOKUP($BL52,data,14,FALSE))</f>
        <v>0</v>
      </c>
      <c r="BE52" s="16">
        <f t="shared" si="141"/>
        <v>0</v>
      </c>
      <c r="BF52" s="15">
        <f aca="true" t="shared" si="199" ref="BF52:BF67">SUM(BG52:BI52)</f>
        <v>0</v>
      </c>
      <c r="BG52" s="16">
        <f aca="true" t="shared" si="200" ref="BG52:BG67">IF(ISERROR(VLOOKUP($BK52,data,15,FALSE)),0,VLOOKUP($BK52,data,15,FALSE))</f>
        <v>0</v>
      </c>
      <c r="BH52" s="16">
        <f aca="true" t="shared" si="201" ref="BH52:BH67">IF(ISERROR(VLOOKUP($BL52,data,15,FALSE)),0,VLOOKUP($BL52,data,15,FALSE))</f>
        <v>0</v>
      </c>
      <c r="BI52" s="17">
        <f aca="true" t="shared" si="202" ref="BI52:BI67">IF(ISERROR(VLOOKUP($BM52,data,15,FALSE)),0,VLOOKUP($BM52,data,15,FALSE))</f>
        <v>0</v>
      </c>
      <c r="BK52" s="29">
        <f aca="true" t="shared" si="203" ref="BK52:BK67">$BN52+220000</f>
        <v>221209</v>
      </c>
      <c r="BL52" s="29">
        <f aca="true" t="shared" si="204" ref="BL52:BL67">$BN52+221000</f>
        <v>222209</v>
      </c>
      <c r="BM52" s="29">
        <f aca="true" t="shared" si="205" ref="BM52:BM67">$BN52+222000</f>
        <v>223209</v>
      </c>
      <c r="BN52" s="23">
        <v>1209</v>
      </c>
    </row>
    <row r="53" spans="1:66" s="28" customFormat="1" ht="24.75" customHeight="1">
      <c r="A53" s="22" t="s">
        <v>19</v>
      </c>
      <c r="B53" s="15">
        <f aca="true" t="shared" si="206" ref="B53:B67">SUM(C53:E53)</f>
        <v>14</v>
      </c>
      <c r="C53" s="16">
        <f t="shared" si="148"/>
        <v>7</v>
      </c>
      <c r="D53" s="16">
        <f t="shared" si="148"/>
        <v>1</v>
      </c>
      <c r="E53" s="16">
        <f t="shared" si="148"/>
        <v>6</v>
      </c>
      <c r="F53" s="15">
        <f aca="true" t="shared" si="207" ref="F53:F67">SUM(G53:I53)</f>
        <v>5</v>
      </c>
      <c r="G53" s="16">
        <f t="shared" si="149"/>
        <v>2</v>
      </c>
      <c r="H53" s="16">
        <f t="shared" si="150"/>
        <v>0</v>
      </c>
      <c r="I53" s="16">
        <f t="shared" si="151"/>
        <v>3</v>
      </c>
      <c r="J53" s="15">
        <f t="shared" si="152"/>
        <v>7</v>
      </c>
      <c r="K53" s="16">
        <f t="shared" si="153"/>
        <v>4</v>
      </c>
      <c r="L53" s="16">
        <f t="shared" si="154"/>
        <v>0</v>
      </c>
      <c r="M53" s="17">
        <f t="shared" si="155"/>
        <v>3</v>
      </c>
      <c r="N53" s="15">
        <f t="shared" si="156"/>
        <v>2</v>
      </c>
      <c r="O53" s="16">
        <f t="shared" si="157"/>
        <v>1</v>
      </c>
      <c r="P53" s="16">
        <f t="shared" si="158"/>
        <v>1</v>
      </c>
      <c r="Q53" s="17">
        <f t="shared" si="159"/>
        <v>0</v>
      </c>
      <c r="R53" s="15">
        <f t="shared" si="160"/>
        <v>0</v>
      </c>
      <c r="S53" s="16">
        <f t="shared" si="161"/>
        <v>0</v>
      </c>
      <c r="T53" s="16">
        <f t="shared" si="162"/>
        <v>0</v>
      </c>
      <c r="U53" s="16">
        <f t="shared" si="163"/>
        <v>0</v>
      </c>
      <c r="V53" s="15">
        <f t="shared" si="164"/>
        <v>0</v>
      </c>
      <c r="W53" s="16">
        <f t="shared" si="165"/>
        <v>0</v>
      </c>
      <c r="X53" s="16">
        <f t="shared" si="166"/>
        <v>0</v>
      </c>
      <c r="Y53" s="17">
        <f t="shared" si="167"/>
        <v>0</v>
      </c>
      <c r="Z53" s="15">
        <f t="shared" si="168"/>
        <v>0</v>
      </c>
      <c r="AA53" s="16">
        <f t="shared" si="169"/>
        <v>0</v>
      </c>
      <c r="AB53" s="16">
        <f t="shared" si="170"/>
        <v>0</v>
      </c>
      <c r="AC53" s="16">
        <f t="shared" si="171"/>
        <v>0</v>
      </c>
      <c r="AD53" s="15">
        <f t="shared" si="172"/>
        <v>0</v>
      </c>
      <c r="AE53" s="16">
        <f t="shared" si="173"/>
        <v>0</v>
      </c>
      <c r="AF53" s="16">
        <f t="shared" si="174"/>
        <v>0</v>
      </c>
      <c r="AG53" s="17">
        <f t="shared" si="175"/>
        <v>0</v>
      </c>
      <c r="AH53" s="15">
        <f t="shared" si="176"/>
        <v>0</v>
      </c>
      <c r="AI53" s="16">
        <f t="shared" si="177"/>
        <v>0</v>
      </c>
      <c r="AJ53" s="16">
        <f t="shared" si="178"/>
        <v>0</v>
      </c>
      <c r="AK53" s="17">
        <f t="shared" si="179"/>
        <v>0</v>
      </c>
      <c r="AL53" s="15">
        <f t="shared" si="180"/>
        <v>0</v>
      </c>
      <c r="AM53" s="16">
        <f t="shared" si="181"/>
        <v>0</v>
      </c>
      <c r="AN53" s="16">
        <f t="shared" si="182"/>
        <v>0</v>
      </c>
      <c r="AO53" s="17">
        <f t="shared" si="183"/>
        <v>0</v>
      </c>
      <c r="AP53" s="15">
        <f t="shared" si="184"/>
        <v>0</v>
      </c>
      <c r="AQ53" s="16">
        <f t="shared" si="185"/>
        <v>0</v>
      </c>
      <c r="AR53" s="16">
        <f t="shared" si="186"/>
        <v>0</v>
      </c>
      <c r="AS53" s="17">
        <f t="shared" si="187"/>
        <v>0</v>
      </c>
      <c r="AT53" s="15">
        <f t="shared" si="188"/>
        <v>14</v>
      </c>
      <c r="AU53" s="16">
        <f t="shared" si="189"/>
        <v>7</v>
      </c>
      <c r="AV53" s="16">
        <f t="shared" si="190"/>
        <v>1</v>
      </c>
      <c r="AW53" s="17">
        <f t="shared" si="191"/>
        <v>6</v>
      </c>
      <c r="AX53" s="15">
        <f t="shared" si="192"/>
        <v>0</v>
      </c>
      <c r="AY53" s="16">
        <f t="shared" si="193"/>
        <v>0</v>
      </c>
      <c r="AZ53" s="16">
        <f t="shared" si="194"/>
        <v>0</v>
      </c>
      <c r="BA53" s="16">
        <f t="shared" si="195"/>
        <v>0</v>
      </c>
      <c r="BB53" s="15">
        <f t="shared" si="196"/>
        <v>0</v>
      </c>
      <c r="BC53" s="16">
        <f t="shared" si="197"/>
        <v>0</v>
      </c>
      <c r="BD53" s="16">
        <f t="shared" si="198"/>
        <v>0</v>
      </c>
      <c r="BE53" s="16">
        <f t="shared" si="141"/>
        <v>0</v>
      </c>
      <c r="BF53" s="15">
        <f t="shared" si="199"/>
        <v>0</v>
      </c>
      <c r="BG53" s="16">
        <f t="shared" si="200"/>
        <v>0</v>
      </c>
      <c r="BH53" s="16">
        <f t="shared" si="201"/>
        <v>0</v>
      </c>
      <c r="BI53" s="17">
        <f t="shared" si="202"/>
        <v>0</v>
      </c>
      <c r="BK53" s="29">
        <f t="shared" si="203"/>
        <v>221212</v>
      </c>
      <c r="BL53" s="29">
        <f t="shared" si="204"/>
        <v>222212</v>
      </c>
      <c r="BM53" s="29">
        <f t="shared" si="205"/>
        <v>223212</v>
      </c>
      <c r="BN53" s="23">
        <v>1212</v>
      </c>
    </row>
    <row r="54" spans="1:66" s="28" customFormat="1" ht="24.75" customHeight="1">
      <c r="A54" s="22" t="s">
        <v>20</v>
      </c>
      <c r="B54" s="15">
        <f t="shared" si="206"/>
        <v>13</v>
      </c>
      <c r="C54" s="16">
        <f t="shared" si="148"/>
        <v>3</v>
      </c>
      <c r="D54" s="16">
        <f t="shared" si="148"/>
        <v>1</v>
      </c>
      <c r="E54" s="16">
        <f t="shared" si="148"/>
        <v>9</v>
      </c>
      <c r="F54" s="15">
        <f t="shared" si="207"/>
        <v>9</v>
      </c>
      <c r="G54" s="16">
        <f t="shared" si="149"/>
        <v>1</v>
      </c>
      <c r="H54" s="16">
        <f t="shared" si="150"/>
        <v>0</v>
      </c>
      <c r="I54" s="16">
        <f t="shared" si="151"/>
        <v>8</v>
      </c>
      <c r="J54" s="15">
        <f t="shared" si="152"/>
        <v>2</v>
      </c>
      <c r="K54" s="16">
        <f t="shared" si="153"/>
        <v>0</v>
      </c>
      <c r="L54" s="16">
        <f t="shared" si="154"/>
        <v>1</v>
      </c>
      <c r="M54" s="17">
        <f t="shared" si="155"/>
        <v>1</v>
      </c>
      <c r="N54" s="15">
        <f t="shared" si="156"/>
        <v>2</v>
      </c>
      <c r="O54" s="16">
        <f t="shared" si="157"/>
        <v>2</v>
      </c>
      <c r="P54" s="16">
        <f t="shared" si="158"/>
        <v>0</v>
      </c>
      <c r="Q54" s="17">
        <f t="shared" si="159"/>
        <v>0</v>
      </c>
      <c r="R54" s="15">
        <f t="shared" si="160"/>
        <v>0</v>
      </c>
      <c r="S54" s="16">
        <f t="shared" si="161"/>
        <v>0</v>
      </c>
      <c r="T54" s="16">
        <f t="shared" si="162"/>
        <v>0</v>
      </c>
      <c r="U54" s="16">
        <f t="shared" si="163"/>
        <v>0</v>
      </c>
      <c r="V54" s="15">
        <f t="shared" si="164"/>
        <v>0</v>
      </c>
      <c r="W54" s="16">
        <f t="shared" si="165"/>
        <v>0</v>
      </c>
      <c r="X54" s="16">
        <f t="shared" si="166"/>
        <v>0</v>
      </c>
      <c r="Y54" s="17">
        <f t="shared" si="167"/>
        <v>0</v>
      </c>
      <c r="Z54" s="15">
        <f t="shared" si="168"/>
        <v>0</v>
      </c>
      <c r="AA54" s="16">
        <f t="shared" si="169"/>
        <v>0</v>
      </c>
      <c r="AB54" s="16">
        <f t="shared" si="170"/>
        <v>0</v>
      </c>
      <c r="AC54" s="16">
        <f t="shared" si="171"/>
        <v>0</v>
      </c>
      <c r="AD54" s="15">
        <f t="shared" si="172"/>
        <v>0</v>
      </c>
      <c r="AE54" s="16">
        <f t="shared" si="173"/>
        <v>0</v>
      </c>
      <c r="AF54" s="16">
        <f t="shared" si="174"/>
        <v>0</v>
      </c>
      <c r="AG54" s="17">
        <f t="shared" si="175"/>
        <v>0</v>
      </c>
      <c r="AH54" s="15">
        <f t="shared" si="176"/>
        <v>0</v>
      </c>
      <c r="AI54" s="16">
        <f t="shared" si="177"/>
        <v>0</v>
      </c>
      <c r="AJ54" s="16">
        <f t="shared" si="178"/>
        <v>0</v>
      </c>
      <c r="AK54" s="17">
        <f t="shared" si="179"/>
        <v>0</v>
      </c>
      <c r="AL54" s="15">
        <f t="shared" si="180"/>
        <v>0</v>
      </c>
      <c r="AM54" s="16">
        <f t="shared" si="181"/>
        <v>0</v>
      </c>
      <c r="AN54" s="16">
        <f t="shared" si="182"/>
        <v>0</v>
      </c>
      <c r="AO54" s="17">
        <f t="shared" si="183"/>
        <v>0</v>
      </c>
      <c r="AP54" s="15">
        <f t="shared" si="184"/>
        <v>0</v>
      </c>
      <c r="AQ54" s="16">
        <f t="shared" si="185"/>
        <v>0</v>
      </c>
      <c r="AR54" s="16">
        <f t="shared" si="186"/>
        <v>0</v>
      </c>
      <c r="AS54" s="17">
        <f t="shared" si="187"/>
        <v>0</v>
      </c>
      <c r="AT54" s="15">
        <f t="shared" si="188"/>
        <v>13</v>
      </c>
      <c r="AU54" s="16">
        <f t="shared" si="189"/>
        <v>3</v>
      </c>
      <c r="AV54" s="16">
        <f t="shared" si="190"/>
        <v>1</v>
      </c>
      <c r="AW54" s="17">
        <f t="shared" si="191"/>
        <v>9</v>
      </c>
      <c r="AX54" s="15">
        <f t="shared" si="192"/>
        <v>0</v>
      </c>
      <c r="AY54" s="16">
        <f t="shared" si="193"/>
        <v>0</v>
      </c>
      <c r="AZ54" s="16">
        <f t="shared" si="194"/>
        <v>0</v>
      </c>
      <c r="BA54" s="16">
        <f t="shared" si="195"/>
        <v>0</v>
      </c>
      <c r="BB54" s="15">
        <f t="shared" si="196"/>
        <v>0</v>
      </c>
      <c r="BC54" s="16">
        <f t="shared" si="197"/>
        <v>0</v>
      </c>
      <c r="BD54" s="16">
        <f t="shared" si="198"/>
        <v>0</v>
      </c>
      <c r="BE54" s="16">
        <f t="shared" si="141"/>
        <v>0</v>
      </c>
      <c r="BF54" s="15">
        <f t="shared" si="199"/>
        <v>0</v>
      </c>
      <c r="BG54" s="16">
        <f t="shared" si="200"/>
        <v>0</v>
      </c>
      <c r="BH54" s="16">
        <f t="shared" si="201"/>
        <v>0</v>
      </c>
      <c r="BI54" s="17">
        <f t="shared" si="202"/>
        <v>0</v>
      </c>
      <c r="BK54" s="29">
        <f t="shared" si="203"/>
        <v>221214</v>
      </c>
      <c r="BL54" s="29">
        <f t="shared" si="204"/>
        <v>222214</v>
      </c>
      <c r="BM54" s="29">
        <f t="shared" si="205"/>
        <v>223214</v>
      </c>
      <c r="BN54" s="23">
        <v>1214</v>
      </c>
    </row>
    <row r="55" spans="1:66" s="28" customFormat="1" ht="24.75" customHeight="1">
      <c r="A55" s="22" t="s">
        <v>16</v>
      </c>
      <c r="B55" s="15">
        <f>SUM(C55:E55)</f>
        <v>1</v>
      </c>
      <c r="C55" s="16">
        <f t="shared" si="148"/>
        <v>0</v>
      </c>
      <c r="D55" s="16">
        <f t="shared" si="148"/>
        <v>0</v>
      </c>
      <c r="E55" s="16">
        <f t="shared" si="148"/>
        <v>1</v>
      </c>
      <c r="F55" s="15">
        <f>SUM(G55:I55)</f>
        <v>0</v>
      </c>
      <c r="G55" s="16">
        <f>IF(ISERROR(VLOOKUP($BK55,data,2,FALSE)),0,VLOOKUP($BK55,data,2,FALSE))</f>
        <v>0</v>
      </c>
      <c r="H55" s="16">
        <f>IF(ISERROR(VLOOKUP($BL55,data,2,FALSE)),0,VLOOKUP($BL55,data,2,FALSE))</f>
        <v>0</v>
      </c>
      <c r="I55" s="16">
        <f>IF(ISERROR(VLOOKUP($BM55,data,2,FALSE)),0,VLOOKUP($BM55,data,2,FALSE))</f>
        <v>0</v>
      </c>
      <c r="J55" s="15">
        <f>SUM(K55:M55)</f>
        <v>1</v>
      </c>
      <c r="K55" s="16">
        <f>IF(ISERROR(VLOOKUP($BK55,data,3,FALSE)),0,VLOOKUP($BK55,data,3,FALSE))</f>
        <v>0</v>
      </c>
      <c r="L55" s="16">
        <f>IF(ISERROR(VLOOKUP($BL55,data,3,FALSE)),0,VLOOKUP($BL55,data,3,FALSE))</f>
        <v>0</v>
      </c>
      <c r="M55" s="17">
        <f>IF(ISERROR(VLOOKUP($BM55,data,3,FALSE)),0,VLOOKUP($BM55,data,3,FALSE))</f>
        <v>1</v>
      </c>
      <c r="N55" s="15">
        <f>SUM(O55:Q55)</f>
        <v>0</v>
      </c>
      <c r="O55" s="16">
        <f>IF(ISERROR(VLOOKUP($BK55,data,4,FALSE)),0,VLOOKUP($BK55,data,4,FALSE))</f>
        <v>0</v>
      </c>
      <c r="P55" s="16">
        <f>IF(ISERROR(VLOOKUP($BL55,data,4,FALSE)),0,VLOOKUP($BL55,data,4,FALSE))</f>
        <v>0</v>
      </c>
      <c r="Q55" s="17">
        <f>IF(ISERROR(VLOOKUP($BM55,data,4,FALSE)),0,VLOOKUP($BM55,data,4,FALSE))</f>
        <v>0</v>
      </c>
      <c r="R55" s="15">
        <f>SUM(S55:U55)</f>
        <v>0</v>
      </c>
      <c r="S55" s="16">
        <f>IF(ISERROR(VLOOKUP($BK55,data,5,FALSE)),0,VLOOKUP($BK55,data,5,FALSE))</f>
        <v>0</v>
      </c>
      <c r="T55" s="16">
        <f>IF(ISERROR(VLOOKUP($BL55,data,5,FALSE)),0,VLOOKUP($BL55,data,5,FALSE))</f>
        <v>0</v>
      </c>
      <c r="U55" s="16">
        <f>IF(ISERROR(VLOOKUP($BM55,data,5,FALSE)),0,VLOOKUP($BM55,data,5,FALSE))</f>
        <v>0</v>
      </c>
      <c r="V55" s="15">
        <f>SUM(W55:Y55)</f>
        <v>0</v>
      </c>
      <c r="W55" s="16">
        <f>IF(ISERROR(VLOOKUP($BK55,data,6,FALSE)),0,VLOOKUP($BK55,data,6,FALSE))</f>
        <v>0</v>
      </c>
      <c r="X55" s="16">
        <f>IF(ISERROR(VLOOKUP($BL55,data,6,FALSE)),0,VLOOKUP($BL55,data,6,FALSE))</f>
        <v>0</v>
      </c>
      <c r="Y55" s="17">
        <f>IF(ISERROR(VLOOKUP($BM55,data,6,FALSE)),0,VLOOKUP($BM55,data,6,FALSE))</f>
        <v>0</v>
      </c>
      <c r="Z55" s="15">
        <f>SUM(AA55:AC55)</f>
        <v>0</v>
      </c>
      <c r="AA55" s="16">
        <f>IF(ISERROR(VLOOKUP($BK55,data,7,FALSE)),0,VLOOKUP($BK55,data,7,FALSE))</f>
        <v>0</v>
      </c>
      <c r="AB55" s="16">
        <f>IF(ISERROR(VLOOKUP($BL55,data,7,FALSE)),0,VLOOKUP($BL55,data,7,FALSE))</f>
        <v>0</v>
      </c>
      <c r="AC55" s="16">
        <f>IF(ISERROR(VLOOKUP($BM55,data,7,FALSE)),0,VLOOKUP($BM55,data,7,FALSE))</f>
        <v>0</v>
      </c>
      <c r="AD55" s="15">
        <f>SUM(AE55:AG55)</f>
        <v>0</v>
      </c>
      <c r="AE55" s="16">
        <f>IF(ISERROR(VLOOKUP($BK55,data,8,FALSE)),0,VLOOKUP($BK55,data,8,FALSE))</f>
        <v>0</v>
      </c>
      <c r="AF55" s="16">
        <f>IF(ISERROR(VLOOKUP($BL55,data,8,FALSE)),0,VLOOKUP($BL55,data,8,FALSE))</f>
        <v>0</v>
      </c>
      <c r="AG55" s="17">
        <f>IF(ISERROR(VLOOKUP($BM55,data,8,FALSE)),0,VLOOKUP($BM55,data,8,FALSE))</f>
        <v>0</v>
      </c>
      <c r="AH55" s="15">
        <f>SUM(AI55:AK55)</f>
        <v>0</v>
      </c>
      <c r="AI55" s="16">
        <f>IF(ISERROR(VLOOKUP($BK55,data,9,FALSE)),0,VLOOKUP($BK55,data,9,FALSE))</f>
        <v>0</v>
      </c>
      <c r="AJ55" s="16">
        <f>IF(ISERROR(VLOOKUP($BL55,data,9,FALSE)),0,VLOOKUP($BL55,data,9,FALSE))</f>
        <v>0</v>
      </c>
      <c r="AK55" s="17">
        <f>IF(ISERROR(VLOOKUP($BM55,data,9,FALSE)),0,VLOOKUP($BM55,data,9,FALSE))</f>
        <v>0</v>
      </c>
      <c r="AL55" s="15">
        <f>SUM(AM55:AO55)</f>
        <v>0</v>
      </c>
      <c r="AM55" s="16">
        <f>IF(ISERROR(VLOOKUP($BK55,data,10,FALSE)),0,VLOOKUP($BK55,data,10,FALSE))</f>
        <v>0</v>
      </c>
      <c r="AN55" s="16">
        <f>IF(ISERROR(VLOOKUP($BL55,data,10,FALSE)),0,VLOOKUP($BL55,data,10,FALSE))</f>
        <v>0</v>
      </c>
      <c r="AO55" s="17">
        <f>IF(ISERROR(VLOOKUP($BM55,data,10,FALSE)),0,VLOOKUP($BM55,data,10,FALSE))</f>
        <v>0</v>
      </c>
      <c r="AP55" s="15">
        <f>SUM(AQ55:AS55)</f>
        <v>0</v>
      </c>
      <c r="AQ55" s="16">
        <f>IF(ISERROR(VLOOKUP($BK55,data,11,FALSE)),0,VLOOKUP($BK55,data,11,FALSE))</f>
        <v>0</v>
      </c>
      <c r="AR55" s="16">
        <f>IF(ISERROR(VLOOKUP($BL55,data,11,FALSE)),0,VLOOKUP($BL55,data,11,FALSE))</f>
        <v>0</v>
      </c>
      <c r="AS55" s="17">
        <f>IF(ISERROR(VLOOKUP($BM55,data,11,FALSE)),0,VLOOKUP($BM55,data,11,FALSE))</f>
        <v>0</v>
      </c>
      <c r="AT55" s="15">
        <f>SUM(AU55:AW55)</f>
        <v>1</v>
      </c>
      <c r="AU55" s="16">
        <f>IF(ISERROR(VLOOKUP($BK55,data,12,FALSE)),0,VLOOKUP($BK55,data,12,FALSE))</f>
        <v>0</v>
      </c>
      <c r="AV55" s="16">
        <f>IF(ISERROR(VLOOKUP($BL55,data,12,FALSE)),0,VLOOKUP($BL55,data,12,FALSE))</f>
        <v>0</v>
      </c>
      <c r="AW55" s="17">
        <f>IF(ISERROR(VLOOKUP($BM55,data,12,FALSE)),0,VLOOKUP($BM55,data,12,FALSE))</f>
        <v>1</v>
      </c>
      <c r="AX55" s="15">
        <f>SUM(AY55:BA55)</f>
        <v>0</v>
      </c>
      <c r="AY55" s="16">
        <f>IF(ISERROR(VLOOKUP($BK55,data,13,FALSE)),0,VLOOKUP($BK55,data,13,FALSE))</f>
        <v>0</v>
      </c>
      <c r="AZ55" s="16">
        <f>IF(ISERROR(VLOOKUP($BL55,data,13,FALSE)),0,VLOOKUP($BL55,data,13,FALSE))</f>
        <v>0</v>
      </c>
      <c r="BA55" s="16">
        <f>IF(ISERROR(VLOOKUP($BM55,data,13,FALSE)),0,VLOOKUP($BM55,data,13,FALSE))</f>
        <v>0</v>
      </c>
      <c r="BB55" s="15">
        <f>SUM(BC55:BE55)</f>
        <v>0</v>
      </c>
      <c r="BC55" s="16">
        <f>IF(ISERROR(VLOOKUP($BK55,data,14,FALSE)),0,VLOOKUP($BK55,data,14,FALSE))</f>
        <v>0</v>
      </c>
      <c r="BD55" s="16">
        <f>IF(ISERROR(VLOOKUP($BL55,data,14,FALSE)),0,VLOOKUP($BL55,data,14,FALSE))</f>
        <v>0</v>
      </c>
      <c r="BE55" s="16">
        <f t="shared" si="141"/>
        <v>0</v>
      </c>
      <c r="BF55" s="15">
        <f>SUM(BG55:BI55)</f>
        <v>0</v>
      </c>
      <c r="BG55" s="16">
        <f>IF(ISERROR(VLOOKUP($BK55,data,15,FALSE)),0,VLOOKUP($BK55,data,15,FALSE))</f>
        <v>0</v>
      </c>
      <c r="BH55" s="16">
        <f>IF(ISERROR(VLOOKUP($BL55,data,15,FALSE)),0,VLOOKUP($BL55,data,15,FALSE))</f>
        <v>0</v>
      </c>
      <c r="BI55" s="17">
        <f>IF(ISERROR(VLOOKUP($BM55,data,15,FALSE)),0,VLOOKUP($BM55,data,15,FALSE))</f>
        <v>0</v>
      </c>
      <c r="BK55" s="29">
        <f>$BN55+220000</f>
        <v>221381</v>
      </c>
      <c r="BL55" s="29">
        <f>$BN55+221000</f>
        <v>222381</v>
      </c>
      <c r="BM55" s="29">
        <f>$BN55+222000</f>
        <v>223381</v>
      </c>
      <c r="BN55" s="23">
        <v>1381</v>
      </c>
    </row>
    <row r="56" spans="1:66" s="28" customFormat="1" ht="24.75" customHeight="1">
      <c r="A56" s="22" t="s">
        <v>17</v>
      </c>
      <c r="B56" s="15">
        <f>SUM(C56:E56)</f>
        <v>2</v>
      </c>
      <c r="C56" s="16">
        <f t="shared" si="148"/>
        <v>0</v>
      </c>
      <c r="D56" s="16">
        <f t="shared" si="148"/>
        <v>1</v>
      </c>
      <c r="E56" s="16">
        <f t="shared" si="148"/>
        <v>1</v>
      </c>
      <c r="F56" s="15">
        <f>SUM(G56:I56)</f>
        <v>0</v>
      </c>
      <c r="G56" s="16">
        <f>IF(ISERROR(VLOOKUP($BK56,data,2,FALSE)),0,VLOOKUP($BK56,data,2,FALSE))</f>
        <v>0</v>
      </c>
      <c r="H56" s="16">
        <f>IF(ISERROR(VLOOKUP($BL56,data,2,FALSE)),0,VLOOKUP($BL56,data,2,FALSE))</f>
        <v>0</v>
      </c>
      <c r="I56" s="16">
        <f>IF(ISERROR(VLOOKUP($BM56,data,2,FALSE)),0,VLOOKUP($BM56,data,2,FALSE))</f>
        <v>0</v>
      </c>
      <c r="J56" s="15">
        <f>SUM(K56:M56)</f>
        <v>1</v>
      </c>
      <c r="K56" s="16">
        <f>IF(ISERROR(VLOOKUP($BK56,data,3,FALSE)),0,VLOOKUP($BK56,data,3,FALSE))</f>
        <v>0</v>
      </c>
      <c r="L56" s="16">
        <f>IF(ISERROR(VLOOKUP($BL56,data,3,FALSE)),0,VLOOKUP($BL56,data,3,FALSE))</f>
        <v>0</v>
      </c>
      <c r="M56" s="17">
        <f>IF(ISERROR(VLOOKUP($BM56,data,3,FALSE)),0,VLOOKUP($BM56,data,3,FALSE))</f>
        <v>1</v>
      </c>
      <c r="N56" s="15">
        <f>SUM(O56:Q56)</f>
        <v>1</v>
      </c>
      <c r="O56" s="16">
        <f>IF(ISERROR(VLOOKUP($BK56,data,4,FALSE)),0,VLOOKUP($BK56,data,4,FALSE))</f>
        <v>0</v>
      </c>
      <c r="P56" s="16">
        <f>IF(ISERROR(VLOOKUP($BL56,data,4,FALSE)),0,VLOOKUP($BL56,data,4,FALSE))</f>
        <v>1</v>
      </c>
      <c r="Q56" s="17">
        <f>IF(ISERROR(VLOOKUP($BM56,data,4,FALSE)),0,VLOOKUP($BM56,data,4,FALSE))</f>
        <v>0</v>
      </c>
      <c r="R56" s="15">
        <f>SUM(S56:U56)</f>
        <v>0</v>
      </c>
      <c r="S56" s="16">
        <f>IF(ISERROR(VLOOKUP($BK56,data,5,FALSE)),0,VLOOKUP($BK56,data,5,FALSE))</f>
        <v>0</v>
      </c>
      <c r="T56" s="16">
        <f>IF(ISERROR(VLOOKUP($BL56,data,5,FALSE)),0,VLOOKUP($BL56,data,5,FALSE))</f>
        <v>0</v>
      </c>
      <c r="U56" s="16">
        <f>IF(ISERROR(VLOOKUP($BM56,data,5,FALSE)),0,VLOOKUP($BM56,data,5,FALSE))</f>
        <v>0</v>
      </c>
      <c r="V56" s="15">
        <f>SUM(W56:Y56)</f>
        <v>0</v>
      </c>
      <c r="W56" s="16">
        <f>IF(ISERROR(VLOOKUP($BK56,data,6,FALSE)),0,VLOOKUP($BK56,data,6,FALSE))</f>
        <v>0</v>
      </c>
      <c r="X56" s="16">
        <f>IF(ISERROR(VLOOKUP($BL56,data,6,FALSE)),0,VLOOKUP($BL56,data,6,FALSE))</f>
        <v>0</v>
      </c>
      <c r="Y56" s="17">
        <f>IF(ISERROR(VLOOKUP($BM56,data,6,FALSE)),0,VLOOKUP($BM56,data,6,FALSE))</f>
        <v>0</v>
      </c>
      <c r="Z56" s="15">
        <f>SUM(AA56:AC56)</f>
        <v>0</v>
      </c>
      <c r="AA56" s="16">
        <f>IF(ISERROR(VLOOKUP($BK56,data,7,FALSE)),0,VLOOKUP($BK56,data,7,FALSE))</f>
        <v>0</v>
      </c>
      <c r="AB56" s="16">
        <f>IF(ISERROR(VLOOKUP($BL56,data,7,FALSE)),0,VLOOKUP($BL56,data,7,FALSE))</f>
        <v>0</v>
      </c>
      <c r="AC56" s="16">
        <f>IF(ISERROR(VLOOKUP($BM56,data,7,FALSE)),0,VLOOKUP($BM56,data,7,FALSE))</f>
        <v>0</v>
      </c>
      <c r="AD56" s="15">
        <f>SUM(AE56:AG56)</f>
        <v>0</v>
      </c>
      <c r="AE56" s="16">
        <f>IF(ISERROR(VLOOKUP($BK56,data,8,FALSE)),0,VLOOKUP($BK56,data,8,FALSE))</f>
        <v>0</v>
      </c>
      <c r="AF56" s="16">
        <f>IF(ISERROR(VLOOKUP($BL56,data,8,FALSE)),0,VLOOKUP($BL56,data,8,FALSE))</f>
        <v>0</v>
      </c>
      <c r="AG56" s="17">
        <f>IF(ISERROR(VLOOKUP($BM56,data,8,FALSE)),0,VLOOKUP($BM56,data,8,FALSE))</f>
        <v>0</v>
      </c>
      <c r="AH56" s="15">
        <f>SUM(AI56:AK56)</f>
        <v>0</v>
      </c>
      <c r="AI56" s="16">
        <f>IF(ISERROR(VLOOKUP($BK56,data,9,FALSE)),0,VLOOKUP($BK56,data,9,FALSE))</f>
        <v>0</v>
      </c>
      <c r="AJ56" s="16">
        <f>IF(ISERROR(VLOOKUP($BL56,data,9,FALSE)),0,VLOOKUP($BL56,data,9,FALSE))</f>
        <v>0</v>
      </c>
      <c r="AK56" s="17">
        <f>IF(ISERROR(VLOOKUP($BM56,data,9,FALSE)),0,VLOOKUP($BM56,data,9,FALSE))</f>
        <v>0</v>
      </c>
      <c r="AL56" s="15">
        <f>SUM(AM56:AO56)</f>
        <v>0</v>
      </c>
      <c r="AM56" s="16">
        <f>IF(ISERROR(VLOOKUP($BK56,data,10,FALSE)),0,VLOOKUP($BK56,data,10,FALSE))</f>
        <v>0</v>
      </c>
      <c r="AN56" s="16">
        <f>IF(ISERROR(VLOOKUP($BL56,data,10,FALSE)),0,VLOOKUP($BL56,data,10,FALSE))</f>
        <v>0</v>
      </c>
      <c r="AO56" s="17">
        <f>IF(ISERROR(VLOOKUP($BM56,data,10,FALSE)),0,VLOOKUP($BM56,data,10,FALSE))</f>
        <v>0</v>
      </c>
      <c r="AP56" s="15">
        <f>SUM(AQ56:AS56)</f>
        <v>0</v>
      </c>
      <c r="AQ56" s="16">
        <f>IF(ISERROR(VLOOKUP($BK56,data,11,FALSE)),0,VLOOKUP($BK56,data,11,FALSE))</f>
        <v>0</v>
      </c>
      <c r="AR56" s="16">
        <f>IF(ISERROR(VLOOKUP($BL56,data,11,FALSE)),0,VLOOKUP($BL56,data,11,FALSE))</f>
        <v>0</v>
      </c>
      <c r="AS56" s="17">
        <f>IF(ISERROR(VLOOKUP($BM56,data,11,FALSE)),0,VLOOKUP($BM56,data,11,FALSE))</f>
        <v>0</v>
      </c>
      <c r="AT56" s="15">
        <f>SUM(AU56:AW56)</f>
        <v>2</v>
      </c>
      <c r="AU56" s="16">
        <f>IF(ISERROR(VLOOKUP($BK56,data,12,FALSE)),0,VLOOKUP($BK56,data,12,FALSE))</f>
        <v>0</v>
      </c>
      <c r="AV56" s="16">
        <f>IF(ISERROR(VLOOKUP($BL56,data,12,FALSE)),0,VLOOKUP($BL56,data,12,FALSE))</f>
        <v>1</v>
      </c>
      <c r="AW56" s="17">
        <f>IF(ISERROR(VLOOKUP($BM56,data,12,FALSE)),0,VLOOKUP($BM56,data,12,FALSE))</f>
        <v>1</v>
      </c>
      <c r="AX56" s="15">
        <f>SUM(AY56:BA56)</f>
        <v>0</v>
      </c>
      <c r="AY56" s="16">
        <f>IF(ISERROR(VLOOKUP($BK56,data,13,FALSE)),0,VLOOKUP($BK56,data,13,FALSE))</f>
        <v>0</v>
      </c>
      <c r="AZ56" s="16">
        <f>IF(ISERROR(VLOOKUP($BL56,data,13,FALSE)),0,VLOOKUP($BL56,data,13,FALSE))</f>
        <v>0</v>
      </c>
      <c r="BA56" s="16">
        <f>IF(ISERROR(VLOOKUP($BM56,data,13,FALSE)),0,VLOOKUP($BM56,data,13,FALSE))</f>
        <v>0</v>
      </c>
      <c r="BB56" s="15">
        <f>SUM(BC56:BE56)</f>
        <v>0</v>
      </c>
      <c r="BC56" s="16">
        <f>IF(ISERROR(VLOOKUP($BK56,data,14,FALSE)),0,VLOOKUP($BK56,data,14,FALSE))</f>
        <v>0</v>
      </c>
      <c r="BD56" s="16">
        <f>IF(ISERROR(VLOOKUP($BL56,data,14,FALSE)),0,VLOOKUP($BL56,data,14,FALSE))</f>
        <v>0</v>
      </c>
      <c r="BE56" s="16">
        <f t="shared" si="141"/>
        <v>0</v>
      </c>
      <c r="BF56" s="15">
        <f>SUM(BG56:BI56)</f>
        <v>0</v>
      </c>
      <c r="BG56" s="16">
        <f>IF(ISERROR(VLOOKUP($BK56,data,15,FALSE)),0,VLOOKUP($BK56,data,15,FALSE))</f>
        <v>0</v>
      </c>
      <c r="BH56" s="16">
        <f>IF(ISERROR(VLOOKUP($BL56,data,15,FALSE)),0,VLOOKUP($BL56,data,15,FALSE))</f>
        <v>0</v>
      </c>
      <c r="BI56" s="17">
        <f>IF(ISERROR(VLOOKUP($BM56,data,15,FALSE)),0,VLOOKUP($BM56,data,15,FALSE))</f>
        <v>0</v>
      </c>
      <c r="BK56" s="29">
        <f>$BN56+220000</f>
        <v>221382</v>
      </c>
      <c r="BL56" s="29">
        <f>$BN56+221000</f>
        <v>222382</v>
      </c>
      <c r="BM56" s="29">
        <f>$BN56+222000</f>
        <v>223382</v>
      </c>
      <c r="BN56" s="23">
        <v>1382</v>
      </c>
    </row>
    <row r="57" spans="1:66" s="30" customFormat="1" ht="24.75" customHeight="1">
      <c r="A57" s="22" t="s">
        <v>18</v>
      </c>
      <c r="B57" s="15">
        <f>SUM(C57:E57)</f>
        <v>2</v>
      </c>
      <c r="C57" s="16">
        <f t="shared" si="148"/>
        <v>2</v>
      </c>
      <c r="D57" s="16">
        <f t="shared" si="148"/>
        <v>0</v>
      </c>
      <c r="E57" s="16">
        <f t="shared" si="148"/>
        <v>0</v>
      </c>
      <c r="F57" s="15">
        <f>SUM(G57:I57)</f>
        <v>1</v>
      </c>
      <c r="G57" s="16">
        <f>IF(ISERROR(VLOOKUP($BK57,data,2,FALSE)),0,VLOOKUP($BK57,data,2,FALSE))</f>
        <v>1</v>
      </c>
      <c r="H57" s="16">
        <f>IF(ISERROR(VLOOKUP($BL57,data,2,FALSE)),0,VLOOKUP($BL57,data,2,FALSE))</f>
        <v>0</v>
      </c>
      <c r="I57" s="16">
        <f>IF(ISERROR(VLOOKUP($BM57,data,2,FALSE)),0,VLOOKUP($BM57,data,2,FALSE))</f>
        <v>0</v>
      </c>
      <c r="J57" s="15">
        <f>SUM(K57:M57)</f>
        <v>1</v>
      </c>
      <c r="K57" s="16">
        <f>IF(ISERROR(VLOOKUP($BK57,data,3,FALSE)),0,VLOOKUP($BK57,data,3,FALSE))</f>
        <v>1</v>
      </c>
      <c r="L57" s="16">
        <f>IF(ISERROR(VLOOKUP($BL57,data,3,FALSE)),0,VLOOKUP($BL57,data,3,FALSE))</f>
        <v>0</v>
      </c>
      <c r="M57" s="17">
        <f>IF(ISERROR(VLOOKUP($BM57,data,3,FALSE)),0,VLOOKUP($BM57,data,3,FALSE))</f>
        <v>0</v>
      </c>
      <c r="N57" s="15">
        <f>SUM(O57:Q57)</f>
        <v>0</v>
      </c>
      <c r="O57" s="16">
        <f>IF(ISERROR(VLOOKUP($BK57,data,4,FALSE)),0,VLOOKUP($BK57,data,4,FALSE))</f>
        <v>0</v>
      </c>
      <c r="P57" s="16">
        <f>IF(ISERROR(VLOOKUP($BL57,data,4,FALSE)),0,VLOOKUP($BL57,data,4,FALSE))</f>
        <v>0</v>
      </c>
      <c r="Q57" s="17">
        <f>IF(ISERROR(VLOOKUP($BM57,data,4,FALSE)),0,VLOOKUP($BM57,data,4,FALSE))</f>
        <v>0</v>
      </c>
      <c r="R57" s="15">
        <f>SUM(S57:U57)</f>
        <v>0</v>
      </c>
      <c r="S57" s="16">
        <f>IF(ISERROR(VLOOKUP($BK57,data,5,FALSE)),0,VLOOKUP($BK57,data,5,FALSE))</f>
        <v>0</v>
      </c>
      <c r="T57" s="16">
        <f>IF(ISERROR(VLOOKUP($BL57,data,5,FALSE)),0,VLOOKUP($BL57,data,5,FALSE))</f>
        <v>0</v>
      </c>
      <c r="U57" s="16">
        <f>IF(ISERROR(VLOOKUP($BM57,data,5,FALSE)),0,VLOOKUP($BM57,data,5,FALSE))</f>
        <v>0</v>
      </c>
      <c r="V57" s="15">
        <f>SUM(W57:Y57)</f>
        <v>0</v>
      </c>
      <c r="W57" s="16">
        <f>IF(ISERROR(VLOOKUP($BK57,data,6,FALSE)),0,VLOOKUP($BK57,data,6,FALSE))</f>
        <v>0</v>
      </c>
      <c r="X57" s="16">
        <f>IF(ISERROR(VLOOKUP($BL57,data,6,FALSE)),0,VLOOKUP($BL57,data,6,FALSE))</f>
        <v>0</v>
      </c>
      <c r="Y57" s="17">
        <f>IF(ISERROR(VLOOKUP($BM57,data,6,FALSE)),0,VLOOKUP($BM57,data,6,FALSE))</f>
        <v>0</v>
      </c>
      <c r="Z57" s="15">
        <f>SUM(AA57:AC57)</f>
        <v>0</v>
      </c>
      <c r="AA57" s="16">
        <f>IF(ISERROR(VLOOKUP($BK57,data,7,FALSE)),0,VLOOKUP($BK57,data,7,FALSE))</f>
        <v>0</v>
      </c>
      <c r="AB57" s="16">
        <f>IF(ISERROR(VLOOKUP($BL57,data,7,FALSE)),0,VLOOKUP($BL57,data,7,FALSE))</f>
        <v>0</v>
      </c>
      <c r="AC57" s="16">
        <f>IF(ISERROR(VLOOKUP($BM57,data,7,FALSE)),0,VLOOKUP($BM57,data,7,FALSE))</f>
        <v>0</v>
      </c>
      <c r="AD57" s="15">
        <f>SUM(AE57:AG57)</f>
        <v>0</v>
      </c>
      <c r="AE57" s="16">
        <f>IF(ISERROR(VLOOKUP($BK57,data,8,FALSE)),0,VLOOKUP($BK57,data,8,FALSE))</f>
        <v>0</v>
      </c>
      <c r="AF57" s="16">
        <f>IF(ISERROR(VLOOKUP($BL57,data,8,FALSE)),0,VLOOKUP($BL57,data,8,FALSE))</f>
        <v>0</v>
      </c>
      <c r="AG57" s="17">
        <f>IF(ISERROR(VLOOKUP($BM57,data,8,FALSE)),0,VLOOKUP($BM57,data,8,FALSE))</f>
        <v>0</v>
      </c>
      <c r="AH57" s="15">
        <f>SUM(AI57:AK57)</f>
        <v>0</v>
      </c>
      <c r="AI57" s="16">
        <f>IF(ISERROR(VLOOKUP($BK57,data,9,FALSE)),0,VLOOKUP($BK57,data,9,FALSE))</f>
        <v>0</v>
      </c>
      <c r="AJ57" s="16">
        <f>IF(ISERROR(VLOOKUP($BL57,data,9,FALSE)),0,VLOOKUP($BL57,data,9,FALSE))</f>
        <v>0</v>
      </c>
      <c r="AK57" s="17">
        <f>IF(ISERROR(VLOOKUP($BM57,data,9,FALSE)),0,VLOOKUP($BM57,data,9,FALSE))</f>
        <v>0</v>
      </c>
      <c r="AL57" s="15">
        <f>SUM(AM57:AO57)</f>
        <v>0</v>
      </c>
      <c r="AM57" s="16">
        <f>IF(ISERROR(VLOOKUP($BK57,data,10,FALSE)),0,VLOOKUP($BK57,data,10,FALSE))</f>
        <v>0</v>
      </c>
      <c r="AN57" s="16">
        <f>IF(ISERROR(VLOOKUP($BL57,data,10,FALSE)),0,VLOOKUP($BL57,data,10,FALSE))</f>
        <v>0</v>
      </c>
      <c r="AO57" s="17">
        <f>IF(ISERROR(VLOOKUP($BM57,data,10,FALSE)),0,VLOOKUP($BM57,data,10,FALSE))</f>
        <v>0</v>
      </c>
      <c r="AP57" s="15">
        <f>SUM(AQ57:AS57)</f>
        <v>0</v>
      </c>
      <c r="AQ57" s="16">
        <f>IF(ISERROR(VLOOKUP($BK57,data,11,FALSE)),0,VLOOKUP($BK57,data,11,FALSE))</f>
        <v>0</v>
      </c>
      <c r="AR57" s="16">
        <f>IF(ISERROR(VLOOKUP($BL57,data,11,FALSE)),0,VLOOKUP($BL57,data,11,FALSE))</f>
        <v>0</v>
      </c>
      <c r="AS57" s="17">
        <f>IF(ISERROR(VLOOKUP($BM57,data,11,FALSE)),0,VLOOKUP($BM57,data,11,FALSE))</f>
        <v>0</v>
      </c>
      <c r="AT57" s="15">
        <f>SUM(AU57:AW57)</f>
        <v>2</v>
      </c>
      <c r="AU57" s="16">
        <f>IF(ISERROR(VLOOKUP($BK57,data,12,FALSE)),0,VLOOKUP($BK57,data,12,FALSE))</f>
        <v>2</v>
      </c>
      <c r="AV57" s="16">
        <f>IF(ISERROR(VLOOKUP($BL57,data,12,FALSE)),0,VLOOKUP($BL57,data,12,FALSE))</f>
        <v>0</v>
      </c>
      <c r="AW57" s="17">
        <f>IF(ISERROR(VLOOKUP($BM57,data,12,FALSE)),0,VLOOKUP($BM57,data,12,FALSE))</f>
        <v>0</v>
      </c>
      <c r="AX57" s="15">
        <f>SUM(AY57:BA57)</f>
        <v>0</v>
      </c>
      <c r="AY57" s="16">
        <f>IF(ISERROR(VLOOKUP($BK57,data,13,FALSE)),0,VLOOKUP($BK57,data,13,FALSE))</f>
        <v>0</v>
      </c>
      <c r="AZ57" s="16">
        <f>IF(ISERROR(VLOOKUP($BL57,data,13,FALSE)),0,VLOOKUP($BL57,data,13,FALSE))</f>
        <v>0</v>
      </c>
      <c r="BA57" s="16">
        <f>IF(ISERROR(VLOOKUP($BM57,data,13,FALSE)),0,VLOOKUP($BM57,data,13,FALSE))</f>
        <v>0</v>
      </c>
      <c r="BB57" s="15">
        <f>SUM(BC57:BE57)</f>
        <v>0</v>
      </c>
      <c r="BC57" s="16">
        <f>IF(ISERROR(VLOOKUP($BK57,data,14,FALSE)),0,VLOOKUP($BK57,data,14,FALSE))</f>
        <v>0</v>
      </c>
      <c r="BD57" s="16">
        <f>IF(ISERROR(VLOOKUP($BL57,data,14,FALSE)),0,VLOOKUP($BL57,data,14,FALSE))</f>
        <v>0</v>
      </c>
      <c r="BE57" s="17">
        <f t="shared" si="141"/>
        <v>0</v>
      </c>
      <c r="BF57" s="15">
        <f>SUM(BG57:BI57)</f>
        <v>0</v>
      </c>
      <c r="BG57" s="16">
        <f>IF(ISERROR(VLOOKUP($BK57,data,15,FALSE)),0,VLOOKUP($BK57,data,15,FALSE))</f>
        <v>0</v>
      </c>
      <c r="BH57" s="16">
        <f>IF(ISERROR(VLOOKUP($BL57,data,15,FALSE)),0,VLOOKUP($BL57,data,15,FALSE))</f>
        <v>0</v>
      </c>
      <c r="BI57" s="17">
        <f>IF(ISERROR(VLOOKUP($BM57,data,15,FALSE)),0,VLOOKUP($BM57,data,15,FALSE))</f>
        <v>0</v>
      </c>
      <c r="BK57" s="31">
        <f>$BN57+220000</f>
        <v>221383</v>
      </c>
      <c r="BL57" s="31">
        <f>$BN57+221000</f>
        <v>222383</v>
      </c>
      <c r="BM57" s="31">
        <f>$BN57+222000</f>
        <v>223383</v>
      </c>
      <c r="BN57" s="26">
        <v>1383</v>
      </c>
    </row>
    <row r="58" spans="1:66" s="28" customFormat="1" ht="24.75" customHeight="1">
      <c r="A58" s="22" t="s">
        <v>21</v>
      </c>
      <c r="B58" s="15">
        <f t="shared" si="206"/>
        <v>4</v>
      </c>
      <c r="C58" s="16">
        <f t="shared" si="148"/>
        <v>2</v>
      </c>
      <c r="D58" s="16">
        <f t="shared" si="148"/>
        <v>0</v>
      </c>
      <c r="E58" s="16">
        <f t="shared" si="148"/>
        <v>2</v>
      </c>
      <c r="F58" s="15">
        <f t="shared" si="207"/>
        <v>4</v>
      </c>
      <c r="G58" s="16">
        <f t="shared" si="149"/>
        <v>2</v>
      </c>
      <c r="H58" s="16">
        <f t="shared" si="150"/>
        <v>0</v>
      </c>
      <c r="I58" s="16">
        <f t="shared" si="151"/>
        <v>2</v>
      </c>
      <c r="J58" s="15">
        <f t="shared" si="152"/>
        <v>0</v>
      </c>
      <c r="K58" s="16">
        <f t="shared" si="153"/>
        <v>0</v>
      </c>
      <c r="L58" s="16">
        <f t="shared" si="154"/>
        <v>0</v>
      </c>
      <c r="M58" s="17">
        <f t="shared" si="155"/>
        <v>0</v>
      </c>
      <c r="N58" s="15">
        <f t="shared" si="156"/>
        <v>0</v>
      </c>
      <c r="O58" s="16">
        <f t="shared" si="157"/>
        <v>0</v>
      </c>
      <c r="P58" s="16">
        <f t="shared" si="158"/>
        <v>0</v>
      </c>
      <c r="Q58" s="17">
        <f t="shared" si="159"/>
        <v>0</v>
      </c>
      <c r="R58" s="15">
        <f t="shared" si="160"/>
        <v>0</v>
      </c>
      <c r="S58" s="16">
        <f t="shared" si="161"/>
        <v>0</v>
      </c>
      <c r="T58" s="16">
        <f t="shared" si="162"/>
        <v>0</v>
      </c>
      <c r="U58" s="16">
        <f t="shared" si="163"/>
        <v>0</v>
      </c>
      <c r="V58" s="15">
        <f t="shared" si="164"/>
        <v>0</v>
      </c>
      <c r="W58" s="16">
        <f t="shared" si="165"/>
        <v>0</v>
      </c>
      <c r="X58" s="16">
        <f t="shared" si="166"/>
        <v>0</v>
      </c>
      <c r="Y58" s="17">
        <f t="shared" si="167"/>
        <v>0</v>
      </c>
      <c r="Z58" s="15">
        <f t="shared" si="168"/>
        <v>0</v>
      </c>
      <c r="AA58" s="16">
        <f t="shared" si="169"/>
        <v>0</v>
      </c>
      <c r="AB58" s="16">
        <f t="shared" si="170"/>
        <v>0</v>
      </c>
      <c r="AC58" s="16">
        <f t="shared" si="171"/>
        <v>0</v>
      </c>
      <c r="AD58" s="15">
        <f t="shared" si="172"/>
        <v>0</v>
      </c>
      <c r="AE58" s="16">
        <f t="shared" si="173"/>
        <v>0</v>
      </c>
      <c r="AF58" s="16">
        <f t="shared" si="174"/>
        <v>0</v>
      </c>
      <c r="AG58" s="17">
        <f t="shared" si="175"/>
        <v>0</v>
      </c>
      <c r="AH58" s="15">
        <f t="shared" si="176"/>
        <v>0</v>
      </c>
      <c r="AI58" s="16">
        <f t="shared" si="177"/>
        <v>0</v>
      </c>
      <c r="AJ58" s="16">
        <f t="shared" si="178"/>
        <v>0</v>
      </c>
      <c r="AK58" s="17">
        <f t="shared" si="179"/>
        <v>0</v>
      </c>
      <c r="AL58" s="15">
        <f t="shared" si="180"/>
        <v>0</v>
      </c>
      <c r="AM58" s="16">
        <f t="shared" si="181"/>
        <v>0</v>
      </c>
      <c r="AN58" s="16">
        <f t="shared" si="182"/>
        <v>0</v>
      </c>
      <c r="AO58" s="17">
        <f t="shared" si="183"/>
        <v>0</v>
      </c>
      <c r="AP58" s="15">
        <f t="shared" si="184"/>
        <v>0</v>
      </c>
      <c r="AQ58" s="16">
        <f t="shared" si="185"/>
        <v>0</v>
      </c>
      <c r="AR58" s="16">
        <f t="shared" si="186"/>
        <v>0</v>
      </c>
      <c r="AS58" s="17">
        <f t="shared" si="187"/>
        <v>0</v>
      </c>
      <c r="AT58" s="15">
        <f t="shared" si="188"/>
        <v>4</v>
      </c>
      <c r="AU58" s="16">
        <f t="shared" si="189"/>
        <v>2</v>
      </c>
      <c r="AV58" s="16">
        <f t="shared" si="190"/>
        <v>0</v>
      </c>
      <c r="AW58" s="17">
        <f t="shared" si="191"/>
        <v>2</v>
      </c>
      <c r="AX58" s="15">
        <f t="shared" si="192"/>
        <v>0</v>
      </c>
      <c r="AY58" s="16">
        <f t="shared" si="193"/>
        <v>0</v>
      </c>
      <c r="AZ58" s="16">
        <f t="shared" si="194"/>
        <v>0</v>
      </c>
      <c r="BA58" s="16">
        <f t="shared" si="195"/>
        <v>0</v>
      </c>
      <c r="BB58" s="15">
        <f t="shared" si="196"/>
        <v>0</v>
      </c>
      <c r="BC58" s="16">
        <f t="shared" si="197"/>
        <v>0</v>
      </c>
      <c r="BD58" s="16">
        <f t="shared" si="198"/>
        <v>0</v>
      </c>
      <c r="BE58" s="16">
        <f t="shared" si="141"/>
        <v>0</v>
      </c>
      <c r="BF58" s="15">
        <f t="shared" si="199"/>
        <v>0</v>
      </c>
      <c r="BG58" s="16">
        <f t="shared" si="200"/>
        <v>0</v>
      </c>
      <c r="BH58" s="16">
        <f t="shared" si="201"/>
        <v>0</v>
      </c>
      <c r="BI58" s="17">
        <f t="shared" si="202"/>
        <v>0</v>
      </c>
      <c r="BK58" s="29">
        <f t="shared" si="203"/>
        <v>221401</v>
      </c>
      <c r="BL58" s="29">
        <f t="shared" si="204"/>
        <v>222401</v>
      </c>
      <c r="BM58" s="29">
        <f t="shared" si="205"/>
        <v>223401</v>
      </c>
      <c r="BN58" s="23">
        <v>1401</v>
      </c>
    </row>
    <row r="59" spans="1:66" s="28" customFormat="1" ht="24.75" customHeight="1">
      <c r="A59" s="22" t="s">
        <v>22</v>
      </c>
      <c r="B59" s="15">
        <f t="shared" si="206"/>
        <v>1</v>
      </c>
      <c r="C59" s="16">
        <f t="shared" si="148"/>
        <v>0</v>
      </c>
      <c r="D59" s="16">
        <f t="shared" si="148"/>
        <v>0</v>
      </c>
      <c r="E59" s="16">
        <f t="shared" si="148"/>
        <v>1</v>
      </c>
      <c r="F59" s="15">
        <f t="shared" si="207"/>
        <v>1</v>
      </c>
      <c r="G59" s="16">
        <f t="shared" si="149"/>
        <v>0</v>
      </c>
      <c r="H59" s="16">
        <f t="shared" si="150"/>
        <v>0</v>
      </c>
      <c r="I59" s="16">
        <f t="shared" si="151"/>
        <v>1</v>
      </c>
      <c r="J59" s="15">
        <f t="shared" si="152"/>
        <v>0</v>
      </c>
      <c r="K59" s="16">
        <f t="shared" si="153"/>
        <v>0</v>
      </c>
      <c r="L59" s="16">
        <f t="shared" si="154"/>
        <v>0</v>
      </c>
      <c r="M59" s="17">
        <f t="shared" si="155"/>
        <v>0</v>
      </c>
      <c r="N59" s="15">
        <f t="shared" si="156"/>
        <v>0</v>
      </c>
      <c r="O59" s="16">
        <f t="shared" si="157"/>
        <v>0</v>
      </c>
      <c r="P59" s="16">
        <f t="shared" si="158"/>
        <v>0</v>
      </c>
      <c r="Q59" s="17">
        <f t="shared" si="159"/>
        <v>0</v>
      </c>
      <c r="R59" s="15">
        <f t="shared" si="160"/>
        <v>0</v>
      </c>
      <c r="S59" s="16">
        <f t="shared" si="161"/>
        <v>0</v>
      </c>
      <c r="T59" s="16">
        <f t="shared" si="162"/>
        <v>0</v>
      </c>
      <c r="U59" s="16">
        <f t="shared" si="163"/>
        <v>0</v>
      </c>
      <c r="V59" s="15">
        <f t="shared" si="164"/>
        <v>0</v>
      </c>
      <c r="W59" s="16">
        <f t="shared" si="165"/>
        <v>0</v>
      </c>
      <c r="X59" s="16">
        <f t="shared" si="166"/>
        <v>0</v>
      </c>
      <c r="Y59" s="17">
        <f t="shared" si="167"/>
        <v>0</v>
      </c>
      <c r="Z59" s="15">
        <f t="shared" si="168"/>
        <v>0</v>
      </c>
      <c r="AA59" s="16">
        <f t="shared" si="169"/>
        <v>0</v>
      </c>
      <c r="AB59" s="16">
        <f t="shared" si="170"/>
        <v>0</v>
      </c>
      <c r="AC59" s="16">
        <f t="shared" si="171"/>
        <v>0</v>
      </c>
      <c r="AD59" s="15">
        <f t="shared" si="172"/>
        <v>0</v>
      </c>
      <c r="AE59" s="16">
        <f t="shared" si="173"/>
        <v>0</v>
      </c>
      <c r="AF59" s="16">
        <f t="shared" si="174"/>
        <v>0</v>
      </c>
      <c r="AG59" s="17">
        <f t="shared" si="175"/>
        <v>0</v>
      </c>
      <c r="AH59" s="15">
        <f t="shared" si="176"/>
        <v>0</v>
      </c>
      <c r="AI59" s="16">
        <f t="shared" si="177"/>
        <v>0</v>
      </c>
      <c r="AJ59" s="16">
        <f t="shared" si="178"/>
        <v>0</v>
      </c>
      <c r="AK59" s="17">
        <f t="shared" si="179"/>
        <v>0</v>
      </c>
      <c r="AL59" s="15">
        <f t="shared" si="180"/>
        <v>0</v>
      </c>
      <c r="AM59" s="16">
        <f t="shared" si="181"/>
        <v>0</v>
      </c>
      <c r="AN59" s="16">
        <f t="shared" si="182"/>
        <v>0</v>
      </c>
      <c r="AO59" s="17">
        <f t="shared" si="183"/>
        <v>0</v>
      </c>
      <c r="AP59" s="15">
        <f t="shared" si="184"/>
        <v>0</v>
      </c>
      <c r="AQ59" s="16">
        <f t="shared" si="185"/>
        <v>0</v>
      </c>
      <c r="AR59" s="16">
        <f t="shared" si="186"/>
        <v>0</v>
      </c>
      <c r="AS59" s="17">
        <f t="shared" si="187"/>
        <v>0</v>
      </c>
      <c r="AT59" s="15">
        <f t="shared" si="188"/>
        <v>1</v>
      </c>
      <c r="AU59" s="16">
        <f t="shared" si="189"/>
        <v>0</v>
      </c>
      <c r="AV59" s="16">
        <f t="shared" si="190"/>
        <v>0</v>
      </c>
      <c r="AW59" s="17">
        <f t="shared" si="191"/>
        <v>1</v>
      </c>
      <c r="AX59" s="15">
        <f t="shared" si="192"/>
        <v>0</v>
      </c>
      <c r="AY59" s="16">
        <f t="shared" si="193"/>
        <v>0</v>
      </c>
      <c r="AZ59" s="16">
        <f t="shared" si="194"/>
        <v>0</v>
      </c>
      <c r="BA59" s="16">
        <f t="shared" si="195"/>
        <v>0</v>
      </c>
      <c r="BB59" s="15">
        <f t="shared" si="196"/>
        <v>0</v>
      </c>
      <c r="BC59" s="16">
        <f t="shared" si="197"/>
        <v>0</v>
      </c>
      <c r="BD59" s="16">
        <f t="shared" si="198"/>
        <v>0</v>
      </c>
      <c r="BE59" s="16">
        <f t="shared" si="141"/>
        <v>0</v>
      </c>
      <c r="BF59" s="15">
        <f t="shared" si="199"/>
        <v>0</v>
      </c>
      <c r="BG59" s="16">
        <f t="shared" si="200"/>
        <v>0</v>
      </c>
      <c r="BH59" s="16">
        <f t="shared" si="201"/>
        <v>0</v>
      </c>
      <c r="BI59" s="17">
        <f t="shared" si="202"/>
        <v>0</v>
      </c>
      <c r="BK59" s="29">
        <f t="shared" si="203"/>
        <v>221402</v>
      </c>
      <c r="BL59" s="29">
        <f t="shared" si="204"/>
        <v>222402</v>
      </c>
      <c r="BM59" s="29">
        <f t="shared" si="205"/>
        <v>223402</v>
      </c>
      <c r="BN59" s="23">
        <v>1402</v>
      </c>
    </row>
    <row r="60" spans="1:66" s="28" customFormat="1" ht="24.75" customHeight="1">
      <c r="A60" s="22" t="s">
        <v>28</v>
      </c>
      <c r="B60" s="15">
        <f t="shared" si="206"/>
        <v>1</v>
      </c>
      <c r="C60" s="16">
        <f t="shared" si="148"/>
        <v>1</v>
      </c>
      <c r="D60" s="16">
        <f t="shared" si="148"/>
        <v>0</v>
      </c>
      <c r="E60" s="16">
        <f t="shared" si="148"/>
        <v>0</v>
      </c>
      <c r="F60" s="15">
        <f t="shared" si="207"/>
        <v>1</v>
      </c>
      <c r="G60" s="16">
        <f t="shared" si="149"/>
        <v>1</v>
      </c>
      <c r="H60" s="16">
        <f t="shared" si="150"/>
        <v>0</v>
      </c>
      <c r="I60" s="16">
        <f t="shared" si="151"/>
        <v>0</v>
      </c>
      <c r="J60" s="15">
        <f t="shared" si="152"/>
        <v>0</v>
      </c>
      <c r="K60" s="16">
        <f t="shared" si="153"/>
        <v>0</v>
      </c>
      <c r="L60" s="16">
        <f t="shared" si="154"/>
        <v>0</v>
      </c>
      <c r="M60" s="17">
        <f t="shared" si="155"/>
        <v>0</v>
      </c>
      <c r="N60" s="15">
        <f t="shared" si="156"/>
        <v>0</v>
      </c>
      <c r="O60" s="16">
        <f t="shared" si="157"/>
        <v>0</v>
      </c>
      <c r="P60" s="16">
        <f t="shared" si="158"/>
        <v>0</v>
      </c>
      <c r="Q60" s="17">
        <f t="shared" si="159"/>
        <v>0</v>
      </c>
      <c r="R60" s="15">
        <f t="shared" si="160"/>
        <v>0</v>
      </c>
      <c r="S60" s="16">
        <f t="shared" si="161"/>
        <v>0</v>
      </c>
      <c r="T60" s="16">
        <f t="shared" si="162"/>
        <v>0</v>
      </c>
      <c r="U60" s="16">
        <f t="shared" si="163"/>
        <v>0</v>
      </c>
      <c r="V60" s="15">
        <f t="shared" si="164"/>
        <v>0</v>
      </c>
      <c r="W60" s="16">
        <f t="shared" si="165"/>
        <v>0</v>
      </c>
      <c r="X60" s="16">
        <f t="shared" si="166"/>
        <v>0</v>
      </c>
      <c r="Y60" s="17">
        <f t="shared" si="167"/>
        <v>0</v>
      </c>
      <c r="Z60" s="15">
        <f t="shared" si="168"/>
        <v>0</v>
      </c>
      <c r="AA60" s="16">
        <f t="shared" si="169"/>
        <v>0</v>
      </c>
      <c r="AB60" s="16">
        <f t="shared" si="170"/>
        <v>0</v>
      </c>
      <c r="AC60" s="16">
        <f t="shared" si="171"/>
        <v>0</v>
      </c>
      <c r="AD60" s="15">
        <f t="shared" si="172"/>
        <v>0</v>
      </c>
      <c r="AE60" s="16">
        <f t="shared" si="173"/>
        <v>0</v>
      </c>
      <c r="AF60" s="16">
        <f t="shared" si="174"/>
        <v>0</v>
      </c>
      <c r="AG60" s="17">
        <f t="shared" si="175"/>
        <v>0</v>
      </c>
      <c r="AH60" s="15">
        <f t="shared" si="176"/>
        <v>0</v>
      </c>
      <c r="AI60" s="16">
        <f t="shared" si="177"/>
        <v>0</v>
      </c>
      <c r="AJ60" s="16">
        <f t="shared" si="178"/>
        <v>0</v>
      </c>
      <c r="AK60" s="17">
        <f t="shared" si="179"/>
        <v>0</v>
      </c>
      <c r="AL60" s="15">
        <f t="shared" si="180"/>
        <v>0</v>
      </c>
      <c r="AM60" s="16">
        <f t="shared" si="181"/>
        <v>0</v>
      </c>
      <c r="AN60" s="16">
        <f t="shared" si="182"/>
        <v>0</v>
      </c>
      <c r="AO60" s="17">
        <f t="shared" si="183"/>
        <v>0</v>
      </c>
      <c r="AP60" s="15">
        <f t="shared" si="184"/>
        <v>0</v>
      </c>
      <c r="AQ60" s="16">
        <f t="shared" si="185"/>
        <v>0</v>
      </c>
      <c r="AR60" s="16">
        <f t="shared" si="186"/>
        <v>0</v>
      </c>
      <c r="AS60" s="17">
        <f t="shared" si="187"/>
        <v>0</v>
      </c>
      <c r="AT60" s="15">
        <f t="shared" si="188"/>
        <v>1</v>
      </c>
      <c r="AU60" s="16">
        <f t="shared" si="189"/>
        <v>1</v>
      </c>
      <c r="AV60" s="16">
        <f t="shared" si="190"/>
        <v>0</v>
      </c>
      <c r="AW60" s="17">
        <f t="shared" si="191"/>
        <v>0</v>
      </c>
      <c r="AX60" s="15">
        <f t="shared" si="192"/>
        <v>0</v>
      </c>
      <c r="AY60" s="16">
        <f t="shared" si="193"/>
        <v>0</v>
      </c>
      <c r="AZ60" s="16">
        <f t="shared" si="194"/>
        <v>0</v>
      </c>
      <c r="BA60" s="16">
        <f t="shared" si="195"/>
        <v>0</v>
      </c>
      <c r="BB60" s="15">
        <f t="shared" si="196"/>
        <v>0</v>
      </c>
      <c r="BC60" s="16">
        <f t="shared" si="197"/>
        <v>0</v>
      </c>
      <c r="BD60" s="16">
        <f t="shared" si="198"/>
        <v>0</v>
      </c>
      <c r="BE60" s="16">
        <f t="shared" si="141"/>
        <v>0</v>
      </c>
      <c r="BF60" s="15">
        <f t="shared" si="199"/>
        <v>0</v>
      </c>
      <c r="BG60" s="16">
        <f t="shared" si="200"/>
        <v>0</v>
      </c>
      <c r="BH60" s="16">
        <f t="shared" si="201"/>
        <v>0</v>
      </c>
      <c r="BI60" s="17">
        <f t="shared" si="202"/>
        <v>0</v>
      </c>
      <c r="BK60" s="29">
        <f t="shared" si="203"/>
        <v>221421</v>
      </c>
      <c r="BL60" s="29">
        <f t="shared" si="204"/>
        <v>222421</v>
      </c>
      <c r="BM60" s="29">
        <f t="shared" si="205"/>
        <v>223421</v>
      </c>
      <c r="BN60" s="23">
        <v>1421</v>
      </c>
    </row>
    <row r="61" spans="1:66" s="28" customFormat="1" ht="24.75" customHeight="1">
      <c r="A61" s="22" t="s">
        <v>29</v>
      </c>
      <c r="B61" s="15">
        <f t="shared" si="206"/>
        <v>6</v>
      </c>
      <c r="C61" s="16">
        <f t="shared" si="148"/>
        <v>2</v>
      </c>
      <c r="D61" s="16">
        <f t="shared" si="148"/>
        <v>2</v>
      </c>
      <c r="E61" s="16">
        <f t="shared" si="148"/>
        <v>2</v>
      </c>
      <c r="F61" s="15">
        <f t="shared" si="207"/>
        <v>2</v>
      </c>
      <c r="G61" s="16">
        <f t="shared" si="149"/>
        <v>1</v>
      </c>
      <c r="H61" s="16">
        <f t="shared" si="150"/>
        <v>1</v>
      </c>
      <c r="I61" s="16">
        <f t="shared" si="151"/>
        <v>0</v>
      </c>
      <c r="J61" s="15">
        <f t="shared" si="152"/>
        <v>3</v>
      </c>
      <c r="K61" s="16">
        <f t="shared" si="153"/>
        <v>1</v>
      </c>
      <c r="L61" s="16">
        <f t="shared" si="154"/>
        <v>0</v>
      </c>
      <c r="M61" s="17">
        <f t="shared" si="155"/>
        <v>2</v>
      </c>
      <c r="N61" s="15">
        <f t="shared" si="156"/>
        <v>1</v>
      </c>
      <c r="O61" s="16">
        <f t="shared" si="157"/>
        <v>0</v>
      </c>
      <c r="P61" s="16">
        <f t="shared" si="158"/>
        <v>1</v>
      </c>
      <c r="Q61" s="17">
        <f t="shared" si="159"/>
        <v>0</v>
      </c>
      <c r="R61" s="15">
        <f t="shared" si="160"/>
        <v>0</v>
      </c>
      <c r="S61" s="16">
        <f t="shared" si="161"/>
        <v>0</v>
      </c>
      <c r="T61" s="16">
        <f t="shared" si="162"/>
        <v>0</v>
      </c>
      <c r="U61" s="16">
        <f t="shared" si="163"/>
        <v>0</v>
      </c>
      <c r="V61" s="15">
        <f t="shared" si="164"/>
        <v>0</v>
      </c>
      <c r="W61" s="16">
        <f t="shared" si="165"/>
        <v>0</v>
      </c>
      <c r="X61" s="16">
        <f t="shared" si="166"/>
        <v>0</v>
      </c>
      <c r="Y61" s="17">
        <f t="shared" si="167"/>
        <v>0</v>
      </c>
      <c r="Z61" s="15">
        <f t="shared" si="168"/>
        <v>0</v>
      </c>
      <c r="AA61" s="16">
        <f t="shared" si="169"/>
        <v>0</v>
      </c>
      <c r="AB61" s="16">
        <f t="shared" si="170"/>
        <v>0</v>
      </c>
      <c r="AC61" s="16">
        <f t="shared" si="171"/>
        <v>0</v>
      </c>
      <c r="AD61" s="15">
        <f t="shared" si="172"/>
        <v>0</v>
      </c>
      <c r="AE61" s="16">
        <f t="shared" si="173"/>
        <v>0</v>
      </c>
      <c r="AF61" s="16">
        <f t="shared" si="174"/>
        <v>0</v>
      </c>
      <c r="AG61" s="17">
        <f t="shared" si="175"/>
        <v>0</v>
      </c>
      <c r="AH61" s="15">
        <f t="shared" si="176"/>
        <v>0</v>
      </c>
      <c r="AI61" s="16">
        <f t="shared" si="177"/>
        <v>0</v>
      </c>
      <c r="AJ61" s="16">
        <f t="shared" si="178"/>
        <v>0</v>
      </c>
      <c r="AK61" s="17">
        <f t="shared" si="179"/>
        <v>0</v>
      </c>
      <c r="AL61" s="15">
        <f t="shared" si="180"/>
        <v>0</v>
      </c>
      <c r="AM61" s="16">
        <f t="shared" si="181"/>
        <v>0</v>
      </c>
      <c r="AN61" s="16">
        <f t="shared" si="182"/>
        <v>0</v>
      </c>
      <c r="AO61" s="17">
        <f t="shared" si="183"/>
        <v>0</v>
      </c>
      <c r="AP61" s="15">
        <f t="shared" si="184"/>
        <v>0</v>
      </c>
      <c r="AQ61" s="16">
        <f t="shared" si="185"/>
        <v>0</v>
      </c>
      <c r="AR61" s="16">
        <f t="shared" si="186"/>
        <v>0</v>
      </c>
      <c r="AS61" s="17">
        <f t="shared" si="187"/>
        <v>0</v>
      </c>
      <c r="AT61" s="15">
        <f t="shared" si="188"/>
        <v>6</v>
      </c>
      <c r="AU61" s="16">
        <f t="shared" si="189"/>
        <v>2</v>
      </c>
      <c r="AV61" s="16">
        <f t="shared" si="190"/>
        <v>2</v>
      </c>
      <c r="AW61" s="17">
        <f t="shared" si="191"/>
        <v>2</v>
      </c>
      <c r="AX61" s="15">
        <f t="shared" si="192"/>
        <v>0</v>
      </c>
      <c r="AY61" s="16">
        <f t="shared" si="193"/>
        <v>0</v>
      </c>
      <c r="AZ61" s="16">
        <f t="shared" si="194"/>
        <v>0</v>
      </c>
      <c r="BA61" s="16">
        <f t="shared" si="195"/>
        <v>0</v>
      </c>
      <c r="BB61" s="15">
        <f t="shared" si="196"/>
        <v>0</v>
      </c>
      <c r="BC61" s="16">
        <f t="shared" si="197"/>
        <v>0</v>
      </c>
      <c r="BD61" s="16">
        <f t="shared" si="198"/>
        <v>0</v>
      </c>
      <c r="BE61" s="16">
        <f t="shared" si="141"/>
        <v>0</v>
      </c>
      <c r="BF61" s="15">
        <f t="shared" si="199"/>
        <v>0</v>
      </c>
      <c r="BG61" s="16">
        <f t="shared" si="200"/>
        <v>0</v>
      </c>
      <c r="BH61" s="16">
        <f t="shared" si="201"/>
        <v>0</v>
      </c>
      <c r="BI61" s="17">
        <f t="shared" si="202"/>
        <v>0</v>
      </c>
      <c r="BK61" s="29">
        <f t="shared" si="203"/>
        <v>221422</v>
      </c>
      <c r="BL61" s="29">
        <f t="shared" si="204"/>
        <v>222422</v>
      </c>
      <c r="BM61" s="29">
        <f t="shared" si="205"/>
        <v>223422</v>
      </c>
      <c r="BN61" s="23">
        <v>1422</v>
      </c>
    </row>
    <row r="62" spans="1:66" s="28" customFormat="1" ht="24.75" customHeight="1">
      <c r="A62" s="22" t="s">
        <v>30</v>
      </c>
      <c r="B62" s="15">
        <f t="shared" si="206"/>
        <v>8</v>
      </c>
      <c r="C62" s="16">
        <f t="shared" si="148"/>
        <v>2</v>
      </c>
      <c r="D62" s="16">
        <f t="shared" si="148"/>
        <v>0</v>
      </c>
      <c r="E62" s="16">
        <f t="shared" si="148"/>
        <v>6</v>
      </c>
      <c r="F62" s="15">
        <f t="shared" si="207"/>
        <v>3</v>
      </c>
      <c r="G62" s="16">
        <f t="shared" si="149"/>
        <v>0</v>
      </c>
      <c r="H62" s="16">
        <f t="shared" si="150"/>
        <v>0</v>
      </c>
      <c r="I62" s="16">
        <f t="shared" si="151"/>
        <v>3</v>
      </c>
      <c r="J62" s="15">
        <f t="shared" si="152"/>
        <v>4</v>
      </c>
      <c r="K62" s="16">
        <f t="shared" si="153"/>
        <v>1</v>
      </c>
      <c r="L62" s="16">
        <f t="shared" si="154"/>
        <v>0</v>
      </c>
      <c r="M62" s="17">
        <f t="shared" si="155"/>
        <v>3</v>
      </c>
      <c r="N62" s="15">
        <f t="shared" si="156"/>
        <v>1</v>
      </c>
      <c r="O62" s="16">
        <f t="shared" si="157"/>
        <v>1</v>
      </c>
      <c r="P62" s="16">
        <f t="shared" si="158"/>
        <v>0</v>
      </c>
      <c r="Q62" s="17">
        <f t="shared" si="159"/>
        <v>0</v>
      </c>
      <c r="R62" s="15">
        <f t="shared" si="160"/>
        <v>0</v>
      </c>
      <c r="S62" s="16">
        <f t="shared" si="161"/>
        <v>0</v>
      </c>
      <c r="T62" s="16">
        <f t="shared" si="162"/>
        <v>0</v>
      </c>
      <c r="U62" s="16">
        <f t="shared" si="163"/>
        <v>0</v>
      </c>
      <c r="V62" s="15">
        <f t="shared" si="164"/>
        <v>0</v>
      </c>
      <c r="W62" s="16">
        <f t="shared" si="165"/>
        <v>0</v>
      </c>
      <c r="X62" s="16">
        <f t="shared" si="166"/>
        <v>0</v>
      </c>
      <c r="Y62" s="17">
        <f t="shared" si="167"/>
        <v>0</v>
      </c>
      <c r="Z62" s="15">
        <f t="shared" si="168"/>
        <v>0</v>
      </c>
      <c r="AA62" s="16">
        <f t="shared" si="169"/>
        <v>0</v>
      </c>
      <c r="AB62" s="16">
        <f t="shared" si="170"/>
        <v>0</v>
      </c>
      <c r="AC62" s="16">
        <f t="shared" si="171"/>
        <v>0</v>
      </c>
      <c r="AD62" s="15">
        <f t="shared" si="172"/>
        <v>0</v>
      </c>
      <c r="AE62" s="16">
        <f t="shared" si="173"/>
        <v>0</v>
      </c>
      <c r="AF62" s="16">
        <f t="shared" si="174"/>
        <v>0</v>
      </c>
      <c r="AG62" s="17">
        <f t="shared" si="175"/>
        <v>0</v>
      </c>
      <c r="AH62" s="15">
        <f t="shared" si="176"/>
        <v>0</v>
      </c>
      <c r="AI62" s="16">
        <f t="shared" si="177"/>
        <v>0</v>
      </c>
      <c r="AJ62" s="16">
        <f t="shared" si="178"/>
        <v>0</v>
      </c>
      <c r="AK62" s="17">
        <f t="shared" si="179"/>
        <v>0</v>
      </c>
      <c r="AL62" s="15">
        <f t="shared" si="180"/>
        <v>0</v>
      </c>
      <c r="AM62" s="16">
        <f t="shared" si="181"/>
        <v>0</v>
      </c>
      <c r="AN62" s="16">
        <f t="shared" si="182"/>
        <v>0</v>
      </c>
      <c r="AO62" s="17">
        <f t="shared" si="183"/>
        <v>0</v>
      </c>
      <c r="AP62" s="15">
        <f t="shared" si="184"/>
        <v>0</v>
      </c>
      <c r="AQ62" s="16">
        <f t="shared" si="185"/>
        <v>0</v>
      </c>
      <c r="AR62" s="16">
        <f t="shared" si="186"/>
        <v>0</v>
      </c>
      <c r="AS62" s="17">
        <f t="shared" si="187"/>
        <v>0</v>
      </c>
      <c r="AT62" s="15">
        <f t="shared" si="188"/>
        <v>8</v>
      </c>
      <c r="AU62" s="16">
        <f t="shared" si="189"/>
        <v>2</v>
      </c>
      <c r="AV62" s="16">
        <f t="shared" si="190"/>
        <v>0</v>
      </c>
      <c r="AW62" s="17">
        <f t="shared" si="191"/>
        <v>6</v>
      </c>
      <c r="AX62" s="15">
        <f t="shared" si="192"/>
        <v>0</v>
      </c>
      <c r="AY62" s="16">
        <f t="shared" si="193"/>
        <v>0</v>
      </c>
      <c r="AZ62" s="16">
        <f t="shared" si="194"/>
        <v>0</v>
      </c>
      <c r="BA62" s="16">
        <f t="shared" si="195"/>
        <v>0</v>
      </c>
      <c r="BB62" s="15">
        <f t="shared" si="196"/>
        <v>0</v>
      </c>
      <c r="BC62" s="16">
        <f t="shared" si="197"/>
        <v>0</v>
      </c>
      <c r="BD62" s="16">
        <f t="shared" si="198"/>
        <v>0</v>
      </c>
      <c r="BE62" s="16">
        <f t="shared" si="141"/>
        <v>0</v>
      </c>
      <c r="BF62" s="15">
        <f t="shared" si="199"/>
        <v>0</v>
      </c>
      <c r="BG62" s="16">
        <f t="shared" si="200"/>
        <v>0</v>
      </c>
      <c r="BH62" s="16">
        <f t="shared" si="201"/>
        <v>0</v>
      </c>
      <c r="BI62" s="17">
        <f t="shared" si="202"/>
        <v>0</v>
      </c>
      <c r="BK62" s="29">
        <f t="shared" si="203"/>
        <v>221423</v>
      </c>
      <c r="BL62" s="29">
        <f t="shared" si="204"/>
        <v>222423</v>
      </c>
      <c r="BM62" s="29">
        <f t="shared" si="205"/>
        <v>223423</v>
      </c>
      <c r="BN62" s="23">
        <v>1423</v>
      </c>
    </row>
    <row r="63" spans="1:66" s="28" customFormat="1" ht="24.75" customHeight="1">
      <c r="A63" s="22" t="s">
        <v>31</v>
      </c>
      <c r="B63" s="15">
        <f t="shared" si="206"/>
        <v>6</v>
      </c>
      <c r="C63" s="16">
        <f t="shared" si="148"/>
        <v>2</v>
      </c>
      <c r="D63" s="16">
        <f t="shared" si="148"/>
        <v>3</v>
      </c>
      <c r="E63" s="16">
        <f t="shared" si="148"/>
        <v>1</v>
      </c>
      <c r="F63" s="15">
        <f t="shared" si="207"/>
        <v>2</v>
      </c>
      <c r="G63" s="16">
        <f t="shared" si="149"/>
        <v>1</v>
      </c>
      <c r="H63" s="16">
        <f t="shared" si="150"/>
        <v>0</v>
      </c>
      <c r="I63" s="16">
        <f t="shared" si="151"/>
        <v>1</v>
      </c>
      <c r="J63" s="15">
        <f t="shared" si="152"/>
        <v>2</v>
      </c>
      <c r="K63" s="16">
        <f t="shared" si="153"/>
        <v>0</v>
      </c>
      <c r="L63" s="16">
        <f t="shared" si="154"/>
        <v>2</v>
      </c>
      <c r="M63" s="17">
        <f t="shared" si="155"/>
        <v>0</v>
      </c>
      <c r="N63" s="15">
        <f t="shared" si="156"/>
        <v>2</v>
      </c>
      <c r="O63" s="16">
        <f t="shared" si="157"/>
        <v>1</v>
      </c>
      <c r="P63" s="16">
        <f t="shared" si="158"/>
        <v>1</v>
      </c>
      <c r="Q63" s="17">
        <f t="shared" si="159"/>
        <v>0</v>
      </c>
      <c r="R63" s="15">
        <f t="shared" si="160"/>
        <v>0</v>
      </c>
      <c r="S63" s="16">
        <f t="shared" si="161"/>
        <v>0</v>
      </c>
      <c r="T63" s="16">
        <f t="shared" si="162"/>
        <v>0</v>
      </c>
      <c r="U63" s="16">
        <f t="shared" si="163"/>
        <v>0</v>
      </c>
      <c r="V63" s="15">
        <f t="shared" si="164"/>
        <v>0</v>
      </c>
      <c r="W63" s="16">
        <f t="shared" si="165"/>
        <v>0</v>
      </c>
      <c r="X63" s="16">
        <f t="shared" si="166"/>
        <v>0</v>
      </c>
      <c r="Y63" s="17">
        <f t="shared" si="167"/>
        <v>0</v>
      </c>
      <c r="Z63" s="15">
        <f t="shared" si="168"/>
        <v>0</v>
      </c>
      <c r="AA63" s="16">
        <f t="shared" si="169"/>
        <v>0</v>
      </c>
      <c r="AB63" s="16">
        <f t="shared" si="170"/>
        <v>0</v>
      </c>
      <c r="AC63" s="16">
        <f t="shared" si="171"/>
        <v>0</v>
      </c>
      <c r="AD63" s="15">
        <f t="shared" si="172"/>
        <v>0</v>
      </c>
      <c r="AE63" s="16">
        <f t="shared" si="173"/>
        <v>0</v>
      </c>
      <c r="AF63" s="16">
        <f t="shared" si="174"/>
        <v>0</v>
      </c>
      <c r="AG63" s="17">
        <f t="shared" si="175"/>
        <v>0</v>
      </c>
      <c r="AH63" s="15">
        <f t="shared" si="176"/>
        <v>0</v>
      </c>
      <c r="AI63" s="16">
        <f t="shared" si="177"/>
        <v>0</v>
      </c>
      <c r="AJ63" s="16">
        <f t="shared" si="178"/>
        <v>0</v>
      </c>
      <c r="AK63" s="17">
        <f t="shared" si="179"/>
        <v>0</v>
      </c>
      <c r="AL63" s="15">
        <f t="shared" si="180"/>
        <v>0</v>
      </c>
      <c r="AM63" s="16">
        <f t="shared" si="181"/>
        <v>0</v>
      </c>
      <c r="AN63" s="16">
        <f t="shared" si="182"/>
        <v>0</v>
      </c>
      <c r="AO63" s="17">
        <f t="shared" si="183"/>
        <v>0</v>
      </c>
      <c r="AP63" s="15">
        <f t="shared" si="184"/>
        <v>0</v>
      </c>
      <c r="AQ63" s="16">
        <f t="shared" si="185"/>
        <v>0</v>
      </c>
      <c r="AR63" s="16">
        <f t="shared" si="186"/>
        <v>0</v>
      </c>
      <c r="AS63" s="17">
        <f t="shared" si="187"/>
        <v>0</v>
      </c>
      <c r="AT63" s="15">
        <f t="shared" si="188"/>
        <v>6</v>
      </c>
      <c r="AU63" s="16">
        <f t="shared" si="189"/>
        <v>2</v>
      </c>
      <c r="AV63" s="16">
        <f t="shared" si="190"/>
        <v>3</v>
      </c>
      <c r="AW63" s="17">
        <f t="shared" si="191"/>
        <v>1</v>
      </c>
      <c r="AX63" s="15">
        <f t="shared" si="192"/>
        <v>0</v>
      </c>
      <c r="AY63" s="16">
        <f t="shared" si="193"/>
        <v>0</v>
      </c>
      <c r="AZ63" s="16">
        <f t="shared" si="194"/>
        <v>0</v>
      </c>
      <c r="BA63" s="16">
        <f t="shared" si="195"/>
        <v>0</v>
      </c>
      <c r="BB63" s="15">
        <f t="shared" si="196"/>
        <v>0</v>
      </c>
      <c r="BC63" s="16">
        <f t="shared" si="197"/>
        <v>0</v>
      </c>
      <c r="BD63" s="16">
        <f t="shared" si="198"/>
        <v>0</v>
      </c>
      <c r="BE63" s="16">
        <f t="shared" si="141"/>
        <v>0</v>
      </c>
      <c r="BF63" s="15">
        <f t="shared" si="199"/>
        <v>0</v>
      </c>
      <c r="BG63" s="16">
        <f t="shared" si="200"/>
        <v>0</v>
      </c>
      <c r="BH63" s="16">
        <f t="shared" si="201"/>
        <v>0</v>
      </c>
      <c r="BI63" s="17">
        <f t="shared" si="202"/>
        <v>0</v>
      </c>
      <c r="BK63" s="29">
        <f t="shared" si="203"/>
        <v>221424</v>
      </c>
      <c r="BL63" s="29">
        <f t="shared" si="204"/>
        <v>222424</v>
      </c>
      <c r="BM63" s="29">
        <f t="shared" si="205"/>
        <v>223424</v>
      </c>
      <c r="BN63" s="23">
        <v>1424</v>
      </c>
    </row>
    <row r="64" spans="1:66" s="28" customFormat="1" ht="24.75" customHeight="1">
      <c r="A64" s="22" t="s">
        <v>24</v>
      </c>
      <c r="B64" s="15">
        <f t="shared" si="206"/>
        <v>4</v>
      </c>
      <c r="C64" s="16">
        <f t="shared" si="148"/>
        <v>1</v>
      </c>
      <c r="D64" s="16">
        <f t="shared" si="148"/>
        <v>0</v>
      </c>
      <c r="E64" s="16">
        <f t="shared" si="148"/>
        <v>3</v>
      </c>
      <c r="F64" s="15">
        <f t="shared" si="207"/>
        <v>1</v>
      </c>
      <c r="G64" s="16">
        <f t="shared" si="149"/>
        <v>0</v>
      </c>
      <c r="H64" s="16">
        <f t="shared" si="150"/>
        <v>0</v>
      </c>
      <c r="I64" s="16">
        <f t="shared" si="151"/>
        <v>1</v>
      </c>
      <c r="J64" s="15">
        <f t="shared" si="152"/>
        <v>2</v>
      </c>
      <c r="K64" s="16">
        <f t="shared" si="153"/>
        <v>0</v>
      </c>
      <c r="L64" s="16">
        <f t="shared" si="154"/>
        <v>0</v>
      </c>
      <c r="M64" s="17">
        <f t="shared" si="155"/>
        <v>2</v>
      </c>
      <c r="N64" s="15">
        <f t="shared" si="156"/>
        <v>1</v>
      </c>
      <c r="O64" s="16">
        <f t="shared" si="157"/>
        <v>1</v>
      </c>
      <c r="P64" s="16">
        <f t="shared" si="158"/>
        <v>0</v>
      </c>
      <c r="Q64" s="17">
        <f t="shared" si="159"/>
        <v>0</v>
      </c>
      <c r="R64" s="15">
        <f t="shared" si="160"/>
        <v>0</v>
      </c>
      <c r="S64" s="16">
        <f t="shared" si="161"/>
        <v>0</v>
      </c>
      <c r="T64" s="16">
        <f t="shared" si="162"/>
        <v>0</v>
      </c>
      <c r="U64" s="16">
        <f t="shared" si="163"/>
        <v>0</v>
      </c>
      <c r="V64" s="15">
        <f t="shared" si="164"/>
        <v>0</v>
      </c>
      <c r="W64" s="16">
        <f t="shared" si="165"/>
        <v>0</v>
      </c>
      <c r="X64" s="16">
        <f t="shared" si="166"/>
        <v>0</v>
      </c>
      <c r="Y64" s="17">
        <f t="shared" si="167"/>
        <v>0</v>
      </c>
      <c r="Z64" s="15">
        <f t="shared" si="168"/>
        <v>0</v>
      </c>
      <c r="AA64" s="16">
        <f t="shared" si="169"/>
        <v>0</v>
      </c>
      <c r="AB64" s="16">
        <f t="shared" si="170"/>
        <v>0</v>
      </c>
      <c r="AC64" s="16">
        <f t="shared" si="171"/>
        <v>0</v>
      </c>
      <c r="AD64" s="15">
        <f t="shared" si="172"/>
        <v>0</v>
      </c>
      <c r="AE64" s="16">
        <f t="shared" si="173"/>
        <v>0</v>
      </c>
      <c r="AF64" s="16">
        <f t="shared" si="174"/>
        <v>0</v>
      </c>
      <c r="AG64" s="17">
        <f t="shared" si="175"/>
        <v>0</v>
      </c>
      <c r="AH64" s="15">
        <f t="shared" si="176"/>
        <v>0</v>
      </c>
      <c r="AI64" s="16">
        <f t="shared" si="177"/>
        <v>0</v>
      </c>
      <c r="AJ64" s="16">
        <f t="shared" si="178"/>
        <v>0</v>
      </c>
      <c r="AK64" s="17">
        <f t="shared" si="179"/>
        <v>0</v>
      </c>
      <c r="AL64" s="15">
        <f t="shared" si="180"/>
        <v>0</v>
      </c>
      <c r="AM64" s="16">
        <f t="shared" si="181"/>
        <v>0</v>
      </c>
      <c r="AN64" s="16">
        <f t="shared" si="182"/>
        <v>0</v>
      </c>
      <c r="AO64" s="17">
        <f t="shared" si="183"/>
        <v>0</v>
      </c>
      <c r="AP64" s="15">
        <f t="shared" si="184"/>
        <v>0</v>
      </c>
      <c r="AQ64" s="16">
        <f t="shared" si="185"/>
        <v>0</v>
      </c>
      <c r="AR64" s="16">
        <f t="shared" si="186"/>
        <v>0</v>
      </c>
      <c r="AS64" s="17">
        <f t="shared" si="187"/>
        <v>0</v>
      </c>
      <c r="AT64" s="15">
        <f t="shared" si="188"/>
        <v>4</v>
      </c>
      <c r="AU64" s="16">
        <f t="shared" si="189"/>
        <v>1</v>
      </c>
      <c r="AV64" s="16">
        <f t="shared" si="190"/>
        <v>0</v>
      </c>
      <c r="AW64" s="17">
        <f t="shared" si="191"/>
        <v>3</v>
      </c>
      <c r="AX64" s="15">
        <f t="shared" si="192"/>
        <v>0</v>
      </c>
      <c r="AY64" s="16">
        <f t="shared" si="193"/>
        <v>0</v>
      </c>
      <c r="AZ64" s="16">
        <f t="shared" si="194"/>
        <v>0</v>
      </c>
      <c r="BA64" s="16">
        <f t="shared" si="195"/>
        <v>0</v>
      </c>
      <c r="BB64" s="15">
        <f t="shared" si="196"/>
        <v>0</v>
      </c>
      <c r="BC64" s="16">
        <f t="shared" si="197"/>
        <v>0</v>
      </c>
      <c r="BD64" s="16">
        <f t="shared" si="198"/>
        <v>0</v>
      </c>
      <c r="BE64" s="16">
        <f t="shared" si="141"/>
        <v>0</v>
      </c>
      <c r="BF64" s="15">
        <f t="shared" si="199"/>
        <v>0</v>
      </c>
      <c r="BG64" s="16">
        <f t="shared" si="200"/>
        <v>0</v>
      </c>
      <c r="BH64" s="16">
        <f t="shared" si="201"/>
        <v>0</v>
      </c>
      <c r="BI64" s="17">
        <f t="shared" si="202"/>
        <v>0</v>
      </c>
      <c r="BK64" s="29">
        <f t="shared" si="203"/>
        <v>221425</v>
      </c>
      <c r="BL64" s="29">
        <f t="shared" si="204"/>
        <v>222425</v>
      </c>
      <c r="BM64" s="29">
        <f t="shared" si="205"/>
        <v>223425</v>
      </c>
      <c r="BN64" s="23">
        <v>1425</v>
      </c>
    </row>
    <row r="65" spans="1:66" s="28" customFormat="1" ht="24.75" customHeight="1">
      <c r="A65" s="22" t="s">
        <v>25</v>
      </c>
      <c r="B65" s="15">
        <f t="shared" si="206"/>
        <v>1</v>
      </c>
      <c r="C65" s="16">
        <f t="shared" si="148"/>
        <v>1</v>
      </c>
      <c r="D65" s="16">
        <f t="shared" si="148"/>
        <v>0</v>
      </c>
      <c r="E65" s="16">
        <f t="shared" si="148"/>
        <v>0</v>
      </c>
      <c r="F65" s="15">
        <f t="shared" si="207"/>
        <v>0</v>
      </c>
      <c r="G65" s="16">
        <f t="shared" si="149"/>
        <v>0</v>
      </c>
      <c r="H65" s="16">
        <f t="shared" si="150"/>
        <v>0</v>
      </c>
      <c r="I65" s="16">
        <f t="shared" si="151"/>
        <v>0</v>
      </c>
      <c r="J65" s="15">
        <f t="shared" si="152"/>
        <v>1</v>
      </c>
      <c r="K65" s="16">
        <f t="shared" si="153"/>
        <v>1</v>
      </c>
      <c r="L65" s="16">
        <f t="shared" si="154"/>
        <v>0</v>
      </c>
      <c r="M65" s="17">
        <f t="shared" si="155"/>
        <v>0</v>
      </c>
      <c r="N65" s="15">
        <f t="shared" si="156"/>
        <v>0</v>
      </c>
      <c r="O65" s="16">
        <f t="shared" si="157"/>
        <v>0</v>
      </c>
      <c r="P65" s="16">
        <f t="shared" si="158"/>
        <v>0</v>
      </c>
      <c r="Q65" s="17">
        <f t="shared" si="159"/>
        <v>0</v>
      </c>
      <c r="R65" s="15">
        <f t="shared" si="160"/>
        <v>0</v>
      </c>
      <c r="S65" s="16">
        <f t="shared" si="161"/>
        <v>0</v>
      </c>
      <c r="T65" s="16">
        <f t="shared" si="162"/>
        <v>0</v>
      </c>
      <c r="U65" s="16">
        <f t="shared" si="163"/>
        <v>0</v>
      </c>
      <c r="V65" s="15">
        <f t="shared" si="164"/>
        <v>0</v>
      </c>
      <c r="W65" s="16">
        <f t="shared" si="165"/>
        <v>0</v>
      </c>
      <c r="X65" s="16">
        <f t="shared" si="166"/>
        <v>0</v>
      </c>
      <c r="Y65" s="17">
        <f t="shared" si="167"/>
        <v>0</v>
      </c>
      <c r="Z65" s="15">
        <f t="shared" si="168"/>
        <v>0</v>
      </c>
      <c r="AA65" s="16">
        <f t="shared" si="169"/>
        <v>0</v>
      </c>
      <c r="AB65" s="16">
        <f t="shared" si="170"/>
        <v>0</v>
      </c>
      <c r="AC65" s="16">
        <f t="shared" si="171"/>
        <v>0</v>
      </c>
      <c r="AD65" s="15">
        <f t="shared" si="172"/>
        <v>0</v>
      </c>
      <c r="AE65" s="16">
        <f t="shared" si="173"/>
        <v>0</v>
      </c>
      <c r="AF65" s="16">
        <f t="shared" si="174"/>
        <v>0</v>
      </c>
      <c r="AG65" s="17">
        <f t="shared" si="175"/>
        <v>0</v>
      </c>
      <c r="AH65" s="15">
        <f t="shared" si="176"/>
        <v>0</v>
      </c>
      <c r="AI65" s="16">
        <f t="shared" si="177"/>
        <v>0</v>
      </c>
      <c r="AJ65" s="16">
        <f t="shared" si="178"/>
        <v>0</v>
      </c>
      <c r="AK65" s="17">
        <f t="shared" si="179"/>
        <v>0</v>
      </c>
      <c r="AL65" s="15">
        <f t="shared" si="180"/>
        <v>0</v>
      </c>
      <c r="AM65" s="16">
        <f t="shared" si="181"/>
        <v>0</v>
      </c>
      <c r="AN65" s="16">
        <f t="shared" si="182"/>
        <v>0</v>
      </c>
      <c r="AO65" s="17">
        <f t="shared" si="183"/>
        <v>0</v>
      </c>
      <c r="AP65" s="15">
        <f t="shared" si="184"/>
        <v>0</v>
      </c>
      <c r="AQ65" s="16">
        <f t="shared" si="185"/>
        <v>0</v>
      </c>
      <c r="AR65" s="16">
        <f t="shared" si="186"/>
        <v>0</v>
      </c>
      <c r="AS65" s="17">
        <f t="shared" si="187"/>
        <v>0</v>
      </c>
      <c r="AT65" s="15">
        <f t="shared" si="188"/>
        <v>1</v>
      </c>
      <c r="AU65" s="16">
        <f t="shared" si="189"/>
        <v>1</v>
      </c>
      <c r="AV65" s="16">
        <f t="shared" si="190"/>
        <v>0</v>
      </c>
      <c r="AW65" s="17">
        <f t="shared" si="191"/>
        <v>0</v>
      </c>
      <c r="AX65" s="15">
        <f t="shared" si="192"/>
        <v>0</v>
      </c>
      <c r="AY65" s="16">
        <f t="shared" si="193"/>
        <v>0</v>
      </c>
      <c r="AZ65" s="16">
        <f t="shared" si="194"/>
        <v>0</v>
      </c>
      <c r="BA65" s="16">
        <f t="shared" si="195"/>
        <v>0</v>
      </c>
      <c r="BB65" s="15">
        <f t="shared" si="196"/>
        <v>0</v>
      </c>
      <c r="BC65" s="16">
        <f t="shared" si="197"/>
        <v>0</v>
      </c>
      <c r="BD65" s="16">
        <f t="shared" si="198"/>
        <v>0</v>
      </c>
      <c r="BE65" s="16">
        <f t="shared" si="141"/>
        <v>0</v>
      </c>
      <c r="BF65" s="15">
        <f t="shared" si="199"/>
        <v>0</v>
      </c>
      <c r="BG65" s="16">
        <f t="shared" si="200"/>
        <v>0</v>
      </c>
      <c r="BH65" s="16">
        <f t="shared" si="201"/>
        <v>0</v>
      </c>
      <c r="BI65" s="17">
        <f t="shared" si="202"/>
        <v>0</v>
      </c>
      <c r="BK65" s="29">
        <f t="shared" si="203"/>
        <v>221426</v>
      </c>
      <c r="BL65" s="29">
        <f t="shared" si="204"/>
        <v>222426</v>
      </c>
      <c r="BM65" s="29">
        <f t="shared" si="205"/>
        <v>223426</v>
      </c>
      <c r="BN65" s="23">
        <v>1426</v>
      </c>
    </row>
    <row r="66" spans="1:66" s="28" customFormat="1" ht="24.75" customHeight="1">
      <c r="A66" s="22" t="s">
        <v>26</v>
      </c>
      <c r="B66" s="15">
        <f t="shared" si="206"/>
        <v>0</v>
      </c>
      <c r="C66" s="16">
        <f t="shared" si="148"/>
        <v>0</v>
      </c>
      <c r="D66" s="16">
        <f t="shared" si="148"/>
        <v>0</v>
      </c>
      <c r="E66" s="16">
        <f t="shared" si="148"/>
        <v>0</v>
      </c>
      <c r="F66" s="15">
        <f t="shared" si="207"/>
        <v>0</v>
      </c>
      <c r="G66" s="16">
        <f t="shared" si="149"/>
        <v>0</v>
      </c>
      <c r="H66" s="16">
        <f t="shared" si="150"/>
        <v>0</v>
      </c>
      <c r="I66" s="16">
        <f t="shared" si="151"/>
        <v>0</v>
      </c>
      <c r="J66" s="15">
        <f t="shared" si="152"/>
        <v>0</v>
      </c>
      <c r="K66" s="16">
        <f t="shared" si="153"/>
        <v>0</v>
      </c>
      <c r="L66" s="16">
        <f t="shared" si="154"/>
        <v>0</v>
      </c>
      <c r="M66" s="17">
        <f t="shared" si="155"/>
        <v>0</v>
      </c>
      <c r="N66" s="15">
        <f t="shared" si="156"/>
        <v>0</v>
      </c>
      <c r="O66" s="16">
        <f t="shared" si="157"/>
        <v>0</v>
      </c>
      <c r="P66" s="16">
        <f t="shared" si="158"/>
        <v>0</v>
      </c>
      <c r="Q66" s="17">
        <f t="shared" si="159"/>
        <v>0</v>
      </c>
      <c r="R66" s="15">
        <f t="shared" si="160"/>
        <v>0</v>
      </c>
      <c r="S66" s="16">
        <f t="shared" si="161"/>
        <v>0</v>
      </c>
      <c r="T66" s="16">
        <f t="shared" si="162"/>
        <v>0</v>
      </c>
      <c r="U66" s="16">
        <f t="shared" si="163"/>
        <v>0</v>
      </c>
      <c r="V66" s="15">
        <f t="shared" si="164"/>
        <v>0</v>
      </c>
      <c r="W66" s="16">
        <f t="shared" si="165"/>
        <v>0</v>
      </c>
      <c r="X66" s="16">
        <f t="shared" si="166"/>
        <v>0</v>
      </c>
      <c r="Y66" s="17">
        <f t="shared" si="167"/>
        <v>0</v>
      </c>
      <c r="Z66" s="15">
        <f t="shared" si="168"/>
        <v>0</v>
      </c>
      <c r="AA66" s="16">
        <f t="shared" si="169"/>
        <v>0</v>
      </c>
      <c r="AB66" s="16">
        <f t="shared" si="170"/>
        <v>0</v>
      </c>
      <c r="AC66" s="16">
        <f t="shared" si="171"/>
        <v>0</v>
      </c>
      <c r="AD66" s="15">
        <f t="shared" si="172"/>
        <v>0</v>
      </c>
      <c r="AE66" s="16">
        <f t="shared" si="173"/>
        <v>0</v>
      </c>
      <c r="AF66" s="16">
        <f t="shared" si="174"/>
        <v>0</v>
      </c>
      <c r="AG66" s="17">
        <f t="shared" si="175"/>
        <v>0</v>
      </c>
      <c r="AH66" s="15">
        <f t="shared" si="176"/>
        <v>0</v>
      </c>
      <c r="AI66" s="16">
        <f t="shared" si="177"/>
        <v>0</v>
      </c>
      <c r="AJ66" s="16">
        <f t="shared" si="178"/>
        <v>0</v>
      </c>
      <c r="AK66" s="17">
        <f t="shared" si="179"/>
        <v>0</v>
      </c>
      <c r="AL66" s="15">
        <f t="shared" si="180"/>
        <v>0</v>
      </c>
      <c r="AM66" s="16">
        <f t="shared" si="181"/>
        <v>0</v>
      </c>
      <c r="AN66" s="16">
        <f t="shared" si="182"/>
        <v>0</v>
      </c>
      <c r="AO66" s="17">
        <f t="shared" si="183"/>
        <v>0</v>
      </c>
      <c r="AP66" s="15">
        <f t="shared" si="184"/>
        <v>0</v>
      </c>
      <c r="AQ66" s="16">
        <f t="shared" si="185"/>
        <v>0</v>
      </c>
      <c r="AR66" s="16">
        <f t="shared" si="186"/>
        <v>0</v>
      </c>
      <c r="AS66" s="17">
        <f t="shared" si="187"/>
        <v>0</v>
      </c>
      <c r="AT66" s="15">
        <f t="shared" si="188"/>
        <v>0</v>
      </c>
      <c r="AU66" s="16">
        <f t="shared" si="189"/>
        <v>0</v>
      </c>
      <c r="AV66" s="16">
        <f t="shared" si="190"/>
        <v>0</v>
      </c>
      <c r="AW66" s="17">
        <f t="shared" si="191"/>
        <v>0</v>
      </c>
      <c r="AX66" s="15">
        <f t="shared" si="192"/>
        <v>0</v>
      </c>
      <c r="AY66" s="16">
        <f t="shared" si="193"/>
        <v>0</v>
      </c>
      <c r="AZ66" s="16">
        <f t="shared" si="194"/>
        <v>0</v>
      </c>
      <c r="BA66" s="16">
        <f t="shared" si="195"/>
        <v>0</v>
      </c>
      <c r="BB66" s="15">
        <f t="shared" si="196"/>
        <v>0</v>
      </c>
      <c r="BC66" s="16">
        <f t="shared" si="197"/>
        <v>0</v>
      </c>
      <c r="BD66" s="16">
        <f t="shared" si="198"/>
        <v>0</v>
      </c>
      <c r="BE66" s="16">
        <f t="shared" si="141"/>
        <v>0</v>
      </c>
      <c r="BF66" s="15">
        <f t="shared" si="199"/>
        <v>0</v>
      </c>
      <c r="BG66" s="16">
        <f t="shared" si="200"/>
        <v>0</v>
      </c>
      <c r="BH66" s="16">
        <f t="shared" si="201"/>
        <v>0</v>
      </c>
      <c r="BI66" s="17">
        <f t="shared" si="202"/>
        <v>0</v>
      </c>
      <c r="BK66" s="29">
        <f t="shared" si="203"/>
        <v>221427</v>
      </c>
      <c r="BL66" s="29">
        <f t="shared" si="204"/>
        <v>222427</v>
      </c>
      <c r="BM66" s="29">
        <f t="shared" si="205"/>
        <v>223427</v>
      </c>
      <c r="BN66" s="23">
        <v>1427</v>
      </c>
    </row>
    <row r="67" spans="1:66" s="28" customFormat="1" ht="24.75" customHeight="1">
      <c r="A67" s="22" t="s">
        <v>27</v>
      </c>
      <c r="B67" s="15">
        <f t="shared" si="206"/>
        <v>0</v>
      </c>
      <c r="C67" s="19">
        <f t="shared" si="148"/>
        <v>0</v>
      </c>
      <c r="D67" s="19">
        <f t="shared" si="148"/>
        <v>0</v>
      </c>
      <c r="E67" s="19">
        <f t="shared" si="148"/>
        <v>0</v>
      </c>
      <c r="F67" s="15">
        <f t="shared" si="207"/>
        <v>0</v>
      </c>
      <c r="G67" s="19">
        <f t="shared" si="149"/>
        <v>0</v>
      </c>
      <c r="H67" s="19">
        <f t="shared" si="150"/>
        <v>0</v>
      </c>
      <c r="I67" s="19">
        <f t="shared" si="151"/>
        <v>0</v>
      </c>
      <c r="J67" s="18">
        <f t="shared" si="152"/>
        <v>0</v>
      </c>
      <c r="K67" s="19">
        <f t="shared" si="153"/>
        <v>0</v>
      </c>
      <c r="L67" s="19">
        <f t="shared" si="154"/>
        <v>0</v>
      </c>
      <c r="M67" s="20">
        <f t="shared" si="155"/>
        <v>0</v>
      </c>
      <c r="N67" s="18">
        <f t="shared" si="156"/>
        <v>0</v>
      </c>
      <c r="O67" s="19">
        <f t="shared" si="157"/>
        <v>0</v>
      </c>
      <c r="P67" s="19">
        <f t="shared" si="158"/>
        <v>0</v>
      </c>
      <c r="Q67" s="20">
        <f t="shared" si="159"/>
        <v>0</v>
      </c>
      <c r="R67" s="18">
        <f t="shared" si="160"/>
        <v>0</v>
      </c>
      <c r="S67" s="19">
        <f t="shared" si="161"/>
        <v>0</v>
      </c>
      <c r="T67" s="19">
        <f t="shared" si="162"/>
        <v>0</v>
      </c>
      <c r="U67" s="19">
        <f t="shared" si="163"/>
        <v>0</v>
      </c>
      <c r="V67" s="18">
        <f t="shared" si="164"/>
        <v>0</v>
      </c>
      <c r="W67" s="19">
        <f t="shared" si="165"/>
        <v>0</v>
      </c>
      <c r="X67" s="19">
        <f t="shared" si="166"/>
        <v>0</v>
      </c>
      <c r="Y67" s="20">
        <f t="shared" si="167"/>
        <v>0</v>
      </c>
      <c r="Z67" s="18">
        <f t="shared" si="168"/>
        <v>0</v>
      </c>
      <c r="AA67" s="19">
        <f t="shared" si="169"/>
        <v>0</v>
      </c>
      <c r="AB67" s="19">
        <f t="shared" si="170"/>
        <v>0</v>
      </c>
      <c r="AC67" s="19">
        <f t="shared" si="171"/>
        <v>0</v>
      </c>
      <c r="AD67" s="18">
        <f t="shared" si="172"/>
        <v>0</v>
      </c>
      <c r="AE67" s="19">
        <f t="shared" si="173"/>
        <v>0</v>
      </c>
      <c r="AF67" s="19">
        <f t="shared" si="174"/>
        <v>0</v>
      </c>
      <c r="AG67" s="20">
        <f t="shared" si="175"/>
        <v>0</v>
      </c>
      <c r="AH67" s="18">
        <f t="shared" si="176"/>
        <v>0</v>
      </c>
      <c r="AI67" s="19">
        <f t="shared" si="177"/>
        <v>0</v>
      </c>
      <c r="AJ67" s="19">
        <f t="shared" si="178"/>
        <v>0</v>
      </c>
      <c r="AK67" s="20">
        <f t="shared" si="179"/>
        <v>0</v>
      </c>
      <c r="AL67" s="18">
        <f t="shared" si="180"/>
        <v>0</v>
      </c>
      <c r="AM67" s="19">
        <f t="shared" si="181"/>
        <v>0</v>
      </c>
      <c r="AN67" s="19">
        <f t="shared" si="182"/>
        <v>0</v>
      </c>
      <c r="AO67" s="20">
        <f t="shared" si="183"/>
        <v>0</v>
      </c>
      <c r="AP67" s="18">
        <f t="shared" si="184"/>
        <v>0</v>
      </c>
      <c r="AQ67" s="19">
        <f t="shared" si="185"/>
        <v>0</v>
      </c>
      <c r="AR67" s="19">
        <f t="shared" si="186"/>
        <v>0</v>
      </c>
      <c r="AS67" s="20">
        <f t="shared" si="187"/>
        <v>0</v>
      </c>
      <c r="AT67" s="18">
        <f t="shared" si="188"/>
        <v>0</v>
      </c>
      <c r="AU67" s="19">
        <f t="shared" si="189"/>
        <v>0</v>
      </c>
      <c r="AV67" s="19">
        <f t="shared" si="190"/>
        <v>0</v>
      </c>
      <c r="AW67" s="20">
        <f t="shared" si="191"/>
        <v>0</v>
      </c>
      <c r="AX67" s="18">
        <f t="shared" si="192"/>
        <v>0</v>
      </c>
      <c r="AY67" s="19">
        <f t="shared" si="193"/>
        <v>0</v>
      </c>
      <c r="AZ67" s="19">
        <f t="shared" si="194"/>
        <v>0</v>
      </c>
      <c r="BA67" s="19">
        <f t="shared" si="195"/>
        <v>0</v>
      </c>
      <c r="BB67" s="18">
        <f t="shared" si="196"/>
        <v>0</v>
      </c>
      <c r="BC67" s="19">
        <f t="shared" si="197"/>
        <v>0</v>
      </c>
      <c r="BD67" s="19">
        <f t="shared" si="198"/>
        <v>0</v>
      </c>
      <c r="BE67" s="20">
        <f t="shared" si="141"/>
        <v>0</v>
      </c>
      <c r="BF67" s="18">
        <f t="shared" si="199"/>
        <v>0</v>
      </c>
      <c r="BG67" s="19">
        <f t="shared" si="200"/>
        <v>0</v>
      </c>
      <c r="BH67" s="19">
        <f t="shared" si="201"/>
        <v>0</v>
      </c>
      <c r="BI67" s="20">
        <f t="shared" si="202"/>
        <v>0</v>
      </c>
      <c r="BK67" s="29">
        <f t="shared" si="203"/>
        <v>221428</v>
      </c>
      <c r="BL67" s="29">
        <f t="shared" si="204"/>
        <v>222428</v>
      </c>
      <c r="BM67" s="29">
        <f t="shared" si="205"/>
        <v>223428</v>
      </c>
      <c r="BN67" s="23">
        <v>1428</v>
      </c>
    </row>
    <row r="68" spans="1:66" s="28" customFormat="1" ht="24.75" customHeight="1">
      <c r="A68" s="21" t="s">
        <v>84</v>
      </c>
      <c r="B68" s="11">
        <f aca="true" t="shared" si="208" ref="B68:BI68">SUM(B69:B81)</f>
        <v>46</v>
      </c>
      <c r="C68" s="12">
        <f t="shared" si="208"/>
        <v>30</v>
      </c>
      <c r="D68" s="12">
        <f t="shared" si="208"/>
        <v>2</v>
      </c>
      <c r="E68" s="13">
        <f t="shared" si="208"/>
        <v>14</v>
      </c>
      <c r="F68" s="11">
        <f t="shared" si="208"/>
        <v>20</v>
      </c>
      <c r="G68" s="12">
        <f t="shared" si="208"/>
        <v>11</v>
      </c>
      <c r="H68" s="12">
        <f t="shared" si="208"/>
        <v>0</v>
      </c>
      <c r="I68" s="13">
        <f t="shared" si="208"/>
        <v>9</v>
      </c>
      <c r="J68" s="11">
        <f t="shared" si="208"/>
        <v>18</v>
      </c>
      <c r="K68" s="12">
        <f t="shared" si="208"/>
        <v>14</v>
      </c>
      <c r="L68" s="12">
        <f t="shared" si="208"/>
        <v>0</v>
      </c>
      <c r="M68" s="13">
        <f t="shared" si="208"/>
        <v>4</v>
      </c>
      <c r="N68" s="11">
        <f t="shared" si="208"/>
        <v>8</v>
      </c>
      <c r="O68" s="12">
        <f t="shared" si="208"/>
        <v>5</v>
      </c>
      <c r="P68" s="12">
        <f t="shared" si="208"/>
        <v>2</v>
      </c>
      <c r="Q68" s="13">
        <f t="shared" si="208"/>
        <v>1</v>
      </c>
      <c r="R68" s="11">
        <f t="shared" si="208"/>
        <v>0</v>
      </c>
      <c r="S68" s="12">
        <f t="shared" si="208"/>
        <v>0</v>
      </c>
      <c r="T68" s="12">
        <f t="shared" si="208"/>
        <v>0</v>
      </c>
      <c r="U68" s="13">
        <f t="shared" si="208"/>
        <v>0</v>
      </c>
      <c r="V68" s="11">
        <f t="shared" si="208"/>
        <v>0</v>
      </c>
      <c r="W68" s="12">
        <f t="shared" si="208"/>
        <v>0</v>
      </c>
      <c r="X68" s="12">
        <f t="shared" si="208"/>
        <v>0</v>
      </c>
      <c r="Y68" s="13">
        <f t="shared" si="208"/>
        <v>0</v>
      </c>
      <c r="Z68" s="11">
        <f t="shared" si="208"/>
        <v>0</v>
      </c>
      <c r="AA68" s="12">
        <f t="shared" si="208"/>
        <v>0</v>
      </c>
      <c r="AB68" s="12">
        <f t="shared" si="208"/>
        <v>0</v>
      </c>
      <c r="AC68" s="13">
        <f t="shared" si="208"/>
        <v>0</v>
      </c>
      <c r="AD68" s="11">
        <f t="shared" si="208"/>
        <v>0</v>
      </c>
      <c r="AE68" s="12">
        <f t="shared" si="208"/>
        <v>0</v>
      </c>
      <c r="AF68" s="12">
        <f t="shared" si="208"/>
        <v>0</v>
      </c>
      <c r="AG68" s="13">
        <f t="shared" si="208"/>
        <v>0</v>
      </c>
      <c r="AH68" s="11">
        <f t="shared" si="208"/>
        <v>0</v>
      </c>
      <c r="AI68" s="12">
        <f t="shared" si="208"/>
        <v>0</v>
      </c>
      <c r="AJ68" s="12">
        <f t="shared" si="208"/>
        <v>0</v>
      </c>
      <c r="AK68" s="13">
        <f t="shared" si="208"/>
        <v>0</v>
      </c>
      <c r="AL68" s="11">
        <f t="shared" si="208"/>
        <v>0</v>
      </c>
      <c r="AM68" s="12">
        <f t="shared" si="208"/>
        <v>0</v>
      </c>
      <c r="AN68" s="12">
        <f t="shared" si="208"/>
        <v>0</v>
      </c>
      <c r="AO68" s="13">
        <f t="shared" si="208"/>
        <v>0</v>
      </c>
      <c r="AP68" s="11">
        <f t="shared" si="208"/>
        <v>0</v>
      </c>
      <c r="AQ68" s="12">
        <f t="shared" si="208"/>
        <v>0</v>
      </c>
      <c r="AR68" s="12">
        <f t="shared" si="208"/>
        <v>0</v>
      </c>
      <c r="AS68" s="13">
        <f t="shared" si="208"/>
        <v>0</v>
      </c>
      <c r="AT68" s="11">
        <f t="shared" si="208"/>
        <v>46</v>
      </c>
      <c r="AU68" s="12">
        <f t="shared" si="208"/>
        <v>30</v>
      </c>
      <c r="AV68" s="12">
        <f t="shared" si="208"/>
        <v>2</v>
      </c>
      <c r="AW68" s="13">
        <f t="shared" si="208"/>
        <v>14</v>
      </c>
      <c r="AX68" s="11">
        <f t="shared" si="208"/>
        <v>0</v>
      </c>
      <c r="AY68" s="12">
        <f t="shared" si="208"/>
        <v>0</v>
      </c>
      <c r="AZ68" s="12">
        <f t="shared" si="208"/>
        <v>0</v>
      </c>
      <c r="BA68" s="13">
        <f t="shared" si="208"/>
        <v>0</v>
      </c>
      <c r="BB68" s="11">
        <f t="shared" si="208"/>
        <v>0</v>
      </c>
      <c r="BC68" s="12">
        <f t="shared" si="208"/>
        <v>0</v>
      </c>
      <c r="BD68" s="12">
        <f t="shared" si="208"/>
        <v>0</v>
      </c>
      <c r="BE68" s="13">
        <f t="shared" si="208"/>
        <v>0</v>
      </c>
      <c r="BF68" s="11">
        <f t="shared" si="208"/>
        <v>0</v>
      </c>
      <c r="BG68" s="12">
        <f t="shared" si="208"/>
        <v>0</v>
      </c>
      <c r="BH68" s="12">
        <f t="shared" si="208"/>
        <v>0</v>
      </c>
      <c r="BI68" s="13">
        <f t="shared" si="208"/>
        <v>0</v>
      </c>
      <c r="BN68" s="23"/>
    </row>
    <row r="69" spans="1:66" s="28" customFormat="1" ht="24.75" customHeight="1">
      <c r="A69" s="22" t="s">
        <v>32</v>
      </c>
      <c r="B69" s="15">
        <f>SUM(C69:E69)</f>
        <v>8</v>
      </c>
      <c r="C69" s="16">
        <f aca="true" t="shared" si="209" ref="C69:E81">G69+K69+O69+S69+W69+AA69+AE69+AI69+AM69+AQ69</f>
        <v>6</v>
      </c>
      <c r="D69" s="16">
        <f t="shared" si="209"/>
        <v>0</v>
      </c>
      <c r="E69" s="16">
        <f t="shared" si="209"/>
        <v>2</v>
      </c>
      <c r="F69" s="15">
        <f>SUM(G69:I69)</f>
        <v>3</v>
      </c>
      <c r="G69" s="16">
        <f aca="true" t="shared" si="210" ref="G69:G81">IF(ISERROR(VLOOKUP($BK69,data,2,FALSE)),0,VLOOKUP($BK69,data,2,FALSE))</f>
        <v>1</v>
      </c>
      <c r="H69" s="16">
        <f aca="true" t="shared" si="211" ref="H69:H81">IF(ISERROR(VLOOKUP($BL69,data,2,FALSE)),0,VLOOKUP($BL69,data,2,FALSE))</f>
        <v>0</v>
      </c>
      <c r="I69" s="16">
        <f aca="true" t="shared" si="212" ref="I69:I81">IF(ISERROR(VLOOKUP($BM69,data,2,FALSE)),0,VLOOKUP($BM69,data,2,FALSE))</f>
        <v>2</v>
      </c>
      <c r="J69" s="15">
        <f aca="true" t="shared" si="213" ref="J69:J81">SUM(K69:M69)</f>
        <v>2</v>
      </c>
      <c r="K69" s="16">
        <f aca="true" t="shared" si="214" ref="K69:K81">IF(ISERROR(VLOOKUP($BK69,data,3,FALSE)),0,VLOOKUP($BK69,data,3,FALSE))</f>
        <v>2</v>
      </c>
      <c r="L69" s="16">
        <f aca="true" t="shared" si="215" ref="L69:L81">IF(ISERROR(VLOOKUP($BL69,data,3,FALSE)),0,VLOOKUP($BL69,data,3,FALSE))</f>
        <v>0</v>
      </c>
      <c r="M69" s="17">
        <f aca="true" t="shared" si="216" ref="M69:M81">IF(ISERROR(VLOOKUP($BM69,data,3,FALSE)),0,VLOOKUP($BM69,data,3,FALSE))</f>
        <v>0</v>
      </c>
      <c r="N69" s="15">
        <f aca="true" t="shared" si="217" ref="N69:N81">SUM(O69:Q69)</f>
        <v>3</v>
      </c>
      <c r="O69" s="16">
        <f aca="true" t="shared" si="218" ref="O69:O81">IF(ISERROR(VLOOKUP($BK69,data,4,FALSE)),0,VLOOKUP($BK69,data,4,FALSE))</f>
        <v>3</v>
      </c>
      <c r="P69" s="16">
        <f aca="true" t="shared" si="219" ref="P69:P81">IF(ISERROR(VLOOKUP($BL69,data,4,FALSE)),0,VLOOKUP($BL69,data,4,FALSE))</f>
        <v>0</v>
      </c>
      <c r="Q69" s="17">
        <f aca="true" t="shared" si="220" ref="Q69:Q81">IF(ISERROR(VLOOKUP($BM69,data,4,FALSE)),0,VLOOKUP($BM69,data,4,FALSE))</f>
        <v>0</v>
      </c>
      <c r="R69" s="15">
        <f aca="true" t="shared" si="221" ref="R69:R81">SUM(S69:U69)</f>
        <v>0</v>
      </c>
      <c r="S69" s="16">
        <f aca="true" t="shared" si="222" ref="S69:S81">IF(ISERROR(VLOOKUP($BK69,data,5,FALSE)),0,VLOOKUP($BK69,data,5,FALSE))</f>
        <v>0</v>
      </c>
      <c r="T69" s="16">
        <f aca="true" t="shared" si="223" ref="T69:T81">IF(ISERROR(VLOOKUP($BL69,data,5,FALSE)),0,VLOOKUP($BL69,data,5,FALSE))</f>
        <v>0</v>
      </c>
      <c r="U69" s="16">
        <f aca="true" t="shared" si="224" ref="U69:U81">IF(ISERROR(VLOOKUP($BM69,data,5,FALSE)),0,VLOOKUP($BM69,data,5,FALSE))</f>
        <v>0</v>
      </c>
      <c r="V69" s="15">
        <f aca="true" t="shared" si="225" ref="V69:V81">SUM(W69:Y69)</f>
        <v>0</v>
      </c>
      <c r="W69" s="16">
        <f aca="true" t="shared" si="226" ref="W69:W81">IF(ISERROR(VLOOKUP($BK69,data,6,FALSE)),0,VLOOKUP($BK69,data,6,FALSE))</f>
        <v>0</v>
      </c>
      <c r="X69" s="16">
        <f aca="true" t="shared" si="227" ref="X69:X81">IF(ISERROR(VLOOKUP($BL69,data,6,FALSE)),0,VLOOKUP($BL69,data,6,FALSE))</f>
        <v>0</v>
      </c>
      <c r="Y69" s="17">
        <f aca="true" t="shared" si="228" ref="Y69:Y81">IF(ISERROR(VLOOKUP($BM69,data,6,FALSE)),0,VLOOKUP($BM69,data,6,FALSE))</f>
        <v>0</v>
      </c>
      <c r="Z69" s="15">
        <f aca="true" t="shared" si="229" ref="Z69:Z81">SUM(AA69:AC69)</f>
        <v>0</v>
      </c>
      <c r="AA69" s="16">
        <f aca="true" t="shared" si="230" ref="AA69:AA81">IF(ISERROR(VLOOKUP($BK69,data,7,FALSE)),0,VLOOKUP($BK69,data,7,FALSE))</f>
        <v>0</v>
      </c>
      <c r="AB69" s="16">
        <f aca="true" t="shared" si="231" ref="AB69:AB81">IF(ISERROR(VLOOKUP($BL69,data,7,FALSE)),0,VLOOKUP($BL69,data,7,FALSE))</f>
        <v>0</v>
      </c>
      <c r="AC69" s="16">
        <f aca="true" t="shared" si="232" ref="AC69:AC81">IF(ISERROR(VLOOKUP($BM69,data,7,FALSE)),0,VLOOKUP($BM69,data,7,FALSE))</f>
        <v>0</v>
      </c>
      <c r="AD69" s="15">
        <f aca="true" t="shared" si="233" ref="AD69:AD81">SUM(AE69:AG69)</f>
        <v>0</v>
      </c>
      <c r="AE69" s="16">
        <f aca="true" t="shared" si="234" ref="AE69:AE81">IF(ISERROR(VLOOKUP($BK69,data,8,FALSE)),0,VLOOKUP($BK69,data,8,FALSE))</f>
        <v>0</v>
      </c>
      <c r="AF69" s="16">
        <f aca="true" t="shared" si="235" ref="AF69:AF81">IF(ISERROR(VLOOKUP($BL69,data,8,FALSE)),0,VLOOKUP($BL69,data,8,FALSE))</f>
        <v>0</v>
      </c>
      <c r="AG69" s="17">
        <f aca="true" t="shared" si="236" ref="AG69:AG81">IF(ISERROR(VLOOKUP($BM69,data,8,FALSE)),0,VLOOKUP($BM69,data,8,FALSE))</f>
        <v>0</v>
      </c>
      <c r="AH69" s="15">
        <f aca="true" t="shared" si="237" ref="AH69:AH81">SUM(AI69:AK69)</f>
        <v>0</v>
      </c>
      <c r="AI69" s="16">
        <f aca="true" t="shared" si="238" ref="AI69:AI81">IF(ISERROR(VLOOKUP($BK69,data,9,FALSE)),0,VLOOKUP($BK69,data,9,FALSE))</f>
        <v>0</v>
      </c>
      <c r="AJ69" s="16">
        <f aca="true" t="shared" si="239" ref="AJ69:AJ81">IF(ISERROR(VLOOKUP($BL69,data,9,FALSE)),0,VLOOKUP($BL69,data,9,FALSE))</f>
        <v>0</v>
      </c>
      <c r="AK69" s="17">
        <f aca="true" t="shared" si="240" ref="AK69:AK81">IF(ISERROR(VLOOKUP($BM69,data,9,FALSE)),0,VLOOKUP($BM69,data,9,FALSE))</f>
        <v>0</v>
      </c>
      <c r="AL69" s="15">
        <f aca="true" t="shared" si="241" ref="AL69:AL81">SUM(AM69:AO69)</f>
        <v>0</v>
      </c>
      <c r="AM69" s="16">
        <f aca="true" t="shared" si="242" ref="AM69:AM81">IF(ISERROR(VLOOKUP($BK69,data,10,FALSE)),0,VLOOKUP($BK69,data,10,FALSE))</f>
        <v>0</v>
      </c>
      <c r="AN69" s="16">
        <f aca="true" t="shared" si="243" ref="AN69:AN81">IF(ISERROR(VLOOKUP($BL69,data,10,FALSE)),0,VLOOKUP($BL69,data,10,FALSE))</f>
        <v>0</v>
      </c>
      <c r="AO69" s="17">
        <f aca="true" t="shared" si="244" ref="AO69:AO81">IF(ISERROR(VLOOKUP($BM69,data,10,FALSE)),0,VLOOKUP($BM69,data,10,FALSE))</f>
        <v>0</v>
      </c>
      <c r="AP69" s="15">
        <f aca="true" t="shared" si="245" ref="AP69:AP81">SUM(AQ69:AS69)</f>
        <v>0</v>
      </c>
      <c r="AQ69" s="16">
        <f aca="true" t="shared" si="246" ref="AQ69:AQ81">IF(ISERROR(VLOOKUP($BK69,data,11,FALSE)),0,VLOOKUP($BK69,data,11,FALSE))</f>
        <v>0</v>
      </c>
      <c r="AR69" s="16">
        <f aca="true" t="shared" si="247" ref="AR69:AR81">IF(ISERROR(VLOOKUP($BL69,data,11,FALSE)),0,VLOOKUP($BL69,data,11,FALSE))</f>
        <v>0</v>
      </c>
      <c r="AS69" s="17">
        <f aca="true" t="shared" si="248" ref="AS69:AS81">IF(ISERROR(VLOOKUP($BM69,data,11,FALSE)),0,VLOOKUP($BM69,data,11,FALSE))</f>
        <v>0</v>
      </c>
      <c r="AT69" s="15">
        <f aca="true" t="shared" si="249" ref="AT69:AT81">SUM(AU69:AW69)</f>
        <v>8</v>
      </c>
      <c r="AU69" s="16">
        <f aca="true" t="shared" si="250" ref="AU69:AU81">IF(ISERROR(VLOOKUP($BK69,data,12,FALSE)),0,VLOOKUP($BK69,data,12,FALSE))</f>
        <v>6</v>
      </c>
      <c r="AV69" s="16">
        <f aca="true" t="shared" si="251" ref="AV69:AV81">IF(ISERROR(VLOOKUP($BL69,data,12,FALSE)),0,VLOOKUP($BL69,data,12,FALSE))</f>
        <v>0</v>
      </c>
      <c r="AW69" s="17">
        <f aca="true" t="shared" si="252" ref="AW69:AW81">IF(ISERROR(VLOOKUP($BM69,data,12,FALSE)),0,VLOOKUP($BM69,data,12,FALSE))</f>
        <v>2</v>
      </c>
      <c r="AX69" s="15">
        <f aca="true" t="shared" si="253" ref="AX69:AX81">SUM(AY69:BA69)</f>
        <v>0</v>
      </c>
      <c r="AY69" s="16">
        <f aca="true" t="shared" si="254" ref="AY69:AY81">IF(ISERROR(VLOOKUP($BK69,data,13,FALSE)),0,VLOOKUP($BK69,data,13,FALSE))</f>
        <v>0</v>
      </c>
      <c r="AZ69" s="16">
        <f aca="true" t="shared" si="255" ref="AZ69:AZ81">IF(ISERROR(VLOOKUP($BL69,data,13,FALSE)),0,VLOOKUP($BL69,data,13,FALSE))</f>
        <v>0</v>
      </c>
      <c r="BA69" s="16">
        <f aca="true" t="shared" si="256" ref="BA69:BA81">IF(ISERROR(VLOOKUP($BM69,data,13,FALSE)),0,VLOOKUP($BM69,data,13,FALSE))</f>
        <v>0</v>
      </c>
      <c r="BB69" s="15">
        <f aca="true" t="shared" si="257" ref="BB69:BB81">SUM(BC69:BE69)</f>
        <v>0</v>
      </c>
      <c r="BC69" s="16">
        <f aca="true" t="shared" si="258" ref="BC69:BC81">IF(ISERROR(VLOOKUP($BK69,data,14,FALSE)),0,VLOOKUP($BK69,data,14,FALSE))</f>
        <v>0</v>
      </c>
      <c r="BD69" s="16">
        <f aca="true" t="shared" si="259" ref="BD69:BD81">IF(ISERROR(VLOOKUP($BL69,data,14,FALSE)),0,VLOOKUP($BL69,data,14,FALSE))</f>
        <v>0</v>
      </c>
      <c r="BE69" s="16">
        <f aca="true" t="shared" si="260" ref="BE69:BE81">IF(ISERROR(VLOOKUP($BM69,data,14,FALSE)),0,VLOOKUP($BM69,data,14,FALSE))</f>
        <v>0</v>
      </c>
      <c r="BF69" s="15">
        <f aca="true" t="shared" si="261" ref="BF69:BF81">SUM(BG69:BI69)</f>
        <v>0</v>
      </c>
      <c r="BG69" s="16">
        <f aca="true" t="shared" si="262" ref="BG69:BG81">IF(ISERROR(VLOOKUP($BK69,data,15,FALSE)),0,VLOOKUP($BK69,data,15,FALSE))</f>
        <v>0</v>
      </c>
      <c r="BH69" s="16">
        <f aca="true" t="shared" si="263" ref="BH69:BH81">IF(ISERROR(VLOOKUP($BL69,data,15,FALSE)),0,VLOOKUP($BL69,data,15,FALSE))</f>
        <v>0</v>
      </c>
      <c r="BI69" s="17">
        <f aca="true" t="shared" si="264" ref="BI69:BI81">IF(ISERROR(VLOOKUP($BM69,data,15,FALSE)),0,VLOOKUP($BM69,data,15,FALSE))</f>
        <v>0</v>
      </c>
      <c r="BK69" s="29">
        <f aca="true" t="shared" si="265" ref="BK69:BK81">$BN69+220000</f>
        <v>221211</v>
      </c>
      <c r="BL69" s="29">
        <f aca="true" t="shared" si="266" ref="BL69:BL81">$BN69+221000</f>
        <v>222211</v>
      </c>
      <c r="BM69" s="29">
        <f aca="true" t="shared" si="267" ref="BM69:BM81">$BN69+222000</f>
        <v>223211</v>
      </c>
      <c r="BN69" s="23">
        <v>1211</v>
      </c>
    </row>
    <row r="70" spans="1:66" s="28" customFormat="1" ht="24.75" customHeight="1">
      <c r="A70" s="22" t="s">
        <v>39</v>
      </c>
      <c r="B70" s="15">
        <f aca="true" t="shared" si="268" ref="B70:B81">SUM(C70:E70)</f>
        <v>7</v>
      </c>
      <c r="C70" s="16">
        <f t="shared" si="209"/>
        <v>4</v>
      </c>
      <c r="D70" s="16">
        <f t="shared" si="209"/>
        <v>0</v>
      </c>
      <c r="E70" s="16">
        <f t="shared" si="209"/>
        <v>3</v>
      </c>
      <c r="F70" s="15">
        <f aca="true" t="shared" si="269" ref="F70:F81">SUM(G70:I70)</f>
        <v>5</v>
      </c>
      <c r="G70" s="16">
        <f t="shared" si="210"/>
        <v>3</v>
      </c>
      <c r="H70" s="16">
        <f t="shared" si="211"/>
        <v>0</v>
      </c>
      <c r="I70" s="16">
        <f t="shared" si="212"/>
        <v>2</v>
      </c>
      <c r="J70" s="15">
        <f t="shared" si="213"/>
        <v>2</v>
      </c>
      <c r="K70" s="16">
        <f t="shared" si="214"/>
        <v>1</v>
      </c>
      <c r="L70" s="16">
        <f t="shared" si="215"/>
        <v>0</v>
      </c>
      <c r="M70" s="17">
        <f t="shared" si="216"/>
        <v>1</v>
      </c>
      <c r="N70" s="15">
        <f t="shared" si="217"/>
        <v>0</v>
      </c>
      <c r="O70" s="16">
        <f t="shared" si="218"/>
        <v>0</v>
      </c>
      <c r="P70" s="16">
        <f t="shared" si="219"/>
        <v>0</v>
      </c>
      <c r="Q70" s="17">
        <f t="shared" si="220"/>
        <v>0</v>
      </c>
      <c r="R70" s="15">
        <f t="shared" si="221"/>
        <v>0</v>
      </c>
      <c r="S70" s="16">
        <f t="shared" si="222"/>
        <v>0</v>
      </c>
      <c r="T70" s="16">
        <f t="shared" si="223"/>
        <v>0</v>
      </c>
      <c r="U70" s="16">
        <f t="shared" si="224"/>
        <v>0</v>
      </c>
      <c r="V70" s="15">
        <f t="shared" si="225"/>
        <v>0</v>
      </c>
      <c r="W70" s="16">
        <f t="shared" si="226"/>
        <v>0</v>
      </c>
      <c r="X70" s="16">
        <f t="shared" si="227"/>
        <v>0</v>
      </c>
      <c r="Y70" s="17">
        <f t="shared" si="228"/>
        <v>0</v>
      </c>
      <c r="Z70" s="15">
        <f t="shared" si="229"/>
        <v>0</v>
      </c>
      <c r="AA70" s="16">
        <f t="shared" si="230"/>
        <v>0</v>
      </c>
      <c r="AB70" s="16">
        <f t="shared" si="231"/>
        <v>0</v>
      </c>
      <c r="AC70" s="16">
        <f t="shared" si="232"/>
        <v>0</v>
      </c>
      <c r="AD70" s="15">
        <f t="shared" si="233"/>
        <v>0</v>
      </c>
      <c r="AE70" s="16">
        <f t="shared" si="234"/>
        <v>0</v>
      </c>
      <c r="AF70" s="16">
        <f t="shared" si="235"/>
        <v>0</v>
      </c>
      <c r="AG70" s="17">
        <f t="shared" si="236"/>
        <v>0</v>
      </c>
      <c r="AH70" s="15">
        <f t="shared" si="237"/>
        <v>0</v>
      </c>
      <c r="AI70" s="16">
        <f t="shared" si="238"/>
        <v>0</v>
      </c>
      <c r="AJ70" s="16">
        <f t="shared" si="239"/>
        <v>0</v>
      </c>
      <c r="AK70" s="17">
        <f t="shared" si="240"/>
        <v>0</v>
      </c>
      <c r="AL70" s="15">
        <f t="shared" si="241"/>
        <v>0</v>
      </c>
      <c r="AM70" s="16">
        <f t="shared" si="242"/>
        <v>0</v>
      </c>
      <c r="AN70" s="16">
        <f t="shared" si="243"/>
        <v>0</v>
      </c>
      <c r="AO70" s="17">
        <f t="shared" si="244"/>
        <v>0</v>
      </c>
      <c r="AP70" s="15">
        <f t="shared" si="245"/>
        <v>0</v>
      </c>
      <c r="AQ70" s="16">
        <f t="shared" si="246"/>
        <v>0</v>
      </c>
      <c r="AR70" s="16">
        <f t="shared" si="247"/>
        <v>0</v>
      </c>
      <c r="AS70" s="17">
        <f t="shared" si="248"/>
        <v>0</v>
      </c>
      <c r="AT70" s="15">
        <f t="shared" si="249"/>
        <v>7</v>
      </c>
      <c r="AU70" s="16">
        <f t="shared" si="250"/>
        <v>4</v>
      </c>
      <c r="AV70" s="16">
        <f t="shared" si="251"/>
        <v>0</v>
      </c>
      <c r="AW70" s="17">
        <f t="shared" si="252"/>
        <v>3</v>
      </c>
      <c r="AX70" s="15">
        <f t="shared" si="253"/>
        <v>0</v>
      </c>
      <c r="AY70" s="16">
        <f t="shared" si="254"/>
        <v>0</v>
      </c>
      <c r="AZ70" s="16">
        <f t="shared" si="255"/>
        <v>0</v>
      </c>
      <c r="BA70" s="16">
        <f t="shared" si="256"/>
        <v>0</v>
      </c>
      <c r="BB70" s="15">
        <f t="shared" si="257"/>
        <v>0</v>
      </c>
      <c r="BC70" s="16">
        <f t="shared" si="258"/>
        <v>0</v>
      </c>
      <c r="BD70" s="16">
        <f t="shared" si="259"/>
        <v>0</v>
      </c>
      <c r="BE70" s="16">
        <f t="shared" si="260"/>
        <v>0</v>
      </c>
      <c r="BF70" s="15">
        <f t="shared" si="261"/>
        <v>0</v>
      </c>
      <c r="BG70" s="16">
        <f t="shared" si="262"/>
        <v>0</v>
      </c>
      <c r="BH70" s="16">
        <f t="shared" si="263"/>
        <v>0</v>
      </c>
      <c r="BI70" s="17">
        <f t="shared" si="264"/>
        <v>0</v>
      </c>
      <c r="BK70" s="29">
        <f t="shared" si="265"/>
        <v>221213</v>
      </c>
      <c r="BL70" s="29">
        <f t="shared" si="266"/>
        <v>222213</v>
      </c>
      <c r="BM70" s="29">
        <f t="shared" si="267"/>
        <v>223213</v>
      </c>
      <c r="BN70" s="23">
        <v>1213</v>
      </c>
    </row>
    <row r="71" spans="1:66" s="28" customFormat="1" ht="24.75" customHeight="1">
      <c r="A71" s="22" t="s">
        <v>33</v>
      </c>
      <c r="B71" s="15">
        <f t="shared" si="268"/>
        <v>7</v>
      </c>
      <c r="C71" s="16">
        <f t="shared" si="209"/>
        <v>2</v>
      </c>
      <c r="D71" s="16">
        <f t="shared" si="209"/>
        <v>0</v>
      </c>
      <c r="E71" s="16">
        <f t="shared" si="209"/>
        <v>5</v>
      </c>
      <c r="F71" s="15">
        <f t="shared" si="269"/>
        <v>3</v>
      </c>
      <c r="G71" s="16">
        <f t="shared" si="210"/>
        <v>1</v>
      </c>
      <c r="H71" s="16">
        <f t="shared" si="211"/>
        <v>0</v>
      </c>
      <c r="I71" s="16">
        <f t="shared" si="212"/>
        <v>2</v>
      </c>
      <c r="J71" s="15">
        <f t="shared" si="213"/>
        <v>4</v>
      </c>
      <c r="K71" s="16">
        <f t="shared" si="214"/>
        <v>1</v>
      </c>
      <c r="L71" s="16">
        <f t="shared" si="215"/>
        <v>0</v>
      </c>
      <c r="M71" s="17">
        <f t="shared" si="216"/>
        <v>3</v>
      </c>
      <c r="N71" s="15">
        <f t="shared" si="217"/>
        <v>0</v>
      </c>
      <c r="O71" s="16">
        <f t="shared" si="218"/>
        <v>0</v>
      </c>
      <c r="P71" s="16">
        <f t="shared" si="219"/>
        <v>0</v>
      </c>
      <c r="Q71" s="17">
        <f t="shared" si="220"/>
        <v>0</v>
      </c>
      <c r="R71" s="15">
        <f t="shared" si="221"/>
        <v>0</v>
      </c>
      <c r="S71" s="16">
        <f t="shared" si="222"/>
        <v>0</v>
      </c>
      <c r="T71" s="16">
        <f t="shared" si="223"/>
        <v>0</v>
      </c>
      <c r="U71" s="16">
        <f t="shared" si="224"/>
        <v>0</v>
      </c>
      <c r="V71" s="15">
        <f t="shared" si="225"/>
        <v>0</v>
      </c>
      <c r="W71" s="16">
        <f t="shared" si="226"/>
        <v>0</v>
      </c>
      <c r="X71" s="16">
        <f t="shared" si="227"/>
        <v>0</v>
      </c>
      <c r="Y71" s="17">
        <f t="shared" si="228"/>
        <v>0</v>
      </c>
      <c r="Z71" s="15">
        <f t="shared" si="229"/>
        <v>0</v>
      </c>
      <c r="AA71" s="16">
        <f t="shared" si="230"/>
        <v>0</v>
      </c>
      <c r="AB71" s="16">
        <f t="shared" si="231"/>
        <v>0</v>
      </c>
      <c r="AC71" s="16">
        <f t="shared" si="232"/>
        <v>0</v>
      </c>
      <c r="AD71" s="15">
        <f t="shared" si="233"/>
        <v>0</v>
      </c>
      <c r="AE71" s="16">
        <f t="shared" si="234"/>
        <v>0</v>
      </c>
      <c r="AF71" s="16">
        <f t="shared" si="235"/>
        <v>0</v>
      </c>
      <c r="AG71" s="17">
        <f t="shared" si="236"/>
        <v>0</v>
      </c>
      <c r="AH71" s="15">
        <f t="shared" si="237"/>
        <v>0</v>
      </c>
      <c r="AI71" s="16">
        <f t="shared" si="238"/>
        <v>0</v>
      </c>
      <c r="AJ71" s="16">
        <f t="shared" si="239"/>
        <v>0</v>
      </c>
      <c r="AK71" s="17">
        <f t="shared" si="240"/>
        <v>0</v>
      </c>
      <c r="AL71" s="15">
        <f t="shared" si="241"/>
        <v>0</v>
      </c>
      <c r="AM71" s="16">
        <f t="shared" si="242"/>
        <v>0</v>
      </c>
      <c r="AN71" s="16">
        <f t="shared" si="243"/>
        <v>0</v>
      </c>
      <c r="AO71" s="17">
        <f t="shared" si="244"/>
        <v>0</v>
      </c>
      <c r="AP71" s="15">
        <f t="shared" si="245"/>
        <v>0</v>
      </c>
      <c r="AQ71" s="16">
        <f t="shared" si="246"/>
        <v>0</v>
      </c>
      <c r="AR71" s="16">
        <f t="shared" si="247"/>
        <v>0</v>
      </c>
      <c r="AS71" s="17">
        <f t="shared" si="248"/>
        <v>0</v>
      </c>
      <c r="AT71" s="15">
        <f t="shared" si="249"/>
        <v>7</v>
      </c>
      <c r="AU71" s="16">
        <f t="shared" si="250"/>
        <v>2</v>
      </c>
      <c r="AV71" s="16">
        <f t="shared" si="251"/>
        <v>0</v>
      </c>
      <c r="AW71" s="17">
        <f t="shared" si="252"/>
        <v>5</v>
      </c>
      <c r="AX71" s="15">
        <f t="shared" si="253"/>
        <v>0</v>
      </c>
      <c r="AY71" s="16">
        <f t="shared" si="254"/>
        <v>0</v>
      </c>
      <c r="AZ71" s="16">
        <f t="shared" si="255"/>
        <v>0</v>
      </c>
      <c r="BA71" s="16">
        <f t="shared" si="256"/>
        <v>0</v>
      </c>
      <c r="BB71" s="15">
        <f t="shared" si="257"/>
        <v>0</v>
      </c>
      <c r="BC71" s="16">
        <f t="shared" si="258"/>
        <v>0</v>
      </c>
      <c r="BD71" s="16">
        <f t="shared" si="259"/>
        <v>0</v>
      </c>
      <c r="BE71" s="16">
        <f t="shared" si="260"/>
        <v>0</v>
      </c>
      <c r="BF71" s="15">
        <f t="shared" si="261"/>
        <v>0</v>
      </c>
      <c r="BG71" s="16">
        <f t="shared" si="262"/>
        <v>0</v>
      </c>
      <c r="BH71" s="16">
        <f t="shared" si="263"/>
        <v>0</v>
      </c>
      <c r="BI71" s="17">
        <f t="shared" si="264"/>
        <v>0</v>
      </c>
      <c r="BK71" s="29">
        <f t="shared" si="265"/>
        <v>221216</v>
      </c>
      <c r="BL71" s="29">
        <f t="shared" si="266"/>
        <v>222216</v>
      </c>
      <c r="BM71" s="29">
        <f t="shared" si="267"/>
        <v>223216</v>
      </c>
      <c r="BN71" s="23">
        <v>1216</v>
      </c>
    </row>
    <row r="72" spans="1:66" s="28" customFormat="1" ht="24.75" customHeight="1">
      <c r="A72" s="22" t="s">
        <v>40</v>
      </c>
      <c r="B72" s="15">
        <f t="shared" si="268"/>
        <v>1</v>
      </c>
      <c r="C72" s="16">
        <f t="shared" si="209"/>
        <v>0</v>
      </c>
      <c r="D72" s="16">
        <f t="shared" si="209"/>
        <v>0</v>
      </c>
      <c r="E72" s="16">
        <f t="shared" si="209"/>
        <v>1</v>
      </c>
      <c r="F72" s="15">
        <f t="shared" si="269"/>
        <v>0</v>
      </c>
      <c r="G72" s="16">
        <f t="shared" si="210"/>
        <v>0</v>
      </c>
      <c r="H72" s="16">
        <f t="shared" si="211"/>
        <v>0</v>
      </c>
      <c r="I72" s="16">
        <f t="shared" si="212"/>
        <v>0</v>
      </c>
      <c r="J72" s="15">
        <f t="shared" si="213"/>
        <v>0</v>
      </c>
      <c r="K72" s="16">
        <f t="shared" si="214"/>
        <v>0</v>
      </c>
      <c r="L72" s="16">
        <f t="shared" si="215"/>
        <v>0</v>
      </c>
      <c r="M72" s="17">
        <f t="shared" si="216"/>
        <v>0</v>
      </c>
      <c r="N72" s="15">
        <f t="shared" si="217"/>
        <v>1</v>
      </c>
      <c r="O72" s="16">
        <f t="shared" si="218"/>
        <v>0</v>
      </c>
      <c r="P72" s="16">
        <f t="shared" si="219"/>
        <v>0</v>
      </c>
      <c r="Q72" s="17">
        <f t="shared" si="220"/>
        <v>1</v>
      </c>
      <c r="R72" s="15">
        <f t="shared" si="221"/>
        <v>0</v>
      </c>
      <c r="S72" s="16">
        <f t="shared" si="222"/>
        <v>0</v>
      </c>
      <c r="T72" s="16">
        <f t="shared" si="223"/>
        <v>0</v>
      </c>
      <c r="U72" s="16">
        <f t="shared" si="224"/>
        <v>0</v>
      </c>
      <c r="V72" s="15">
        <f t="shared" si="225"/>
        <v>0</v>
      </c>
      <c r="W72" s="16">
        <f t="shared" si="226"/>
        <v>0</v>
      </c>
      <c r="X72" s="16">
        <f t="shared" si="227"/>
        <v>0</v>
      </c>
      <c r="Y72" s="17">
        <f t="shared" si="228"/>
        <v>0</v>
      </c>
      <c r="Z72" s="15">
        <f t="shared" si="229"/>
        <v>0</v>
      </c>
      <c r="AA72" s="16">
        <f t="shared" si="230"/>
        <v>0</v>
      </c>
      <c r="AB72" s="16">
        <f t="shared" si="231"/>
        <v>0</v>
      </c>
      <c r="AC72" s="16">
        <f t="shared" si="232"/>
        <v>0</v>
      </c>
      <c r="AD72" s="15">
        <f t="shared" si="233"/>
        <v>0</v>
      </c>
      <c r="AE72" s="16">
        <f t="shared" si="234"/>
        <v>0</v>
      </c>
      <c r="AF72" s="16">
        <f t="shared" si="235"/>
        <v>0</v>
      </c>
      <c r="AG72" s="17">
        <f t="shared" si="236"/>
        <v>0</v>
      </c>
      <c r="AH72" s="15">
        <f t="shared" si="237"/>
        <v>0</v>
      </c>
      <c r="AI72" s="16">
        <f t="shared" si="238"/>
        <v>0</v>
      </c>
      <c r="AJ72" s="16">
        <f t="shared" si="239"/>
        <v>0</v>
      </c>
      <c r="AK72" s="17">
        <f t="shared" si="240"/>
        <v>0</v>
      </c>
      <c r="AL72" s="15">
        <f t="shared" si="241"/>
        <v>0</v>
      </c>
      <c r="AM72" s="16">
        <f t="shared" si="242"/>
        <v>0</v>
      </c>
      <c r="AN72" s="16">
        <f t="shared" si="243"/>
        <v>0</v>
      </c>
      <c r="AO72" s="17">
        <f t="shared" si="244"/>
        <v>0</v>
      </c>
      <c r="AP72" s="15">
        <f t="shared" si="245"/>
        <v>0</v>
      </c>
      <c r="AQ72" s="16">
        <f t="shared" si="246"/>
        <v>0</v>
      </c>
      <c r="AR72" s="16">
        <f t="shared" si="247"/>
        <v>0</v>
      </c>
      <c r="AS72" s="17">
        <f t="shared" si="248"/>
        <v>0</v>
      </c>
      <c r="AT72" s="15">
        <f t="shared" si="249"/>
        <v>1</v>
      </c>
      <c r="AU72" s="16">
        <f t="shared" si="250"/>
        <v>0</v>
      </c>
      <c r="AV72" s="16">
        <f t="shared" si="251"/>
        <v>0</v>
      </c>
      <c r="AW72" s="17">
        <f t="shared" si="252"/>
        <v>1</v>
      </c>
      <c r="AX72" s="15">
        <f t="shared" si="253"/>
        <v>0</v>
      </c>
      <c r="AY72" s="16">
        <f t="shared" si="254"/>
        <v>0</v>
      </c>
      <c r="AZ72" s="16">
        <f t="shared" si="255"/>
        <v>0</v>
      </c>
      <c r="BA72" s="16">
        <f t="shared" si="256"/>
        <v>0</v>
      </c>
      <c r="BB72" s="15">
        <f t="shared" si="257"/>
        <v>0</v>
      </c>
      <c r="BC72" s="16">
        <f t="shared" si="258"/>
        <v>0</v>
      </c>
      <c r="BD72" s="16">
        <f t="shared" si="259"/>
        <v>0</v>
      </c>
      <c r="BE72" s="16">
        <f t="shared" si="260"/>
        <v>0</v>
      </c>
      <c r="BF72" s="15">
        <f t="shared" si="261"/>
        <v>0</v>
      </c>
      <c r="BG72" s="16">
        <f t="shared" si="262"/>
        <v>0</v>
      </c>
      <c r="BH72" s="16">
        <f t="shared" si="263"/>
        <v>0</v>
      </c>
      <c r="BI72" s="17">
        <f t="shared" si="264"/>
        <v>0</v>
      </c>
      <c r="BK72" s="29">
        <f t="shared" si="265"/>
        <v>221442</v>
      </c>
      <c r="BL72" s="29">
        <f t="shared" si="266"/>
        <v>222442</v>
      </c>
      <c r="BM72" s="29">
        <f t="shared" si="267"/>
        <v>223442</v>
      </c>
      <c r="BN72" s="23">
        <v>1442</v>
      </c>
    </row>
    <row r="73" spans="1:66" s="28" customFormat="1" ht="24.75" customHeight="1">
      <c r="A73" s="22" t="s">
        <v>41</v>
      </c>
      <c r="B73" s="15">
        <f t="shared" si="268"/>
        <v>4</v>
      </c>
      <c r="C73" s="16">
        <f t="shared" si="209"/>
        <v>4</v>
      </c>
      <c r="D73" s="16">
        <f t="shared" si="209"/>
        <v>0</v>
      </c>
      <c r="E73" s="16">
        <f t="shared" si="209"/>
        <v>0</v>
      </c>
      <c r="F73" s="15">
        <f t="shared" si="269"/>
        <v>0</v>
      </c>
      <c r="G73" s="16">
        <f t="shared" si="210"/>
        <v>0</v>
      </c>
      <c r="H73" s="16">
        <f t="shared" si="211"/>
        <v>0</v>
      </c>
      <c r="I73" s="16">
        <f t="shared" si="212"/>
        <v>0</v>
      </c>
      <c r="J73" s="15">
        <f t="shared" si="213"/>
        <v>3</v>
      </c>
      <c r="K73" s="16">
        <f t="shared" si="214"/>
        <v>3</v>
      </c>
      <c r="L73" s="16">
        <f t="shared" si="215"/>
        <v>0</v>
      </c>
      <c r="M73" s="17">
        <f t="shared" si="216"/>
        <v>0</v>
      </c>
      <c r="N73" s="15">
        <f t="shared" si="217"/>
        <v>1</v>
      </c>
      <c r="O73" s="16">
        <f t="shared" si="218"/>
        <v>1</v>
      </c>
      <c r="P73" s="16">
        <f t="shared" si="219"/>
        <v>0</v>
      </c>
      <c r="Q73" s="17">
        <f t="shared" si="220"/>
        <v>0</v>
      </c>
      <c r="R73" s="15">
        <f t="shared" si="221"/>
        <v>0</v>
      </c>
      <c r="S73" s="16">
        <f t="shared" si="222"/>
        <v>0</v>
      </c>
      <c r="T73" s="16">
        <f t="shared" si="223"/>
        <v>0</v>
      </c>
      <c r="U73" s="16">
        <f t="shared" si="224"/>
        <v>0</v>
      </c>
      <c r="V73" s="15">
        <f t="shared" si="225"/>
        <v>0</v>
      </c>
      <c r="W73" s="16">
        <f t="shared" si="226"/>
        <v>0</v>
      </c>
      <c r="X73" s="16">
        <f t="shared" si="227"/>
        <v>0</v>
      </c>
      <c r="Y73" s="17">
        <f t="shared" si="228"/>
        <v>0</v>
      </c>
      <c r="Z73" s="15">
        <f t="shared" si="229"/>
        <v>0</v>
      </c>
      <c r="AA73" s="16">
        <f t="shared" si="230"/>
        <v>0</v>
      </c>
      <c r="AB73" s="16">
        <f t="shared" si="231"/>
        <v>0</v>
      </c>
      <c r="AC73" s="16">
        <f t="shared" si="232"/>
        <v>0</v>
      </c>
      <c r="AD73" s="15">
        <f t="shared" si="233"/>
        <v>0</v>
      </c>
      <c r="AE73" s="16">
        <f t="shared" si="234"/>
        <v>0</v>
      </c>
      <c r="AF73" s="16">
        <f t="shared" si="235"/>
        <v>0</v>
      </c>
      <c r="AG73" s="17">
        <f t="shared" si="236"/>
        <v>0</v>
      </c>
      <c r="AH73" s="15">
        <f t="shared" si="237"/>
        <v>0</v>
      </c>
      <c r="AI73" s="16">
        <f t="shared" si="238"/>
        <v>0</v>
      </c>
      <c r="AJ73" s="16">
        <f t="shared" si="239"/>
        <v>0</v>
      </c>
      <c r="AK73" s="17">
        <f t="shared" si="240"/>
        <v>0</v>
      </c>
      <c r="AL73" s="15">
        <f t="shared" si="241"/>
        <v>0</v>
      </c>
      <c r="AM73" s="16">
        <f t="shared" si="242"/>
        <v>0</v>
      </c>
      <c r="AN73" s="16">
        <f t="shared" si="243"/>
        <v>0</v>
      </c>
      <c r="AO73" s="17">
        <f t="shared" si="244"/>
        <v>0</v>
      </c>
      <c r="AP73" s="15">
        <f t="shared" si="245"/>
        <v>0</v>
      </c>
      <c r="AQ73" s="16">
        <f t="shared" si="246"/>
        <v>0</v>
      </c>
      <c r="AR73" s="16">
        <f t="shared" si="247"/>
        <v>0</v>
      </c>
      <c r="AS73" s="17">
        <f t="shared" si="248"/>
        <v>0</v>
      </c>
      <c r="AT73" s="15">
        <f t="shared" si="249"/>
        <v>4</v>
      </c>
      <c r="AU73" s="16">
        <f t="shared" si="250"/>
        <v>4</v>
      </c>
      <c r="AV73" s="16">
        <f t="shared" si="251"/>
        <v>0</v>
      </c>
      <c r="AW73" s="17">
        <f t="shared" si="252"/>
        <v>0</v>
      </c>
      <c r="AX73" s="15">
        <f t="shared" si="253"/>
        <v>0</v>
      </c>
      <c r="AY73" s="16">
        <f t="shared" si="254"/>
        <v>0</v>
      </c>
      <c r="AZ73" s="16">
        <f t="shared" si="255"/>
        <v>0</v>
      </c>
      <c r="BA73" s="16">
        <f t="shared" si="256"/>
        <v>0</v>
      </c>
      <c r="BB73" s="15">
        <f t="shared" si="257"/>
        <v>0</v>
      </c>
      <c r="BC73" s="16">
        <f t="shared" si="258"/>
        <v>0</v>
      </c>
      <c r="BD73" s="16">
        <f t="shared" si="259"/>
        <v>0</v>
      </c>
      <c r="BE73" s="16">
        <f t="shared" si="260"/>
        <v>0</v>
      </c>
      <c r="BF73" s="15">
        <f t="shared" si="261"/>
        <v>0</v>
      </c>
      <c r="BG73" s="16">
        <f t="shared" si="262"/>
        <v>0</v>
      </c>
      <c r="BH73" s="16">
        <f t="shared" si="263"/>
        <v>0</v>
      </c>
      <c r="BI73" s="17">
        <f t="shared" si="264"/>
        <v>0</v>
      </c>
      <c r="BK73" s="29">
        <f t="shared" si="265"/>
        <v>221444</v>
      </c>
      <c r="BL73" s="29">
        <f t="shared" si="266"/>
        <v>222444</v>
      </c>
      <c r="BM73" s="29">
        <f t="shared" si="267"/>
        <v>223444</v>
      </c>
      <c r="BN73" s="23">
        <v>1444</v>
      </c>
    </row>
    <row r="74" spans="1:66" s="28" customFormat="1" ht="24.75" customHeight="1">
      <c r="A74" s="22" t="s">
        <v>42</v>
      </c>
      <c r="B74" s="15">
        <f t="shared" si="268"/>
        <v>2</v>
      </c>
      <c r="C74" s="16">
        <f t="shared" si="209"/>
        <v>2</v>
      </c>
      <c r="D74" s="16">
        <f t="shared" si="209"/>
        <v>0</v>
      </c>
      <c r="E74" s="16">
        <f t="shared" si="209"/>
        <v>0</v>
      </c>
      <c r="F74" s="15">
        <f t="shared" si="269"/>
        <v>0</v>
      </c>
      <c r="G74" s="16">
        <f t="shared" si="210"/>
        <v>0</v>
      </c>
      <c r="H74" s="16">
        <f t="shared" si="211"/>
        <v>0</v>
      </c>
      <c r="I74" s="16">
        <f t="shared" si="212"/>
        <v>0</v>
      </c>
      <c r="J74" s="15">
        <f t="shared" si="213"/>
        <v>2</v>
      </c>
      <c r="K74" s="16">
        <f t="shared" si="214"/>
        <v>2</v>
      </c>
      <c r="L74" s="16">
        <f t="shared" si="215"/>
        <v>0</v>
      </c>
      <c r="M74" s="17">
        <f t="shared" si="216"/>
        <v>0</v>
      </c>
      <c r="N74" s="15">
        <f t="shared" si="217"/>
        <v>0</v>
      </c>
      <c r="O74" s="16">
        <f t="shared" si="218"/>
        <v>0</v>
      </c>
      <c r="P74" s="16">
        <f t="shared" si="219"/>
        <v>0</v>
      </c>
      <c r="Q74" s="17">
        <f t="shared" si="220"/>
        <v>0</v>
      </c>
      <c r="R74" s="15">
        <f t="shared" si="221"/>
        <v>0</v>
      </c>
      <c r="S74" s="16">
        <f t="shared" si="222"/>
        <v>0</v>
      </c>
      <c r="T74" s="16">
        <f t="shared" si="223"/>
        <v>0</v>
      </c>
      <c r="U74" s="16">
        <f t="shared" si="224"/>
        <v>0</v>
      </c>
      <c r="V74" s="15">
        <f t="shared" si="225"/>
        <v>0</v>
      </c>
      <c r="W74" s="16">
        <f t="shared" si="226"/>
        <v>0</v>
      </c>
      <c r="X74" s="16">
        <f t="shared" si="227"/>
        <v>0</v>
      </c>
      <c r="Y74" s="17">
        <f t="shared" si="228"/>
        <v>0</v>
      </c>
      <c r="Z74" s="15">
        <f t="shared" si="229"/>
        <v>0</v>
      </c>
      <c r="AA74" s="16">
        <f t="shared" si="230"/>
        <v>0</v>
      </c>
      <c r="AB74" s="16">
        <f t="shared" si="231"/>
        <v>0</v>
      </c>
      <c r="AC74" s="16">
        <f t="shared" si="232"/>
        <v>0</v>
      </c>
      <c r="AD74" s="15">
        <f t="shared" si="233"/>
        <v>0</v>
      </c>
      <c r="AE74" s="16">
        <f t="shared" si="234"/>
        <v>0</v>
      </c>
      <c r="AF74" s="16">
        <f t="shared" si="235"/>
        <v>0</v>
      </c>
      <c r="AG74" s="17">
        <f t="shared" si="236"/>
        <v>0</v>
      </c>
      <c r="AH74" s="15">
        <f t="shared" si="237"/>
        <v>0</v>
      </c>
      <c r="AI74" s="16">
        <f t="shared" si="238"/>
        <v>0</v>
      </c>
      <c r="AJ74" s="16">
        <f t="shared" si="239"/>
        <v>0</v>
      </c>
      <c r="AK74" s="17">
        <f t="shared" si="240"/>
        <v>0</v>
      </c>
      <c r="AL74" s="15">
        <f t="shared" si="241"/>
        <v>0</v>
      </c>
      <c r="AM74" s="16">
        <f t="shared" si="242"/>
        <v>0</v>
      </c>
      <c r="AN74" s="16">
        <f t="shared" si="243"/>
        <v>0</v>
      </c>
      <c r="AO74" s="17">
        <f t="shared" si="244"/>
        <v>0</v>
      </c>
      <c r="AP74" s="15">
        <f t="shared" si="245"/>
        <v>0</v>
      </c>
      <c r="AQ74" s="16">
        <f t="shared" si="246"/>
        <v>0</v>
      </c>
      <c r="AR74" s="16">
        <f t="shared" si="247"/>
        <v>0</v>
      </c>
      <c r="AS74" s="17">
        <f t="shared" si="248"/>
        <v>0</v>
      </c>
      <c r="AT74" s="15">
        <f t="shared" si="249"/>
        <v>2</v>
      </c>
      <c r="AU74" s="16">
        <f t="shared" si="250"/>
        <v>2</v>
      </c>
      <c r="AV74" s="16">
        <f t="shared" si="251"/>
        <v>0</v>
      </c>
      <c r="AW74" s="17">
        <f t="shared" si="252"/>
        <v>0</v>
      </c>
      <c r="AX74" s="15">
        <f t="shared" si="253"/>
        <v>0</v>
      </c>
      <c r="AY74" s="16">
        <f t="shared" si="254"/>
        <v>0</v>
      </c>
      <c r="AZ74" s="16">
        <f t="shared" si="255"/>
        <v>0</v>
      </c>
      <c r="BA74" s="16">
        <f t="shared" si="256"/>
        <v>0</v>
      </c>
      <c r="BB74" s="15">
        <f t="shared" si="257"/>
        <v>0</v>
      </c>
      <c r="BC74" s="16">
        <f t="shared" si="258"/>
        <v>0</v>
      </c>
      <c r="BD74" s="16">
        <f t="shared" si="259"/>
        <v>0</v>
      </c>
      <c r="BE74" s="16">
        <f t="shared" si="260"/>
        <v>0</v>
      </c>
      <c r="BF74" s="15">
        <f t="shared" si="261"/>
        <v>0</v>
      </c>
      <c r="BG74" s="16">
        <f t="shared" si="262"/>
        <v>0</v>
      </c>
      <c r="BH74" s="16">
        <f t="shared" si="263"/>
        <v>0</v>
      </c>
      <c r="BI74" s="17">
        <f t="shared" si="264"/>
        <v>0</v>
      </c>
      <c r="BK74" s="29">
        <f t="shared" si="265"/>
        <v>221445</v>
      </c>
      <c r="BL74" s="29">
        <f t="shared" si="266"/>
        <v>222445</v>
      </c>
      <c r="BM74" s="29">
        <f t="shared" si="267"/>
        <v>223445</v>
      </c>
      <c r="BN74" s="23">
        <v>1445</v>
      </c>
    </row>
    <row r="75" spans="1:66" s="28" customFormat="1" ht="24.75" customHeight="1">
      <c r="A75" s="22" t="s">
        <v>43</v>
      </c>
      <c r="B75" s="15">
        <f t="shared" si="268"/>
        <v>4</v>
      </c>
      <c r="C75" s="16">
        <f t="shared" si="209"/>
        <v>3</v>
      </c>
      <c r="D75" s="16">
        <f t="shared" si="209"/>
        <v>1</v>
      </c>
      <c r="E75" s="16">
        <f t="shared" si="209"/>
        <v>0</v>
      </c>
      <c r="F75" s="15">
        <f t="shared" si="269"/>
        <v>2</v>
      </c>
      <c r="G75" s="16">
        <f t="shared" si="210"/>
        <v>2</v>
      </c>
      <c r="H75" s="16">
        <f t="shared" si="211"/>
        <v>0</v>
      </c>
      <c r="I75" s="16">
        <f t="shared" si="212"/>
        <v>0</v>
      </c>
      <c r="J75" s="15">
        <f t="shared" si="213"/>
        <v>1</v>
      </c>
      <c r="K75" s="16">
        <f t="shared" si="214"/>
        <v>1</v>
      </c>
      <c r="L75" s="16">
        <f t="shared" si="215"/>
        <v>0</v>
      </c>
      <c r="M75" s="17">
        <f t="shared" si="216"/>
        <v>0</v>
      </c>
      <c r="N75" s="15">
        <f t="shared" si="217"/>
        <v>1</v>
      </c>
      <c r="O75" s="16">
        <f t="shared" si="218"/>
        <v>0</v>
      </c>
      <c r="P75" s="16">
        <f t="shared" si="219"/>
        <v>1</v>
      </c>
      <c r="Q75" s="17">
        <f t="shared" si="220"/>
        <v>0</v>
      </c>
      <c r="R75" s="15">
        <f t="shared" si="221"/>
        <v>0</v>
      </c>
      <c r="S75" s="16">
        <f t="shared" si="222"/>
        <v>0</v>
      </c>
      <c r="T75" s="16">
        <f t="shared" si="223"/>
        <v>0</v>
      </c>
      <c r="U75" s="16">
        <f t="shared" si="224"/>
        <v>0</v>
      </c>
      <c r="V75" s="15">
        <f t="shared" si="225"/>
        <v>0</v>
      </c>
      <c r="W75" s="16">
        <f t="shared" si="226"/>
        <v>0</v>
      </c>
      <c r="X75" s="16">
        <f t="shared" si="227"/>
        <v>0</v>
      </c>
      <c r="Y75" s="17">
        <f t="shared" si="228"/>
        <v>0</v>
      </c>
      <c r="Z75" s="15">
        <f t="shared" si="229"/>
        <v>0</v>
      </c>
      <c r="AA75" s="16">
        <f t="shared" si="230"/>
        <v>0</v>
      </c>
      <c r="AB75" s="16">
        <f t="shared" si="231"/>
        <v>0</v>
      </c>
      <c r="AC75" s="16">
        <f t="shared" si="232"/>
        <v>0</v>
      </c>
      <c r="AD75" s="15">
        <f t="shared" si="233"/>
        <v>0</v>
      </c>
      <c r="AE75" s="16">
        <f t="shared" si="234"/>
        <v>0</v>
      </c>
      <c r="AF75" s="16">
        <f t="shared" si="235"/>
        <v>0</v>
      </c>
      <c r="AG75" s="17">
        <f t="shared" si="236"/>
        <v>0</v>
      </c>
      <c r="AH75" s="15">
        <f t="shared" si="237"/>
        <v>0</v>
      </c>
      <c r="AI75" s="16">
        <f t="shared" si="238"/>
        <v>0</v>
      </c>
      <c r="AJ75" s="16">
        <f t="shared" si="239"/>
        <v>0</v>
      </c>
      <c r="AK75" s="17">
        <f t="shared" si="240"/>
        <v>0</v>
      </c>
      <c r="AL75" s="15">
        <f t="shared" si="241"/>
        <v>0</v>
      </c>
      <c r="AM75" s="16">
        <f t="shared" si="242"/>
        <v>0</v>
      </c>
      <c r="AN75" s="16">
        <f t="shared" si="243"/>
        <v>0</v>
      </c>
      <c r="AO75" s="17">
        <f t="shared" si="244"/>
        <v>0</v>
      </c>
      <c r="AP75" s="15">
        <f t="shared" si="245"/>
        <v>0</v>
      </c>
      <c r="AQ75" s="16">
        <f t="shared" si="246"/>
        <v>0</v>
      </c>
      <c r="AR75" s="16">
        <f t="shared" si="247"/>
        <v>0</v>
      </c>
      <c r="AS75" s="17">
        <f t="shared" si="248"/>
        <v>0</v>
      </c>
      <c r="AT75" s="15">
        <f t="shared" si="249"/>
        <v>4</v>
      </c>
      <c r="AU75" s="16">
        <f t="shared" si="250"/>
        <v>3</v>
      </c>
      <c r="AV75" s="16">
        <f t="shared" si="251"/>
        <v>1</v>
      </c>
      <c r="AW75" s="17">
        <f t="shared" si="252"/>
        <v>0</v>
      </c>
      <c r="AX75" s="15">
        <f t="shared" si="253"/>
        <v>0</v>
      </c>
      <c r="AY75" s="16">
        <f t="shared" si="254"/>
        <v>0</v>
      </c>
      <c r="AZ75" s="16">
        <f t="shared" si="255"/>
        <v>0</v>
      </c>
      <c r="BA75" s="16">
        <f t="shared" si="256"/>
        <v>0</v>
      </c>
      <c r="BB75" s="15">
        <f t="shared" si="257"/>
        <v>0</v>
      </c>
      <c r="BC75" s="16">
        <f t="shared" si="258"/>
        <v>0</v>
      </c>
      <c r="BD75" s="16">
        <f t="shared" si="259"/>
        <v>0</v>
      </c>
      <c r="BE75" s="16">
        <f t="shared" si="260"/>
        <v>0</v>
      </c>
      <c r="BF75" s="15">
        <f t="shared" si="261"/>
        <v>0</v>
      </c>
      <c r="BG75" s="16">
        <f t="shared" si="262"/>
        <v>0</v>
      </c>
      <c r="BH75" s="16">
        <f t="shared" si="263"/>
        <v>0</v>
      </c>
      <c r="BI75" s="17">
        <f t="shared" si="264"/>
        <v>0</v>
      </c>
      <c r="BK75" s="29">
        <f t="shared" si="265"/>
        <v>221446</v>
      </c>
      <c r="BL75" s="29">
        <f t="shared" si="266"/>
        <v>222446</v>
      </c>
      <c r="BM75" s="29">
        <f t="shared" si="267"/>
        <v>223446</v>
      </c>
      <c r="BN75" s="23">
        <v>1446</v>
      </c>
    </row>
    <row r="76" spans="1:66" s="28" customFormat="1" ht="24.75" customHeight="1">
      <c r="A76" s="22" t="s">
        <v>44</v>
      </c>
      <c r="B76" s="15">
        <f t="shared" si="268"/>
        <v>0</v>
      </c>
      <c r="C76" s="16">
        <f t="shared" si="209"/>
        <v>0</v>
      </c>
      <c r="D76" s="16">
        <f t="shared" si="209"/>
        <v>0</v>
      </c>
      <c r="E76" s="16">
        <f t="shared" si="209"/>
        <v>0</v>
      </c>
      <c r="F76" s="15">
        <f t="shared" si="269"/>
        <v>0</v>
      </c>
      <c r="G76" s="16">
        <f t="shared" si="210"/>
        <v>0</v>
      </c>
      <c r="H76" s="16">
        <f t="shared" si="211"/>
        <v>0</v>
      </c>
      <c r="I76" s="16">
        <f t="shared" si="212"/>
        <v>0</v>
      </c>
      <c r="J76" s="15">
        <f t="shared" si="213"/>
        <v>0</v>
      </c>
      <c r="K76" s="16">
        <f t="shared" si="214"/>
        <v>0</v>
      </c>
      <c r="L76" s="16">
        <f t="shared" si="215"/>
        <v>0</v>
      </c>
      <c r="M76" s="17">
        <f t="shared" si="216"/>
        <v>0</v>
      </c>
      <c r="N76" s="15">
        <f t="shared" si="217"/>
        <v>0</v>
      </c>
      <c r="O76" s="16">
        <f t="shared" si="218"/>
        <v>0</v>
      </c>
      <c r="P76" s="16">
        <f t="shared" si="219"/>
        <v>0</v>
      </c>
      <c r="Q76" s="17">
        <f t="shared" si="220"/>
        <v>0</v>
      </c>
      <c r="R76" s="15">
        <f t="shared" si="221"/>
        <v>0</v>
      </c>
      <c r="S76" s="16">
        <f t="shared" si="222"/>
        <v>0</v>
      </c>
      <c r="T76" s="16">
        <f t="shared" si="223"/>
        <v>0</v>
      </c>
      <c r="U76" s="16">
        <f t="shared" si="224"/>
        <v>0</v>
      </c>
      <c r="V76" s="15">
        <f t="shared" si="225"/>
        <v>0</v>
      </c>
      <c r="W76" s="16">
        <f t="shared" si="226"/>
        <v>0</v>
      </c>
      <c r="X76" s="16">
        <f t="shared" si="227"/>
        <v>0</v>
      </c>
      <c r="Y76" s="17">
        <f t="shared" si="228"/>
        <v>0</v>
      </c>
      <c r="Z76" s="15">
        <f t="shared" si="229"/>
        <v>0</v>
      </c>
      <c r="AA76" s="16">
        <f t="shared" si="230"/>
        <v>0</v>
      </c>
      <c r="AB76" s="16">
        <f t="shared" si="231"/>
        <v>0</v>
      </c>
      <c r="AC76" s="16">
        <f t="shared" si="232"/>
        <v>0</v>
      </c>
      <c r="AD76" s="15">
        <f t="shared" si="233"/>
        <v>0</v>
      </c>
      <c r="AE76" s="16">
        <f t="shared" si="234"/>
        <v>0</v>
      </c>
      <c r="AF76" s="16">
        <f t="shared" si="235"/>
        <v>0</v>
      </c>
      <c r="AG76" s="17">
        <f t="shared" si="236"/>
        <v>0</v>
      </c>
      <c r="AH76" s="15">
        <f t="shared" si="237"/>
        <v>0</v>
      </c>
      <c r="AI76" s="16">
        <f t="shared" si="238"/>
        <v>0</v>
      </c>
      <c r="AJ76" s="16">
        <f t="shared" si="239"/>
        <v>0</v>
      </c>
      <c r="AK76" s="17">
        <f t="shared" si="240"/>
        <v>0</v>
      </c>
      <c r="AL76" s="15">
        <f t="shared" si="241"/>
        <v>0</v>
      </c>
      <c r="AM76" s="16">
        <f t="shared" si="242"/>
        <v>0</v>
      </c>
      <c r="AN76" s="16">
        <f t="shared" si="243"/>
        <v>0</v>
      </c>
      <c r="AO76" s="17">
        <f t="shared" si="244"/>
        <v>0</v>
      </c>
      <c r="AP76" s="15">
        <f t="shared" si="245"/>
        <v>0</v>
      </c>
      <c r="AQ76" s="16">
        <f t="shared" si="246"/>
        <v>0</v>
      </c>
      <c r="AR76" s="16">
        <f t="shared" si="247"/>
        <v>0</v>
      </c>
      <c r="AS76" s="17">
        <f t="shared" si="248"/>
        <v>0</v>
      </c>
      <c r="AT76" s="15">
        <f t="shared" si="249"/>
        <v>0</v>
      </c>
      <c r="AU76" s="16">
        <f t="shared" si="250"/>
        <v>0</v>
      </c>
      <c r="AV76" s="16">
        <f t="shared" si="251"/>
        <v>0</v>
      </c>
      <c r="AW76" s="17">
        <f t="shared" si="252"/>
        <v>0</v>
      </c>
      <c r="AX76" s="15">
        <f t="shared" si="253"/>
        <v>0</v>
      </c>
      <c r="AY76" s="16">
        <f t="shared" si="254"/>
        <v>0</v>
      </c>
      <c r="AZ76" s="16">
        <f t="shared" si="255"/>
        <v>0</v>
      </c>
      <c r="BA76" s="16">
        <f t="shared" si="256"/>
        <v>0</v>
      </c>
      <c r="BB76" s="15">
        <f t="shared" si="257"/>
        <v>0</v>
      </c>
      <c r="BC76" s="16">
        <f t="shared" si="258"/>
        <v>0</v>
      </c>
      <c r="BD76" s="16">
        <f t="shared" si="259"/>
        <v>0</v>
      </c>
      <c r="BE76" s="16">
        <f t="shared" si="260"/>
        <v>0</v>
      </c>
      <c r="BF76" s="15">
        <f t="shared" si="261"/>
        <v>0</v>
      </c>
      <c r="BG76" s="16">
        <f t="shared" si="262"/>
        <v>0</v>
      </c>
      <c r="BH76" s="16">
        <f t="shared" si="263"/>
        <v>0</v>
      </c>
      <c r="BI76" s="17">
        <f t="shared" si="264"/>
        <v>0</v>
      </c>
      <c r="BK76" s="29">
        <f t="shared" si="265"/>
        <v>221447</v>
      </c>
      <c r="BL76" s="29">
        <f t="shared" si="266"/>
        <v>222447</v>
      </c>
      <c r="BM76" s="29">
        <f t="shared" si="267"/>
        <v>223447</v>
      </c>
      <c r="BN76" s="23">
        <v>1447</v>
      </c>
    </row>
    <row r="77" spans="1:66" s="28" customFormat="1" ht="24.75" customHeight="1">
      <c r="A77" s="22" t="s">
        <v>34</v>
      </c>
      <c r="B77" s="15">
        <f t="shared" si="268"/>
        <v>2</v>
      </c>
      <c r="C77" s="16">
        <f t="shared" si="209"/>
        <v>2</v>
      </c>
      <c r="D77" s="16">
        <f t="shared" si="209"/>
        <v>0</v>
      </c>
      <c r="E77" s="16">
        <f t="shared" si="209"/>
        <v>0</v>
      </c>
      <c r="F77" s="15">
        <f t="shared" si="269"/>
        <v>1</v>
      </c>
      <c r="G77" s="16">
        <f t="shared" si="210"/>
        <v>1</v>
      </c>
      <c r="H77" s="16">
        <f t="shared" si="211"/>
        <v>0</v>
      </c>
      <c r="I77" s="16">
        <f t="shared" si="212"/>
        <v>0</v>
      </c>
      <c r="J77" s="15">
        <f t="shared" si="213"/>
        <v>1</v>
      </c>
      <c r="K77" s="16">
        <f t="shared" si="214"/>
        <v>1</v>
      </c>
      <c r="L77" s="16">
        <f t="shared" si="215"/>
        <v>0</v>
      </c>
      <c r="M77" s="17">
        <f t="shared" si="216"/>
        <v>0</v>
      </c>
      <c r="N77" s="15">
        <f t="shared" si="217"/>
        <v>0</v>
      </c>
      <c r="O77" s="16">
        <f t="shared" si="218"/>
        <v>0</v>
      </c>
      <c r="P77" s="16">
        <f t="shared" si="219"/>
        <v>0</v>
      </c>
      <c r="Q77" s="17">
        <f t="shared" si="220"/>
        <v>0</v>
      </c>
      <c r="R77" s="15">
        <f t="shared" si="221"/>
        <v>0</v>
      </c>
      <c r="S77" s="16">
        <f t="shared" si="222"/>
        <v>0</v>
      </c>
      <c r="T77" s="16">
        <f t="shared" si="223"/>
        <v>0</v>
      </c>
      <c r="U77" s="16">
        <f t="shared" si="224"/>
        <v>0</v>
      </c>
      <c r="V77" s="15">
        <f t="shared" si="225"/>
        <v>0</v>
      </c>
      <c r="W77" s="16">
        <f t="shared" si="226"/>
        <v>0</v>
      </c>
      <c r="X77" s="16">
        <f t="shared" si="227"/>
        <v>0</v>
      </c>
      <c r="Y77" s="17">
        <f t="shared" si="228"/>
        <v>0</v>
      </c>
      <c r="Z77" s="15">
        <f t="shared" si="229"/>
        <v>0</v>
      </c>
      <c r="AA77" s="16">
        <f t="shared" si="230"/>
        <v>0</v>
      </c>
      <c r="AB77" s="16">
        <f t="shared" si="231"/>
        <v>0</v>
      </c>
      <c r="AC77" s="16">
        <f t="shared" si="232"/>
        <v>0</v>
      </c>
      <c r="AD77" s="15">
        <f t="shared" si="233"/>
        <v>0</v>
      </c>
      <c r="AE77" s="16">
        <f t="shared" si="234"/>
        <v>0</v>
      </c>
      <c r="AF77" s="16">
        <f t="shared" si="235"/>
        <v>0</v>
      </c>
      <c r="AG77" s="17">
        <f t="shared" si="236"/>
        <v>0</v>
      </c>
      <c r="AH77" s="15">
        <f t="shared" si="237"/>
        <v>0</v>
      </c>
      <c r="AI77" s="16">
        <f t="shared" si="238"/>
        <v>0</v>
      </c>
      <c r="AJ77" s="16">
        <f t="shared" si="239"/>
        <v>0</v>
      </c>
      <c r="AK77" s="17">
        <f t="shared" si="240"/>
        <v>0</v>
      </c>
      <c r="AL77" s="15">
        <f t="shared" si="241"/>
        <v>0</v>
      </c>
      <c r="AM77" s="16">
        <f t="shared" si="242"/>
        <v>0</v>
      </c>
      <c r="AN77" s="16">
        <f t="shared" si="243"/>
        <v>0</v>
      </c>
      <c r="AO77" s="17">
        <f t="shared" si="244"/>
        <v>0</v>
      </c>
      <c r="AP77" s="15">
        <f t="shared" si="245"/>
        <v>0</v>
      </c>
      <c r="AQ77" s="16">
        <f t="shared" si="246"/>
        <v>0</v>
      </c>
      <c r="AR77" s="16">
        <f t="shared" si="247"/>
        <v>0</v>
      </c>
      <c r="AS77" s="17">
        <f t="shared" si="248"/>
        <v>0</v>
      </c>
      <c r="AT77" s="15">
        <f t="shared" si="249"/>
        <v>2</v>
      </c>
      <c r="AU77" s="16">
        <f t="shared" si="250"/>
        <v>2</v>
      </c>
      <c r="AV77" s="16">
        <f t="shared" si="251"/>
        <v>0</v>
      </c>
      <c r="AW77" s="17">
        <f t="shared" si="252"/>
        <v>0</v>
      </c>
      <c r="AX77" s="15">
        <f t="shared" si="253"/>
        <v>0</v>
      </c>
      <c r="AY77" s="16">
        <f t="shared" si="254"/>
        <v>0</v>
      </c>
      <c r="AZ77" s="16">
        <f t="shared" si="255"/>
        <v>0</v>
      </c>
      <c r="BA77" s="16">
        <f t="shared" si="256"/>
        <v>0</v>
      </c>
      <c r="BB77" s="15">
        <f t="shared" si="257"/>
        <v>0</v>
      </c>
      <c r="BC77" s="16">
        <f t="shared" si="258"/>
        <v>0</v>
      </c>
      <c r="BD77" s="16">
        <f t="shared" si="259"/>
        <v>0</v>
      </c>
      <c r="BE77" s="16">
        <f t="shared" si="260"/>
        <v>0</v>
      </c>
      <c r="BF77" s="15">
        <f t="shared" si="261"/>
        <v>0</v>
      </c>
      <c r="BG77" s="16">
        <f t="shared" si="262"/>
        <v>0</v>
      </c>
      <c r="BH77" s="16">
        <f t="shared" si="263"/>
        <v>0</v>
      </c>
      <c r="BI77" s="17">
        <f t="shared" si="264"/>
        <v>0</v>
      </c>
      <c r="BK77" s="29">
        <f t="shared" si="265"/>
        <v>221461</v>
      </c>
      <c r="BL77" s="29">
        <f t="shared" si="266"/>
        <v>222461</v>
      </c>
      <c r="BM77" s="29">
        <f t="shared" si="267"/>
        <v>223461</v>
      </c>
      <c r="BN77" s="23">
        <v>1461</v>
      </c>
    </row>
    <row r="78" spans="1:66" s="28" customFormat="1" ht="24.75" customHeight="1">
      <c r="A78" s="22" t="s">
        <v>35</v>
      </c>
      <c r="B78" s="15">
        <f t="shared" si="268"/>
        <v>4</v>
      </c>
      <c r="C78" s="16">
        <f t="shared" si="209"/>
        <v>3</v>
      </c>
      <c r="D78" s="16">
        <f t="shared" si="209"/>
        <v>0</v>
      </c>
      <c r="E78" s="16">
        <f t="shared" si="209"/>
        <v>1</v>
      </c>
      <c r="F78" s="15">
        <f t="shared" si="269"/>
        <v>2</v>
      </c>
      <c r="G78" s="16">
        <f t="shared" si="210"/>
        <v>1</v>
      </c>
      <c r="H78" s="16">
        <f t="shared" si="211"/>
        <v>0</v>
      </c>
      <c r="I78" s="16">
        <f t="shared" si="212"/>
        <v>1</v>
      </c>
      <c r="J78" s="15">
        <f t="shared" si="213"/>
        <v>2</v>
      </c>
      <c r="K78" s="16">
        <f t="shared" si="214"/>
        <v>2</v>
      </c>
      <c r="L78" s="16">
        <f t="shared" si="215"/>
        <v>0</v>
      </c>
      <c r="M78" s="17">
        <f t="shared" si="216"/>
        <v>0</v>
      </c>
      <c r="N78" s="15">
        <f t="shared" si="217"/>
        <v>0</v>
      </c>
      <c r="O78" s="16">
        <f t="shared" si="218"/>
        <v>0</v>
      </c>
      <c r="P78" s="16">
        <f t="shared" si="219"/>
        <v>0</v>
      </c>
      <c r="Q78" s="17">
        <f t="shared" si="220"/>
        <v>0</v>
      </c>
      <c r="R78" s="15">
        <f t="shared" si="221"/>
        <v>0</v>
      </c>
      <c r="S78" s="16">
        <f t="shared" si="222"/>
        <v>0</v>
      </c>
      <c r="T78" s="16">
        <f t="shared" si="223"/>
        <v>0</v>
      </c>
      <c r="U78" s="16">
        <f t="shared" si="224"/>
        <v>0</v>
      </c>
      <c r="V78" s="15">
        <f t="shared" si="225"/>
        <v>0</v>
      </c>
      <c r="W78" s="16">
        <f t="shared" si="226"/>
        <v>0</v>
      </c>
      <c r="X78" s="16">
        <f t="shared" si="227"/>
        <v>0</v>
      </c>
      <c r="Y78" s="17">
        <f t="shared" si="228"/>
        <v>0</v>
      </c>
      <c r="Z78" s="15">
        <f t="shared" si="229"/>
        <v>0</v>
      </c>
      <c r="AA78" s="16">
        <f t="shared" si="230"/>
        <v>0</v>
      </c>
      <c r="AB78" s="16">
        <f t="shared" si="231"/>
        <v>0</v>
      </c>
      <c r="AC78" s="16">
        <f t="shared" si="232"/>
        <v>0</v>
      </c>
      <c r="AD78" s="15">
        <f t="shared" si="233"/>
        <v>0</v>
      </c>
      <c r="AE78" s="16">
        <f t="shared" si="234"/>
        <v>0</v>
      </c>
      <c r="AF78" s="16">
        <f t="shared" si="235"/>
        <v>0</v>
      </c>
      <c r="AG78" s="17">
        <f t="shared" si="236"/>
        <v>0</v>
      </c>
      <c r="AH78" s="15">
        <f t="shared" si="237"/>
        <v>0</v>
      </c>
      <c r="AI78" s="16">
        <f t="shared" si="238"/>
        <v>0</v>
      </c>
      <c r="AJ78" s="16">
        <f t="shared" si="239"/>
        <v>0</v>
      </c>
      <c r="AK78" s="17">
        <f t="shared" si="240"/>
        <v>0</v>
      </c>
      <c r="AL78" s="15">
        <f t="shared" si="241"/>
        <v>0</v>
      </c>
      <c r="AM78" s="16">
        <f t="shared" si="242"/>
        <v>0</v>
      </c>
      <c r="AN78" s="16">
        <f t="shared" si="243"/>
        <v>0</v>
      </c>
      <c r="AO78" s="17">
        <f t="shared" si="244"/>
        <v>0</v>
      </c>
      <c r="AP78" s="15">
        <f t="shared" si="245"/>
        <v>0</v>
      </c>
      <c r="AQ78" s="16">
        <f t="shared" si="246"/>
        <v>0</v>
      </c>
      <c r="AR78" s="16">
        <f t="shared" si="247"/>
        <v>0</v>
      </c>
      <c r="AS78" s="17">
        <f t="shared" si="248"/>
        <v>0</v>
      </c>
      <c r="AT78" s="15">
        <f t="shared" si="249"/>
        <v>4</v>
      </c>
      <c r="AU78" s="16">
        <f t="shared" si="250"/>
        <v>3</v>
      </c>
      <c r="AV78" s="16">
        <f t="shared" si="251"/>
        <v>0</v>
      </c>
      <c r="AW78" s="17">
        <f t="shared" si="252"/>
        <v>1</v>
      </c>
      <c r="AX78" s="15">
        <f t="shared" si="253"/>
        <v>0</v>
      </c>
      <c r="AY78" s="16">
        <f t="shared" si="254"/>
        <v>0</v>
      </c>
      <c r="AZ78" s="16">
        <f t="shared" si="255"/>
        <v>0</v>
      </c>
      <c r="BA78" s="16">
        <f t="shared" si="256"/>
        <v>0</v>
      </c>
      <c r="BB78" s="15">
        <f t="shared" si="257"/>
        <v>0</v>
      </c>
      <c r="BC78" s="16">
        <f t="shared" si="258"/>
        <v>0</v>
      </c>
      <c r="BD78" s="16">
        <f t="shared" si="259"/>
        <v>0</v>
      </c>
      <c r="BE78" s="16">
        <f t="shared" si="260"/>
        <v>0</v>
      </c>
      <c r="BF78" s="15">
        <f t="shared" si="261"/>
        <v>0</v>
      </c>
      <c r="BG78" s="16">
        <f t="shared" si="262"/>
        <v>0</v>
      </c>
      <c r="BH78" s="16">
        <f t="shared" si="263"/>
        <v>0</v>
      </c>
      <c r="BI78" s="17">
        <f t="shared" si="264"/>
        <v>0</v>
      </c>
      <c r="BK78" s="29">
        <f t="shared" si="265"/>
        <v>221481</v>
      </c>
      <c r="BL78" s="29">
        <f t="shared" si="266"/>
        <v>222481</v>
      </c>
      <c r="BM78" s="29">
        <f t="shared" si="267"/>
        <v>223481</v>
      </c>
      <c r="BN78" s="23">
        <v>1481</v>
      </c>
    </row>
    <row r="79" spans="1:66" s="28" customFormat="1" ht="24.75" customHeight="1">
      <c r="A79" s="22" t="s">
        <v>36</v>
      </c>
      <c r="B79" s="15">
        <f t="shared" si="268"/>
        <v>3</v>
      </c>
      <c r="C79" s="16">
        <f t="shared" si="209"/>
        <v>2</v>
      </c>
      <c r="D79" s="16">
        <f t="shared" si="209"/>
        <v>1</v>
      </c>
      <c r="E79" s="16">
        <f t="shared" si="209"/>
        <v>0</v>
      </c>
      <c r="F79" s="15">
        <f t="shared" si="269"/>
        <v>0</v>
      </c>
      <c r="G79" s="16">
        <f t="shared" si="210"/>
        <v>0</v>
      </c>
      <c r="H79" s="16">
        <f t="shared" si="211"/>
        <v>0</v>
      </c>
      <c r="I79" s="16">
        <f t="shared" si="212"/>
        <v>0</v>
      </c>
      <c r="J79" s="15">
        <f t="shared" si="213"/>
        <v>1</v>
      </c>
      <c r="K79" s="16">
        <f t="shared" si="214"/>
        <v>1</v>
      </c>
      <c r="L79" s="16">
        <f t="shared" si="215"/>
        <v>0</v>
      </c>
      <c r="M79" s="17">
        <f t="shared" si="216"/>
        <v>0</v>
      </c>
      <c r="N79" s="15">
        <f t="shared" si="217"/>
        <v>2</v>
      </c>
      <c r="O79" s="16">
        <f t="shared" si="218"/>
        <v>1</v>
      </c>
      <c r="P79" s="16">
        <f t="shared" si="219"/>
        <v>1</v>
      </c>
      <c r="Q79" s="17">
        <f t="shared" si="220"/>
        <v>0</v>
      </c>
      <c r="R79" s="15">
        <f t="shared" si="221"/>
        <v>0</v>
      </c>
      <c r="S79" s="16">
        <f t="shared" si="222"/>
        <v>0</v>
      </c>
      <c r="T79" s="16">
        <f t="shared" si="223"/>
        <v>0</v>
      </c>
      <c r="U79" s="16">
        <f t="shared" si="224"/>
        <v>0</v>
      </c>
      <c r="V79" s="15">
        <f t="shared" si="225"/>
        <v>0</v>
      </c>
      <c r="W79" s="16">
        <f t="shared" si="226"/>
        <v>0</v>
      </c>
      <c r="X79" s="16">
        <f t="shared" si="227"/>
        <v>0</v>
      </c>
      <c r="Y79" s="17">
        <f t="shared" si="228"/>
        <v>0</v>
      </c>
      <c r="Z79" s="15">
        <f t="shared" si="229"/>
        <v>0</v>
      </c>
      <c r="AA79" s="16">
        <f t="shared" si="230"/>
        <v>0</v>
      </c>
      <c r="AB79" s="16">
        <f t="shared" si="231"/>
        <v>0</v>
      </c>
      <c r="AC79" s="16">
        <f t="shared" si="232"/>
        <v>0</v>
      </c>
      <c r="AD79" s="15">
        <f t="shared" si="233"/>
        <v>0</v>
      </c>
      <c r="AE79" s="16">
        <f t="shared" si="234"/>
        <v>0</v>
      </c>
      <c r="AF79" s="16">
        <f t="shared" si="235"/>
        <v>0</v>
      </c>
      <c r="AG79" s="17">
        <f t="shared" si="236"/>
        <v>0</v>
      </c>
      <c r="AH79" s="15">
        <f t="shared" si="237"/>
        <v>0</v>
      </c>
      <c r="AI79" s="16">
        <f t="shared" si="238"/>
        <v>0</v>
      </c>
      <c r="AJ79" s="16">
        <f t="shared" si="239"/>
        <v>0</v>
      </c>
      <c r="AK79" s="17">
        <f t="shared" si="240"/>
        <v>0</v>
      </c>
      <c r="AL79" s="15">
        <f t="shared" si="241"/>
        <v>0</v>
      </c>
      <c r="AM79" s="16">
        <f t="shared" si="242"/>
        <v>0</v>
      </c>
      <c r="AN79" s="16">
        <f t="shared" si="243"/>
        <v>0</v>
      </c>
      <c r="AO79" s="17">
        <f t="shared" si="244"/>
        <v>0</v>
      </c>
      <c r="AP79" s="15">
        <f t="shared" si="245"/>
        <v>0</v>
      </c>
      <c r="AQ79" s="16">
        <f t="shared" si="246"/>
        <v>0</v>
      </c>
      <c r="AR79" s="16">
        <f t="shared" si="247"/>
        <v>0</v>
      </c>
      <c r="AS79" s="17">
        <f t="shared" si="248"/>
        <v>0</v>
      </c>
      <c r="AT79" s="15">
        <f t="shared" si="249"/>
        <v>3</v>
      </c>
      <c r="AU79" s="16">
        <f t="shared" si="250"/>
        <v>2</v>
      </c>
      <c r="AV79" s="16">
        <f t="shared" si="251"/>
        <v>1</v>
      </c>
      <c r="AW79" s="17">
        <f t="shared" si="252"/>
        <v>0</v>
      </c>
      <c r="AX79" s="15">
        <f t="shared" si="253"/>
        <v>0</v>
      </c>
      <c r="AY79" s="16">
        <f t="shared" si="254"/>
        <v>0</v>
      </c>
      <c r="AZ79" s="16">
        <f t="shared" si="255"/>
        <v>0</v>
      </c>
      <c r="BA79" s="16">
        <f t="shared" si="256"/>
        <v>0</v>
      </c>
      <c r="BB79" s="15">
        <f t="shared" si="257"/>
        <v>0</v>
      </c>
      <c r="BC79" s="16">
        <f t="shared" si="258"/>
        <v>0</v>
      </c>
      <c r="BD79" s="16">
        <f t="shared" si="259"/>
        <v>0</v>
      </c>
      <c r="BE79" s="16">
        <f t="shared" si="260"/>
        <v>0</v>
      </c>
      <c r="BF79" s="15">
        <f t="shared" si="261"/>
        <v>0</v>
      </c>
      <c r="BG79" s="16">
        <f t="shared" si="262"/>
        <v>0</v>
      </c>
      <c r="BH79" s="16">
        <f t="shared" si="263"/>
        <v>0</v>
      </c>
      <c r="BI79" s="17">
        <f t="shared" si="264"/>
        <v>0</v>
      </c>
      <c r="BK79" s="29">
        <f t="shared" si="265"/>
        <v>221482</v>
      </c>
      <c r="BL79" s="29">
        <f t="shared" si="266"/>
        <v>222482</v>
      </c>
      <c r="BM79" s="29">
        <f t="shared" si="267"/>
        <v>223482</v>
      </c>
      <c r="BN79" s="23">
        <v>1482</v>
      </c>
    </row>
    <row r="80" spans="1:66" s="28" customFormat="1" ht="24.75" customHeight="1">
      <c r="A80" s="22" t="s">
        <v>37</v>
      </c>
      <c r="B80" s="15">
        <f t="shared" si="268"/>
        <v>2</v>
      </c>
      <c r="C80" s="16">
        <f t="shared" si="209"/>
        <v>1</v>
      </c>
      <c r="D80" s="16">
        <f t="shared" si="209"/>
        <v>0</v>
      </c>
      <c r="E80" s="16">
        <f t="shared" si="209"/>
        <v>1</v>
      </c>
      <c r="F80" s="15">
        <f t="shared" si="269"/>
        <v>2</v>
      </c>
      <c r="G80" s="16">
        <f t="shared" si="210"/>
        <v>1</v>
      </c>
      <c r="H80" s="16">
        <f t="shared" si="211"/>
        <v>0</v>
      </c>
      <c r="I80" s="16">
        <f t="shared" si="212"/>
        <v>1</v>
      </c>
      <c r="J80" s="15">
        <f t="shared" si="213"/>
        <v>0</v>
      </c>
      <c r="K80" s="16">
        <f t="shared" si="214"/>
        <v>0</v>
      </c>
      <c r="L80" s="16">
        <f t="shared" si="215"/>
        <v>0</v>
      </c>
      <c r="M80" s="17">
        <f t="shared" si="216"/>
        <v>0</v>
      </c>
      <c r="N80" s="15">
        <f t="shared" si="217"/>
        <v>0</v>
      </c>
      <c r="O80" s="16">
        <f t="shared" si="218"/>
        <v>0</v>
      </c>
      <c r="P80" s="16">
        <f t="shared" si="219"/>
        <v>0</v>
      </c>
      <c r="Q80" s="17">
        <f t="shared" si="220"/>
        <v>0</v>
      </c>
      <c r="R80" s="15">
        <f t="shared" si="221"/>
        <v>0</v>
      </c>
      <c r="S80" s="16">
        <f t="shared" si="222"/>
        <v>0</v>
      </c>
      <c r="T80" s="16">
        <f t="shared" si="223"/>
        <v>0</v>
      </c>
      <c r="U80" s="16">
        <f t="shared" si="224"/>
        <v>0</v>
      </c>
      <c r="V80" s="15">
        <f t="shared" si="225"/>
        <v>0</v>
      </c>
      <c r="W80" s="16">
        <f t="shared" si="226"/>
        <v>0</v>
      </c>
      <c r="X80" s="16">
        <f t="shared" si="227"/>
        <v>0</v>
      </c>
      <c r="Y80" s="17">
        <f t="shared" si="228"/>
        <v>0</v>
      </c>
      <c r="Z80" s="15">
        <f t="shared" si="229"/>
        <v>0</v>
      </c>
      <c r="AA80" s="16">
        <f t="shared" si="230"/>
        <v>0</v>
      </c>
      <c r="AB80" s="16">
        <f t="shared" si="231"/>
        <v>0</v>
      </c>
      <c r="AC80" s="16">
        <f t="shared" si="232"/>
        <v>0</v>
      </c>
      <c r="AD80" s="15">
        <f t="shared" si="233"/>
        <v>0</v>
      </c>
      <c r="AE80" s="16">
        <f t="shared" si="234"/>
        <v>0</v>
      </c>
      <c r="AF80" s="16">
        <f t="shared" si="235"/>
        <v>0</v>
      </c>
      <c r="AG80" s="17">
        <f t="shared" si="236"/>
        <v>0</v>
      </c>
      <c r="AH80" s="15">
        <f t="shared" si="237"/>
        <v>0</v>
      </c>
      <c r="AI80" s="16">
        <f t="shared" si="238"/>
        <v>0</v>
      </c>
      <c r="AJ80" s="16">
        <f t="shared" si="239"/>
        <v>0</v>
      </c>
      <c r="AK80" s="17">
        <f t="shared" si="240"/>
        <v>0</v>
      </c>
      <c r="AL80" s="15">
        <f t="shared" si="241"/>
        <v>0</v>
      </c>
      <c r="AM80" s="16">
        <f t="shared" si="242"/>
        <v>0</v>
      </c>
      <c r="AN80" s="16">
        <f t="shared" si="243"/>
        <v>0</v>
      </c>
      <c r="AO80" s="17">
        <f t="shared" si="244"/>
        <v>0</v>
      </c>
      <c r="AP80" s="15">
        <f t="shared" si="245"/>
        <v>0</v>
      </c>
      <c r="AQ80" s="16">
        <f t="shared" si="246"/>
        <v>0</v>
      </c>
      <c r="AR80" s="16">
        <f t="shared" si="247"/>
        <v>0</v>
      </c>
      <c r="AS80" s="17">
        <f t="shared" si="248"/>
        <v>0</v>
      </c>
      <c r="AT80" s="15">
        <f t="shared" si="249"/>
        <v>2</v>
      </c>
      <c r="AU80" s="16">
        <f t="shared" si="250"/>
        <v>1</v>
      </c>
      <c r="AV80" s="16">
        <f t="shared" si="251"/>
        <v>0</v>
      </c>
      <c r="AW80" s="17">
        <f t="shared" si="252"/>
        <v>1</v>
      </c>
      <c r="AX80" s="15">
        <f t="shared" si="253"/>
        <v>0</v>
      </c>
      <c r="AY80" s="16">
        <f t="shared" si="254"/>
        <v>0</v>
      </c>
      <c r="AZ80" s="16">
        <f t="shared" si="255"/>
        <v>0</v>
      </c>
      <c r="BA80" s="16">
        <f t="shared" si="256"/>
        <v>0</v>
      </c>
      <c r="BB80" s="15">
        <f t="shared" si="257"/>
        <v>0</v>
      </c>
      <c r="BC80" s="16">
        <f t="shared" si="258"/>
        <v>0</v>
      </c>
      <c r="BD80" s="16">
        <f t="shared" si="259"/>
        <v>0</v>
      </c>
      <c r="BE80" s="16">
        <f t="shared" si="260"/>
        <v>0</v>
      </c>
      <c r="BF80" s="15">
        <f t="shared" si="261"/>
        <v>0</v>
      </c>
      <c r="BG80" s="16">
        <f t="shared" si="262"/>
        <v>0</v>
      </c>
      <c r="BH80" s="16">
        <f t="shared" si="263"/>
        <v>0</v>
      </c>
      <c r="BI80" s="17">
        <f t="shared" si="264"/>
        <v>0</v>
      </c>
      <c r="BK80" s="29">
        <f t="shared" si="265"/>
        <v>221483</v>
      </c>
      <c r="BL80" s="29">
        <f t="shared" si="266"/>
        <v>222483</v>
      </c>
      <c r="BM80" s="29">
        <f t="shared" si="267"/>
        <v>223483</v>
      </c>
      <c r="BN80" s="23">
        <v>1483</v>
      </c>
    </row>
    <row r="81" spans="1:66" s="28" customFormat="1" ht="24.75" customHeight="1">
      <c r="A81" s="22" t="s">
        <v>38</v>
      </c>
      <c r="B81" s="15">
        <f t="shared" si="268"/>
        <v>2</v>
      </c>
      <c r="C81" s="19">
        <f t="shared" si="209"/>
        <v>1</v>
      </c>
      <c r="D81" s="19">
        <f t="shared" si="209"/>
        <v>0</v>
      </c>
      <c r="E81" s="19">
        <f t="shared" si="209"/>
        <v>1</v>
      </c>
      <c r="F81" s="15">
        <f t="shared" si="269"/>
        <v>2</v>
      </c>
      <c r="G81" s="19">
        <f t="shared" si="210"/>
        <v>1</v>
      </c>
      <c r="H81" s="19">
        <f t="shared" si="211"/>
        <v>0</v>
      </c>
      <c r="I81" s="19">
        <f t="shared" si="212"/>
        <v>1</v>
      </c>
      <c r="J81" s="18">
        <f t="shared" si="213"/>
        <v>0</v>
      </c>
      <c r="K81" s="19">
        <f t="shared" si="214"/>
        <v>0</v>
      </c>
      <c r="L81" s="19">
        <f t="shared" si="215"/>
        <v>0</v>
      </c>
      <c r="M81" s="20">
        <f t="shared" si="216"/>
        <v>0</v>
      </c>
      <c r="N81" s="18">
        <f t="shared" si="217"/>
        <v>0</v>
      </c>
      <c r="O81" s="19">
        <f t="shared" si="218"/>
        <v>0</v>
      </c>
      <c r="P81" s="19">
        <f t="shared" si="219"/>
        <v>0</v>
      </c>
      <c r="Q81" s="20">
        <f t="shared" si="220"/>
        <v>0</v>
      </c>
      <c r="R81" s="18">
        <f t="shared" si="221"/>
        <v>0</v>
      </c>
      <c r="S81" s="19">
        <f t="shared" si="222"/>
        <v>0</v>
      </c>
      <c r="T81" s="19">
        <f t="shared" si="223"/>
        <v>0</v>
      </c>
      <c r="U81" s="19">
        <f t="shared" si="224"/>
        <v>0</v>
      </c>
      <c r="V81" s="18">
        <f t="shared" si="225"/>
        <v>0</v>
      </c>
      <c r="W81" s="19">
        <f t="shared" si="226"/>
        <v>0</v>
      </c>
      <c r="X81" s="19">
        <f t="shared" si="227"/>
        <v>0</v>
      </c>
      <c r="Y81" s="20">
        <f t="shared" si="228"/>
        <v>0</v>
      </c>
      <c r="Z81" s="18">
        <f t="shared" si="229"/>
        <v>0</v>
      </c>
      <c r="AA81" s="19">
        <f t="shared" si="230"/>
        <v>0</v>
      </c>
      <c r="AB81" s="19">
        <f t="shared" si="231"/>
        <v>0</v>
      </c>
      <c r="AC81" s="19">
        <f t="shared" si="232"/>
        <v>0</v>
      </c>
      <c r="AD81" s="18">
        <f t="shared" si="233"/>
        <v>0</v>
      </c>
      <c r="AE81" s="19">
        <f t="shared" si="234"/>
        <v>0</v>
      </c>
      <c r="AF81" s="19">
        <f t="shared" si="235"/>
        <v>0</v>
      </c>
      <c r="AG81" s="20">
        <f t="shared" si="236"/>
        <v>0</v>
      </c>
      <c r="AH81" s="18">
        <f t="shared" si="237"/>
        <v>0</v>
      </c>
      <c r="AI81" s="19">
        <f t="shared" si="238"/>
        <v>0</v>
      </c>
      <c r="AJ81" s="19">
        <f t="shared" si="239"/>
        <v>0</v>
      </c>
      <c r="AK81" s="20">
        <f t="shared" si="240"/>
        <v>0</v>
      </c>
      <c r="AL81" s="18">
        <f t="shared" si="241"/>
        <v>0</v>
      </c>
      <c r="AM81" s="19">
        <f t="shared" si="242"/>
        <v>0</v>
      </c>
      <c r="AN81" s="19">
        <f t="shared" si="243"/>
        <v>0</v>
      </c>
      <c r="AO81" s="20">
        <f t="shared" si="244"/>
        <v>0</v>
      </c>
      <c r="AP81" s="18">
        <f t="shared" si="245"/>
        <v>0</v>
      </c>
      <c r="AQ81" s="19">
        <f t="shared" si="246"/>
        <v>0</v>
      </c>
      <c r="AR81" s="19">
        <f t="shared" si="247"/>
        <v>0</v>
      </c>
      <c r="AS81" s="20">
        <f t="shared" si="248"/>
        <v>0</v>
      </c>
      <c r="AT81" s="18">
        <f t="shared" si="249"/>
        <v>2</v>
      </c>
      <c r="AU81" s="19">
        <f t="shared" si="250"/>
        <v>1</v>
      </c>
      <c r="AV81" s="19">
        <f t="shared" si="251"/>
        <v>0</v>
      </c>
      <c r="AW81" s="20">
        <f t="shared" si="252"/>
        <v>1</v>
      </c>
      <c r="AX81" s="18">
        <f t="shared" si="253"/>
        <v>0</v>
      </c>
      <c r="AY81" s="19">
        <f t="shared" si="254"/>
        <v>0</v>
      </c>
      <c r="AZ81" s="19">
        <f t="shared" si="255"/>
        <v>0</v>
      </c>
      <c r="BA81" s="19">
        <f t="shared" si="256"/>
        <v>0</v>
      </c>
      <c r="BB81" s="18">
        <f t="shared" si="257"/>
        <v>0</v>
      </c>
      <c r="BC81" s="19">
        <f t="shared" si="258"/>
        <v>0</v>
      </c>
      <c r="BD81" s="19">
        <f t="shared" si="259"/>
        <v>0</v>
      </c>
      <c r="BE81" s="20">
        <f t="shared" si="260"/>
        <v>0</v>
      </c>
      <c r="BF81" s="18">
        <f t="shared" si="261"/>
        <v>0</v>
      </c>
      <c r="BG81" s="19">
        <f t="shared" si="262"/>
        <v>0</v>
      </c>
      <c r="BH81" s="19">
        <f t="shared" si="263"/>
        <v>0</v>
      </c>
      <c r="BI81" s="20">
        <f t="shared" si="264"/>
        <v>0</v>
      </c>
      <c r="BK81" s="29">
        <f t="shared" si="265"/>
        <v>221484</v>
      </c>
      <c r="BL81" s="29">
        <f t="shared" si="266"/>
        <v>222484</v>
      </c>
      <c r="BM81" s="29">
        <f t="shared" si="267"/>
        <v>223484</v>
      </c>
      <c r="BN81" s="23">
        <v>1484</v>
      </c>
    </row>
    <row r="82" spans="1:66" s="28" customFormat="1" ht="24.75" customHeight="1">
      <c r="A82" s="21" t="s">
        <v>85</v>
      </c>
      <c r="B82" s="11">
        <f aca="true" t="shared" si="270" ref="B82:BI82">SUM(B83:B88)</f>
        <v>8</v>
      </c>
      <c r="C82" s="12">
        <f t="shared" si="270"/>
        <v>2</v>
      </c>
      <c r="D82" s="12">
        <f t="shared" si="270"/>
        <v>2</v>
      </c>
      <c r="E82" s="13">
        <f t="shared" si="270"/>
        <v>4</v>
      </c>
      <c r="F82" s="11">
        <f t="shared" si="270"/>
        <v>3</v>
      </c>
      <c r="G82" s="12">
        <f t="shared" si="270"/>
        <v>1</v>
      </c>
      <c r="H82" s="12">
        <f t="shared" si="270"/>
        <v>0</v>
      </c>
      <c r="I82" s="13">
        <f t="shared" si="270"/>
        <v>2</v>
      </c>
      <c r="J82" s="11">
        <f t="shared" si="270"/>
        <v>4</v>
      </c>
      <c r="K82" s="12">
        <f t="shared" si="270"/>
        <v>1</v>
      </c>
      <c r="L82" s="12">
        <f t="shared" si="270"/>
        <v>1</v>
      </c>
      <c r="M82" s="13">
        <f t="shared" si="270"/>
        <v>2</v>
      </c>
      <c r="N82" s="11">
        <f t="shared" si="270"/>
        <v>1</v>
      </c>
      <c r="O82" s="12">
        <f t="shared" si="270"/>
        <v>0</v>
      </c>
      <c r="P82" s="12">
        <f t="shared" si="270"/>
        <v>1</v>
      </c>
      <c r="Q82" s="13">
        <f t="shared" si="270"/>
        <v>0</v>
      </c>
      <c r="R82" s="11">
        <f t="shared" si="270"/>
        <v>0</v>
      </c>
      <c r="S82" s="12">
        <f t="shared" si="270"/>
        <v>0</v>
      </c>
      <c r="T82" s="12">
        <f t="shared" si="270"/>
        <v>0</v>
      </c>
      <c r="U82" s="13">
        <f t="shared" si="270"/>
        <v>0</v>
      </c>
      <c r="V82" s="11">
        <f t="shared" si="270"/>
        <v>0</v>
      </c>
      <c r="W82" s="12">
        <f t="shared" si="270"/>
        <v>0</v>
      </c>
      <c r="X82" s="12">
        <f t="shared" si="270"/>
        <v>0</v>
      </c>
      <c r="Y82" s="13">
        <f t="shared" si="270"/>
        <v>0</v>
      </c>
      <c r="Z82" s="11">
        <f t="shared" si="270"/>
        <v>0</v>
      </c>
      <c r="AA82" s="12">
        <f t="shared" si="270"/>
        <v>0</v>
      </c>
      <c r="AB82" s="12">
        <f t="shared" si="270"/>
        <v>0</v>
      </c>
      <c r="AC82" s="13">
        <f t="shared" si="270"/>
        <v>0</v>
      </c>
      <c r="AD82" s="11">
        <f t="shared" si="270"/>
        <v>0</v>
      </c>
      <c r="AE82" s="12">
        <f t="shared" si="270"/>
        <v>0</v>
      </c>
      <c r="AF82" s="12">
        <f t="shared" si="270"/>
        <v>0</v>
      </c>
      <c r="AG82" s="13">
        <f t="shared" si="270"/>
        <v>0</v>
      </c>
      <c r="AH82" s="11">
        <f t="shared" si="270"/>
        <v>0</v>
      </c>
      <c r="AI82" s="12">
        <f t="shared" si="270"/>
        <v>0</v>
      </c>
      <c r="AJ82" s="12">
        <f t="shared" si="270"/>
        <v>0</v>
      </c>
      <c r="AK82" s="13">
        <f t="shared" si="270"/>
        <v>0</v>
      </c>
      <c r="AL82" s="11">
        <f t="shared" si="270"/>
        <v>0</v>
      </c>
      <c r="AM82" s="12">
        <f t="shared" si="270"/>
        <v>0</v>
      </c>
      <c r="AN82" s="12">
        <f t="shared" si="270"/>
        <v>0</v>
      </c>
      <c r="AO82" s="13">
        <f t="shared" si="270"/>
        <v>0</v>
      </c>
      <c r="AP82" s="11">
        <f t="shared" si="270"/>
        <v>0</v>
      </c>
      <c r="AQ82" s="12">
        <f t="shared" si="270"/>
        <v>0</v>
      </c>
      <c r="AR82" s="12">
        <f t="shared" si="270"/>
        <v>0</v>
      </c>
      <c r="AS82" s="13">
        <f t="shared" si="270"/>
        <v>0</v>
      </c>
      <c r="AT82" s="11">
        <f t="shared" si="270"/>
        <v>8</v>
      </c>
      <c r="AU82" s="12">
        <f t="shared" si="270"/>
        <v>2</v>
      </c>
      <c r="AV82" s="12">
        <f t="shared" si="270"/>
        <v>2</v>
      </c>
      <c r="AW82" s="13">
        <f t="shared" si="270"/>
        <v>4</v>
      </c>
      <c r="AX82" s="11">
        <f t="shared" si="270"/>
        <v>0</v>
      </c>
      <c r="AY82" s="12">
        <f t="shared" si="270"/>
        <v>0</v>
      </c>
      <c r="AZ82" s="12">
        <f t="shared" si="270"/>
        <v>0</v>
      </c>
      <c r="BA82" s="13">
        <f t="shared" si="270"/>
        <v>0</v>
      </c>
      <c r="BB82" s="11">
        <f t="shared" si="270"/>
        <v>0</v>
      </c>
      <c r="BC82" s="12">
        <f t="shared" si="270"/>
        <v>0</v>
      </c>
      <c r="BD82" s="12">
        <f t="shared" si="270"/>
        <v>0</v>
      </c>
      <c r="BE82" s="13">
        <f t="shared" si="270"/>
        <v>0</v>
      </c>
      <c r="BF82" s="11">
        <f t="shared" si="270"/>
        <v>0</v>
      </c>
      <c r="BG82" s="12">
        <f t="shared" si="270"/>
        <v>0</v>
      </c>
      <c r="BH82" s="12">
        <f t="shared" si="270"/>
        <v>0</v>
      </c>
      <c r="BI82" s="13">
        <f t="shared" si="270"/>
        <v>0</v>
      </c>
      <c r="BN82" s="23"/>
    </row>
    <row r="83" spans="1:66" s="28" customFormat="1" ht="24.75" customHeight="1">
      <c r="A83" s="22" t="s">
        <v>45</v>
      </c>
      <c r="B83" s="15">
        <f aca="true" t="shared" si="271" ref="B83:B88">SUM(C83:E83)</f>
        <v>3</v>
      </c>
      <c r="C83" s="16">
        <f aca="true" t="shared" si="272" ref="C83:E88">G83+K83+O83+S83+W83+AA83+AE83+AI83+AM83+AQ83</f>
        <v>0</v>
      </c>
      <c r="D83" s="16">
        <f t="shared" si="272"/>
        <v>1</v>
      </c>
      <c r="E83" s="16">
        <f t="shared" si="272"/>
        <v>2</v>
      </c>
      <c r="F83" s="15">
        <f aca="true" t="shared" si="273" ref="F83:F88">SUM(G83:I83)</f>
        <v>1</v>
      </c>
      <c r="G83" s="16">
        <f aca="true" t="shared" si="274" ref="G83:G88">IF(ISERROR(VLOOKUP($BK83,data,2,FALSE)),0,VLOOKUP($BK83,data,2,FALSE))</f>
        <v>0</v>
      </c>
      <c r="H83" s="16">
        <f aca="true" t="shared" si="275" ref="H83:H88">IF(ISERROR(VLOOKUP($BL83,data,2,FALSE)),0,VLOOKUP($BL83,data,2,FALSE))</f>
        <v>0</v>
      </c>
      <c r="I83" s="16">
        <f aca="true" t="shared" si="276" ref="I83:I88">IF(ISERROR(VLOOKUP($BM83,data,2,FALSE)),0,VLOOKUP($BM83,data,2,FALSE))</f>
        <v>1</v>
      </c>
      <c r="J83" s="15">
        <f aca="true" t="shared" si="277" ref="J83:J88">SUM(K83:M83)</f>
        <v>1</v>
      </c>
      <c r="K83" s="16">
        <f aca="true" t="shared" si="278" ref="K83:K88">IF(ISERROR(VLOOKUP($BK83,data,3,FALSE)),0,VLOOKUP($BK83,data,3,FALSE))</f>
        <v>0</v>
      </c>
      <c r="L83" s="16">
        <f aca="true" t="shared" si="279" ref="L83:L88">IF(ISERROR(VLOOKUP($BL83,data,3,FALSE)),0,VLOOKUP($BL83,data,3,FALSE))</f>
        <v>0</v>
      </c>
      <c r="M83" s="17">
        <f aca="true" t="shared" si="280" ref="M83:M88">IF(ISERROR(VLOOKUP($BM83,data,3,FALSE)),0,VLOOKUP($BM83,data,3,FALSE))</f>
        <v>1</v>
      </c>
      <c r="N83" s="15">
        <f aca="true" t="shared" si="281" ref="N83:N88">SUM(O83:Q83)</f>
        <v>1</v>
      </c>
      <c r="O83" s="16">
        <f aca="true" t="shared" si="282" ref="O83:O88">IF(ISERROR(VLOOKUP($BK83,data,4,FALSE)),0,VLOOKUP($BK83,data,4,FALSE))</f>
        <v>0</v>
      </c>
      <c r="P83" s="16">
        <f aca="true" t="shared" si="283" ref="P83:P88">IF(ISERROR(VLOOKUP($BL83,data,4,FALSE)),0,VLOOKUP($BL83,data,4,FALSE))</f>
        <v>1</v>
      </c>
      <c r="Q83" s="17">
        <f aca="true" t="shared" si="284" ref="Q83:Q88">IF(ISERROR(VLOOKUP($BM83,data,4,FALSE)),0,VLOOKUP($BM83,data,4,FALSE))</f>
        <v>0</v>
      </c>
      <c r="R83" s="15">
        <f aca="true" t="shared" si="285" ref="R83:R88">SUM(S83:U83)</f>
        <v>0</v>
      </c>
      <c r="S83" s="16">
        <f aca="true" t="shared" si="286" ref="S83:S88">IF(ISERROR(VLOOKUP($BK83,data,5,FALSE)),0,VLOOKUP($BK83,data,5,FALSE))</f>
        <v>0</v>
      </c>
      <c r="T83" s="16">
        <f aca="true" t="shared" si="287" ref="T83:T88">IF(ISERROR(VLOOKUP($BL83,data,5,FALSE)),0,VLOOKUP($BL83,data,5,FALSE))</f>
        <v>0</v>
      </c>
      <c r="U83" s="16">
        <f aca="true" t="shared" si="288" ref="U83:U88">IF(ISERROR(VLOOKUP($BM83,data,5,FALSE)),0,VLOOKUP($BM83,data,5,FALSE))</f>
        <v>0</v>
      </c>
      <c r="V83" s="15">
        <f aca="true" t="shared" si="289" ref="V83:V88">SUM(W83:Y83)</f>
        <v>0</v>
      </c>
      <c r="W83" s="16">
        <f aca="true" t="shared" si="290" ref="W83:W88">IF(ISERROR(VLOOKUP($BK83,data,6,FALSE)),0,VLOOKUP($BK83,data,6,FALSE))</f>
        <v>0</v>
      </c>
      <c r="X83" s="16">
        <f aca="true" t="shared" si="291" ref="X83:X88">IF(ISERROR(VLOOKUP($BL83,data,6,FALSE)),0,VLOOKUP($BL83,data,6,FALSE))</f>
        <v>0</v>
      </c>
      <c r="Y83" s="17">
        <f aca="true" t="shared" si="292" ref="Y83:Y88">IF(ISERROR(VLOOKUP($BM83,data,6,FALSE)),0,VLOOKUP($BM83,data,6,FALSE))</f>
        <v>0</v>
      </c>
      <c r="Z83" s="15">
        <f aca="true" t="shared" si="293" ref="Z83:Z88">SUM(AA83:AC83)</f>
        <v>0</v>
      </c>
      <c r="AA83" s="16">
        <f aca="true" t="shared" si="294" ref="AA83:AA88">IF(ISERROR(VLOOKUP($BK83,data,7,FALSE)),0,VLOOKUP($BK83,data,7,FALSE))</f>
        <v>0</v>
      </c>
      <c r="AB83" s="16">
        <f aca="true" t="shared" si="295" ref="AB83:AB88">IF(ISERROR(VLOOKUP($BL83,data,7,FALSE)),0,VLOOKUP($BL83,data,7,FALSE))</f>
        <v>0</v>
      </c>
      <c r="AC83" s="16">
        <f aca="true" t="shared" si="296" ref="AC83:AC88">IF(ISERROR(VLOOKUP($BM83,data,7,FALSE)),0,VLOOKUP($BM83,data,7,FALSE))</f>
        <v>0</v>
      </c>
      <c r="AD83" s="15">
        <f aca="true" t="shared" si="297" ref="AD83:AD88">SUM(AE83:AG83)</f>
        <v>0</v>
      </c>
      <c r="AE83" s="16">
        <f aca="true" t="shared" si="298" ref="AE83:AE88">IF(ISERROR(VLOOKUP($BK83,data,8,FALSE)),0,VLOOKUP($BK83,data,8,FALSE))</f>
        <v>0</v>
      </c>
      <c r="AF83" s="16">
        <f aca="true" t="shared" si="299" ref="AF83:AF88">IF(ISERROR(VLOOKUP($BL83,data,8,FALSE)),0,VLOOKUP($BL83,data,8,FALSE))</f>
        <v>0</v>
      </c>
      <c r="AG83" s="17">
        <f aca="true" t="shared" si="300" ref="AG83:AG88">IF(ISERROR(VLOOKUP($BM83,data,8,FALSE)),0,VLOOKUP($BM83,data,8,FALSE))</f>
        <v>0</v>
      </c>
      <c r="AH83" s="15">
        <f aca="true" t="shared" si="301" ref="AH83:AH88">SUM(AI83:AK83)</f>
        <v>0</v>
      </c>
      <c r="AI83" s="16">
        <f aca="true" t="shared" si="302" ref="AI83:AI88">IF(ISERROR(VLOOKUP($BK83,data,9,FALSE)),0,VLOOKUP($BK83,data,9,FALSE))</f>
        <v>0</v>
      </c>
      <c r="AJ83" s="16">
        <f aca="true" t="shared" si="303" ref="AJ83:AJ88">IF(ISERROR(VLOOKUP($BL83,data,9,FALSE)),0,VLOOKUP($BL83,data,9,FALSE))</f>
        <v>0</v>
      </c>
      <c r="AK83" s="17">
        <f aca="true" t="shared" si="304" ref="AK83:AK88">IF(ISERROR(VLOOKUP($BM83,data,9,FALSE)),0,VLOOKUP($BM83,data,9,FALSE))</f>
        <v>0</v>
      </c>
      <c r="AL83" s="15">
        <f aca="true" t="shared" si="305" ref="AL83:AL88">SUM(AM83:AO83)</f>
        <v>0</v>
      </c>
      <c r="AM83" s="16">
        <f aca="true" t="shared" si="306" ref="AM83:AM88">IF(ISERROR(VLOOKUP($BK83,data,10,FALSE)),0,VLOOKUP($BK83,data,10,FALSE))</f>
        <v>0</v>
      </c>
      <c r="AN83" s="16">
        <f aca="true" t="shared" si="307" ref="AN83:AN88">IF(ISERROR(VLOOKUP($BL83,data,10,FALSE)),0,VLOOKUP($BL83,data,10,FALSE))</f>
        <v>0</v>
      </c>
      <c r="AO83" s="17">
        <f aca="true" t="shared" si="308" ref="AO83:AO88">IF(ISERROR(VLOOKUP($BM83,data,10,FALSE)),0,VLOOKUP($BM83,data,10,FALSE))</f>
        <v>0</v>
      </c>
      <c r="AP83" s="15">
        <f aca="true" t="shared" si="309" ref="AP83:AP88">SUM(AQ83:AS83)</f>
        <v>0</v>
      </c>
      <c r="AQ83" s="16">
        <f aca="true" t="shared" si="310" ref="AQ83:AQ88">IF(ISERROR(VLOOKUP($BK83,data,11,FALSE)),0,VLOOKUP($BK83,data,11,FALSE))</f>
        <v>0</v>
      </c>
      <c r="AR83" s="16">
        <f aca="true" t="shared" si="311" ref="AR83:AR88">IF(ISERROR(VLOOKUP($BL83,data,11,FALSE)),0,VLOOKUP($BL83,data,11,FALSE))</f>
        <v>0</v>
      </c>
      <c r="AS83" s="17">
        <f aca="true" t="shared" si="312" ref="AS83:AS88">IF(ISERROR(VLOOKUP($BM83,data,11,FALSE)),0,VLOOKUP($BM83,data,11,FALSE))</f>
        <v>0</v>
      </c>
      <c r="AT83" s="15">
        <f aca="true" t="shared" si="313" ref="AT83:AT88">SUM(AU83:AW83)</f>
        <v>3</v>
      </c>
      <c r="AU83" s="16">
        <f aca="true" t="shared" si="314" ref="AU83:AU88">IF(ISERROR(VLOOKUP($BK83,data,12,FALSE)),0,VLOOKUP($BK83,data,12,FALSE))</f>
        <v>0</v>
      </c>
      <c r="AV83" s="16">
        <f aca="true" t="shared" si="315" ref="AV83:AV88">IF(ISERROR(VLOOKUP($BL83,data,12,FALSE)),0,VLOOKUP($BL83,data,12,FALSE))</f>
        <v>1</v>
      </c>
      <c r="AW83" s="17">
        <f aca="true" t="shared" si="316" ref="AW83:AW88">IF(ISERROR(VLOOKUP($BM83,data,12,FALSE)),0,VLOOKUP($BM83,data,12,FALSE))</f>
        <v>2</v>
      </c>
      <c r="AX83" s="15">
        <f aca="true" t="shared" si="317" ref="AX83:AX88">SUM(AY83:BA83)</f>
        <v>0</v>
      </c>
      <c r="AY83" s="16">
        <f aca="true" t="shared" si="318" ref="AY83:AY88">IF(ISERROR(VLOOKUP($BK83,data,13,FALSE)),0,VLOOKUP($BK83,data,13,FALSE))</f>
        <v>0</v>
      </c>
      <c r="AZ83" s="16">
        <f aca="true" t="shared" si="319" ref="AZ83:AZ88">IF(ISERROR(VLOOKUP($BL83,data,13,FALSE)),0,VLOOKUP($BL83,data,13,FALSE))</f>
        <v>0</v>
      </c>
      <c r="BA83" s="16">
        <f aca="true" t="shared" si="320" ref="BA83:BA88">IF(ISERROR(VLOOKUP($BM83,data,13,FALSE)),0,VLOOKUP($BM83,data,13,FALSE))</f>
        <v>0</v>
      </c>
      <c r="BB83" s="15">
        <f aca="true" t="shared" si="321" ref="BB83:BB88">SUM(BC83:BE83)</f>
        <v>0</v>
      </c>
      <c r="BC83" s="16">
        <f aca="true" t="shared" si="322" ref="BC83:BC88">IF(ISERROR(VLOOKUP($BK83,data,14,FALSE)),0,VLOOKUP($BK83,data,14,FALSE))</f>
        <v>0</v>
      </c>
      <c r="BD83" s="16">
        <f aca="true" t="shared" si="323" ref="BD83:BD88">IF(ISERROR(VLOOKUP($BL83,data,14,FALSE)),0,VLOOKUP($BL83,data,14,FALSE))</f>
        <v>0</v>
      </c>
      <c r="BE83" s="16">
        <f aca="true" t="shared" si="324" ref="BE83:BE88">IF(ISERROR(VLOOKUP($BM83,data,14,FALSE)),0,VLOOKUP($BM83,data,14,FALSE))</f>
        <v>0</v>
      </c>
      <c r="BF83" s="15">
        <f aca="true" t="shared" si="325" ref="BF83:BF88">SUM(BG83:BI83)</f>
        <v>0</v>
      </c>
      <c r="BG83" s="16">
        <f aca="true" t="shared" si="326" ref="BG83:BG88">IF(ISERROR(VLOOKUP($BK83,data,15,FALSE)),0,VLOOKUP($BK83,data,15,FALSE))</f>
        <v>0</v>
      </c>
      <c r="BH83" s="16">
        <f aca="true" t="shared" si="327" ref="BH83:BH88">IF(ISERROR(VLOOKUP($BL83,data,15,FALSE)),0,VLOOKUP($BL83,data,15,FALSE))</f>
        <v>0</v>
      </c>
      <c r="BI83" s="17">
        <f aca="true" t="shared" si="328" ref="BI83:BI88">IF(ISERROR(VLOOKUP($BM83,data,15,FALSE)),0,VLOOKUP($BM83,data,15,FALSE))</f>
        <v>0</v>
      </c>
      <c r="BK83" s="29">
        <f aca="true" t="shared" si="329" ref="BK83:BK88">$BN83+220000</f>
        <v>221217</v>
      </c>
      <c r="BL83" s="29">
        <f aca="true" t="shared" si="330" ref="BL83:BL88">$BN83+221000</f>
        <v>222217</v>
      </c>
      <c r="BM83" s="29">
        <f aca="true" t="shared" si="331" ref="BM83:BM88">$BN83+222000</f>
        <v>223217</v>
      </c>
      <c r="BN83" s="23">
        <v>1217</v>
      </c>
    </row>
    <row r="84" spans="1:66" s="28" customFormat="1" ht="24.75" customHeight="1">
      <c r="A84" s="22" t="s">
        <v>46</v>
      </c>
      <c r="B84" s="15">
        <f t="shared" si="271"/>
        <v>0</v>
      </c>
      <c r="C84" s="16">
        <f t="shared" si="272"/>
        <v>0</v>
      </c>
      <c r="D84" s="16">
        <f t="shared" si="272"/>
        <v>0</v>
      </c>
      <c r="E84" s="16">
        <f t="shared" si="272"/>
        <v>0</v>
      </c>
      <c r="F84" s="15">
        <f t="shared" si="273"/>
        <v>0</v>
      </c>
      <c r="G84" s="16">
        <f t="shared" si="274"/>
        <v>0</v>
      </c>
      <c r="H84" s="16">
        <f t="shared" si="275"/>
        <v>0</v>
      </c>
      <c r="I84" s="16">
        <f t="shared" si="276"/>
        <v>0</v>
      </c>
      <c r="J84" s="15">
        <f t="shared" si="277"/>
        <v>0</v>
      </c>
      <c r="K84" s="16">
        <f t="shared" si="278"/>
        <v>0</v>
      </c>
      <c r="L84" s="16">
        <f t="shared" si="279"/>
        <v>0</v>
      </c>
      <c r="M84" s="17">
        <f t="shared" si="280"/>
        <v>0</v>
      </c>
      <c r="N84" s="15">
        <f t="shared" si="281"/>
        <v>0</v>
      </c>
      <c r="O84" s="16">
        <f t="shared" si="282"/>
        <v>0</v>
      </c>
      <c r="P84" s="16">
        <f t="shared" si="283"/>
        <v>0</v>
      </c>
      <c r="Q84" s="17">
        <f t="shared" si="284"/>
        <v>0</v>
      </c>
      <c r="R84" s="15">
        <f t="shared" si="285"/>
        <v>0</v>
      </c>
      <c r="S84" s="16">
        <f t="shared" si="286"/>
        <v>0</v>
      </c>
      <c r="T84" s="16">
        <f t="shared" si="287"/>
        <v>0</v>
      </c>
      <c r="U84" s="16">
        <f t="shared" si="288"/>
        <v>0</v>
      </c>
      <c r="V84" s="15">
        <f t="shared" si="289"/>
        <v>0</v>
      </c>
      <c r="W84" s="16">
        <f t="shared" si="290"/>
        <v>0</v>
      </c>
      <c r="X84" s="16">
        <f t="shared" si="291"/>
        <v>0</v>
      </c>
      <c r="Y84" s="17">
        <f t="shared" si="292"/>
        <v>0</v>
      </c>
      <c r="Z84" s="15">
        <f t="shared" si="293"/>
        <v>0</v>
      </c>
      <c r="AA84" s="16">
        <f t="shared" si="294"/>
        <v>0</v>
      </c>
      <c r="AB84" s="16">
        <f t="shared" si="295"/>
        <v>0</v>
      </c>
      <c r="AC84" s="16">
        <f t="shared" si="296"/>
        <v>0</v>
      </c>
      <c r="AD84" s="15">
        <f t="shared" si="297"/>
        <v>0</v>
      </c>
      <c r="AE84" s="16">
        <f t="shared" si="298"/>
        <v>0</v>
      </c>
      <c r="AF84" s="16">
        <f t="shared" si="299"/>
        <v>0</v>
      </c>
      <c r="AG84" s="17">
        <f t="shared" si="300"/>
        <v>0</v>
      </c>
      <c r="AH84" s="15">
        <f t="shared" si="301"/>
        <v>0</v>
      </c>
      <c r="AI84" s="16">
        <f t="shared" si="302"/>
        <v>0</v>
      </c>
      <c r="AJ84" s="16">
        <f t="shared" si="303"/>
        <v>0</v>
      </c>
      <c r="AK84" s="17">
        <f t="shared" si="304"/>
        <v>0</v>
      </c>
      <c r="AL84" s="15">
        <f t="shared" si="305"/>
        <v>0</v>
      </c>
      <c r="AM84" s="16">
        <f t="shared" si="306"/>
        <v>0</v>
      </c>
      <c r="AN84" s="16">
        <f t="shared" si="307"/>
        <v>0</v>
      </c>
      <c r="AO84" s="17">
        <f t="shared" si="308"/>
        <v>0</v>
      </c>
      <c r="AP84" s="15">
        <f t="shared" si="309"/>
        <v>0</v>
      </c>
      <c r="AQ84" s="16">
        <f t="shared" si="310"/>
        <v>0</v>
      </c>
      <c r="AR84" s="16">
        <f t="shared" si="311"/>
        <v>0</v>
      </c>
      <c r="AS84" s="17">
        <f t="shared" si="312"/>
        <v>0</v>
      </c>
      <c r="AT84" s="15">
        <f t="shared" si="313"/>
        <v>0</v>
      </c>
      <c r="AU84" s="16">
        <f t="shared" si="314"/>
        <v>0</v>
      </c>
      <c r="AV84" s="16">
        <f t="shared" si="315"/>
        <v>0</v>
      </c>
      <c r="AW84" s="17">
        <f t="shared" si="316"/>
        <v>0</v>
      </c>
      <c r="AX84" s="15">
        <f t="shared" si="317"/>
        <v>0</v>
      </c>
      <c r="AY84" s="16">
        <f t="shared" si="318"/>
        <v>0</v>
      </c>
      <c r="AZ84" s="16">
        <f t="shared" si="319"/>
        <v>0</v>
      </c>
      <c r="BA84" s="16">
        <f t="shared" si="320"/>
        <v>0</v>
      </c>
      <c r="BB84" s="15">
        <f t="shared" si="321"/>
        <v>0</v>
      </c>
      <c r="BC84" s="16">
        <f t="shared" si="322"/>
        <v>0</v>
      </c>
      <c r="BD84" s="16">
        <f t="shared" si="323"/>
        <v>0</v>
      </c>
      <c r="BE84" s="16">
        <f t="shared" si="324"/>
        <v>0</v>
      </c>
      <c r="BF84" s="15">
        <f t="shared" si="325"/>
        <v>0</v>
      </c>
      <c r="BG84" s="16">
        <f t="shared" si="326"/>
        <v>0</v>
      </c>
      <c r="BH84" s="16">
        <f t="shared" si="327"/>
        <v>0</v>
      </c>
      <c r="BI84" s="17">
        <f t="shared" si="328"/>
        <v>0</v>
      </c>
      <c r="BK84" s="29">
        <f t="shared" si="329"/>
        <v>221462</v>
      </c>
      <c r="BL84" s="29">
        <f t="shared" si="330"/>
        <v>222462</v>
      </c>
      <c r="BM84" s="29">
        <f t="shared" si="331"/>
        <v>223462</v>
      </c>
      <c r="BN84" s="23">
        <v>1462</v>
      </c>
    </row>
    <row r="85" spans="1:66" s="28" customFormat="1" ht="24.75" customHeight="1">
      <c r="A85" s="22" t="s">
        <v>47</v>
      </c>
      <c r="B85" s="15">
        <f t="shared" si="271"/>
        <v>4</v>
      </c>
      <c r="C85" s="16">
        <f t="shared" si="272"/>
        <v>2</v>
      </c>
      <c r="D85" s="16">
        <f t="shared" si="272"/>
        <v>0</v>
      </c>
      <c r="E85" s="16">
        <f t="shared" si="272"/>
        <v>2</v>
      </c>
      <c r="F85" s="15">
        <f t="shared" si="273"/>
        <v>2</v>
      </c>
      <c r="G85" s="16">
        <f t="shared" si="274"/>
        <v>1</v>
      </c>
      <c r="H85" s="16">
        <f t="shared" si="275"/>
        <v>0</v>
      </c>
      <c r="I85" s="16">
        <f t="shared" si="276"/>
        <v>1</v>
      </c>
      <c r="J85" s="15">
        <f t="shared" si="277"/>
        <v>2</v>
      </c>
      <c r="K85" s="16">
        <f t="shared" si="278"/>
        <v>1</v>
      </c>
      <c r="L85" s="16">
        <f t="shared" si="279"/>
        <v>0</v>
      </c>
      <c r="M85" s="17">
        <f t="shared" si="280"/>
        <v>1</v>
      </c>
      <c r="N85" s="15">
        <f t="shared" si="281"/>
        <v>0</v>
      </c>
      <c r="O85" s="16">
        <f t="shared" si="282"/>
        <v>0</v>
      </c>
      <c r="P85" s="16">
        <f t="shared" si="283"/>
        <v>0</v>
      </c>
      <c r="Q85" s="17">
        <f t="shared" si="284"/>
        <v>0</v>
      </c>
      <c r="R85" s="15">
        <f t="shared" si="285"/>
        <v>0</v>
      </c>
      <c r="S85" s="16">
        <f t="shared" si="286"/>
        <v>0</v>
      </c>
      <c r="T85" s="16">
        <f t="shared" si="287"/>
        <v>0</v>
      </c>
      <c r="U85" s="16">
        <f t="shared" si="288"/>
        <v>0</v>
      </c>
      <c r="V85" s="15">
        <f t="shared" si="289"/>
        <v>0</v>
      </c>
      <c r="W85" s="16">
        <f t="shared" si="290"/>
        <v>0</v>
      </c>
      <c r="X85" s="16">
        <f t="shared" si="291"/>
        <v>0</v>
      </c>
      <c r="Y85" s="17">
        <f t="shared" si="292"/>
        <v>0</v>
      </c>
      <c r="Z85" s="15">
        <f t="shared" si="293"/>
        <v>0</v>
      </c>
      <c r="AA85" s="16">
        <f t="shared" si="294"/>
        <v>0</v>
      </c>
      <c r="AB85" s="16">
        <f t="shared" si="295"/>
        <v>0</v>
      </c>
      <c r="AC85" s="16">
        <f t="shared" si="296"/>
        <v>0</v>
      </c>
      <c r="AD85" s="15">
        <f t="shared" si="297"/>
        <v>0</v>
      </c>
      <c r="AE85" s="16">
        <f t="shared" si="298"/>
        <v>0</v>
      </c>
      <c r="AF85" s="16">
        <f t="shared" si="299"/>
        <v>0</v>
      </c>
      <c r="AG85" s="17">
        <f t="shared" si="300"/>
        <v>0</v>
      </c>
      <c r="AH85" s="15">
        <f t="shared" si="301"/>
        <v>0</v>
      </c>
      <c r="AI85" s="16">
        <f t="shared" si="302"/>
        <v>0</v>
      </c>
      <c r="AJ85" s="16">
        <f t="shared" si="303"/>
        <v>0</v>
      </c>
      <c r="AK85" s="17">
        <f t="shared" si="304"/>
        <v>0</v>
      </c>
      <c r="AL85" s="15">
        <f t="shared" si="305"/>
        <v>0</v>
      </c>
      <c r="AM85" s="16">
        <f t="shared" si="306"/>
        <v>0</v>
      </c>
      <c r="AN85" s="16">
        <f t="shared" si="307"/>
        <v>0</v>
      </c>
      <c r="AO85" s="17">
        <f t="shared" si="308"/>
        <v>0</v>
      </c>
      <c r="AP85" s="15">
        <f t="shared" si="309"/>
        <v>0</v>
      </c>
      <c r="AQ85" s="16">
        <f t="shared" si="310"/>
        <v>0</v>
      </c>
      <c r="AR85" s="16">
        <f t="shared" si="311"/>
        <v>0</v>
      </c>
      <c r="AS85" s="17">
        <f t="shared" si="312"/>
        <v>0</v>
      </c>
      <c r="AT85" s="15">
        <f t="shared" si="313"/>
        <v>4</v>
      </c>
      <c r="AU85" s="16">
        <f t="shared" si="314"/>
        <v>2</v>
      </c>
      <c r="AV85" s="16">
        <f t="shared" si="315"/>
        <v>0</v>
      </c>
      <c r="AW85" s="17">
        <f t="shared" si="316"/>
        <v>2</v>
      </c>
      <c r="AX85" s="15">
        <f t="shared" si="317"/>
        <v>0</v>
      </c>
      <c r="AY85" s="16">
        <f t="shared" si="318"/>
        <v>0</v>
      </c>
      <c r="AZ85" s="16">
        <f t="shared" si="319"/>
        <v>0</v>
      </c>
      <c r="BA85" s="16">
        <f t="shared" si="320"/>
        <v>0</v>
      </c>
      <c r="BB85" s="15">
        <f t="shared" si="321"/>
        <v>0</v>
      </c>
      <c r="BC85" s="16">
        <f t="shared" si="322"/>
        <v>0</v>
      </c>
      <c r="BD85" s="16">
        <f t="shared" si="323"/>
        <v>0</v>
      </c>
      <c r="BE85" s="16">
        <f t="shared" si="324"/>
        <v>0</v>
      </c>
      <c r="BF85" s="15">
        <f t="shared" si="325"/>
        <v>0</v>
      </c>
      <c r="BG85" s="16">
        <f t="shared" si="326"/>
        <v>0</v>
      </c>
      <c r="BH85" s="16">
        <f t="shared" si="327"/>
        <v>0</v>
      </c>
      <c r="BI85" s="17">
        <f t="shared" si="328"/>
        <v>0</v>
      </c>
      <c r="BK85" s="29">
        <f t="shared" si="329"/>
        <v>221485</v>
      </c>
      <c r="BL85" s="29">
        <f t="shared" si="330"/>
        <v>222485</v>
      </c>
      <c r="BM85" s="29">
        <f t="shared" si="331"/>
        <v>223485</v>
      </c>
      <c r="BN85" s="23">
        <v>1485</v>
      </c>
    </row>
    <row r="86" spans="1:66" s="28" customFormat="1" ht="24.75" customHeight="1">
      <c r="A86" s="22" t="s">
        <v>48</v>
      </c>
      <c r="B86" s="15">
        <f t="shared" si="271"/>
        <v>0</v>
      </c>
      <c r="C86" s="16">
        <f t="shared" si="272"/>
        <v>0</v>
      </c>
      <c r="D86" s="16">
        <f t="shared" si="272"/>
        <v>0</v>
      </c>
      <c r="E86" s="16">
        <f t="shared" si="272"/>
        <v>0</v>
      </c>
      <c r="F86" s="15">
        <f t="shared" si="273"/>
        <v>0</v>
      </c>
      <c r="G86" s="16">
        <f t="shared" si="274"/>
        <v>0</v>
      </c>
      <c r="H86" s="16">
        <f t="shared" si="275"/>
        <v>0</v>
      </c>
      <c r="I86" s="16">
        <f t="shared" si="276"/>
        <v>0</v>
      </c>
      <c r="J86" s="15">
        <f t="shared" si="277"/>
        <v>0</v>
      </c>
      <c r="K86" s="16">
        <f t="shared" si="278"/>
        <v>0</v>
      </c>
      <c r="L86" s="16">
        <f t="shared" si="279"/>
        <v>0</v>
      </c>
      <c r="M86" s="17">
        <f t="shared" si="280"/>
        <v>0</v>
      </c>
      <c r="N86" s="15">
        <f t="shared" si="281"/>
        <v>0</v>
      </c>
      <c r="O86" s="16">
        <f t="shared" si="282"/>
        <v>0</v>
      </c>
      <c r="P86" s="16">
        <f t="shared" si="283"/>
        <v>0</v>
      </c>
      <c r="Q86" s="17">
        <f t="shared" si="284"/>
        <v>0</v>
      </c>
      <c r="R86" s="15">
        <f t="shared" si="285"/>
        <v>0</v>
      </c>
      <c r="S86" s="16">
        <f t="shared" si="286"/>
        <v>0</v>
      </c>
      <c r="T86" s="16">
        <f t="shared" si="287"/>
        <v>0</v>
      </c>
      <c r="U86" s="16">
        <f t="shared" si="288"/>
        <v>0</v>
      </c>
      <c r="V86" s="15">
        <f t="shared" si="289"/>
        <v>0</v>
      </c>
      <c r="W86" s="16">
        <f t="shared" si="290"/>
        <v>0</v>
      </c>
      <c r="X86" s="16">
        <f t="shared" si="291"/>
        <v>0</v>
      </c>
      <c r="Y86" s="17">
        <f t="shared" si="292"/>
        <v>0</v>
      </c>
      <c r="Z86" s="15">
        <f t="shared" si="293"/>
        <v>0</v>
      </c>
      <c r="AA86" s="16">
        <f t="shared" si="294"/>
        <v>0</v>
      </c>
      <c r="AB86" s="16">
        <f t="shared" si="295"/>
        <v>0</v>
      </c>
      <c r="AC86" s="16">
        <f t="shared" si="296"/>
        <v>0</v>
      </c>
      <c r="AD86" s="15">
        <f t="shared" si="297"/>
        <v>0</v>
      </c>
      <c r="AE86" s="16">
        <f t="shared" si="298"/>
        <v>0</v>
      </c>
      <c r="AF86" s="16">
        <f t="shared" si="299"/>
        <v>0</v>
      </c>
      <c r="AG86" s="17">
        <f t="shared" si="300"/>
        <v>0</v>
      </c>
      <c r="AH86" s="15">
        <f t="shared" si="301"/>
        <v>0</v>
      </c>
      <c r="AI86" s="16">
        <f t="shared" si="302"/>
        <v>0</v>
      </c>
      <c r="AJ86" s="16">
        <f t="shared" si="303"/>
        <v>0</v>
      </c>
      <c r="AK86" s="17">
        <f t="shared" si="304"/>
        <v>0</v>
      </c>
      <c r="AL86" s="15">
        <f t="shared" si="305"/>
        <v>0</v>
      </c>
      <c r="AM86" s="16">
        <f t="shared" si="306"/>
        <v>0</v>
      </c>
      <c r="AN86" s="16">
        <f t="shared" si="307"/>
        <v>0</v>
      </c>
      <c r="AO86" s="17">
        <f t="shared" si="308"/>
        <v>0</v>
      </c>
      <c r="AP86" s="15">
        <f t="shared" si="309"/>
        <v>0</v>
      </c>
      <c r="AQ86" s="16">
        <f t="shared" si="310"/>
        <v>0</v>
      </c>
      <c r="AR86" s="16">
        <f t="shared" si="311"/>
        <v>0</v>
      </c>
      <c r="AS86" s="17">
        <f t="shared" si="312"/>
        <v>0</v>
      </c>
      <c r="AT86" s="15">
        <f t="shared" si="313"/>
        <v>0</v>
      </c>
      <c r="AU86" s="16">
        <f t="shared" si="314"/>
        <v>0</v>
      </c>
      <c r="AV86" s="16">
        <f t="shared" si="315"/>
        <v>0</v>
      </c>
      <c r="AW86" s="17">
        <f t="shared" si="316"/>
        <v>0</v>
      </c>
      <c r="AX86" s="15">
        <f t="shared" si="317"/>
        <v>0</v>
      </c>
      <c r="AY86" s="16">
        <f t="shared" si="318"/>
        <v>0</v>
      </c>
      <c r="AZ86" s="16">
        <f t="shared" si="319"/>
        <v>0</v>
      </c>
      <c r="BA86" s="16">
        <f t="shared" si="320"/>
        <v>0</v>
      </c>
      <c r="BB86" s="15">
        <f t="shared" si="321"/>
        <v>0</v>
      </c>
      <c r="BC86" s="16">
        <f t="shared" si="322"/>
        <v>0</v>
      </c>
      <c r="BD86" s="16">
        <f t="shared" si="323"/>
        <v>0</v>
      </c>
      <c r="BE86" s="16">
        <f t="shared" si="324"/>
        <v>0</v>
      </c>
      <c r="BF86" s="15">
        <f t="shared" si="325"/>
        <v>0</v>
      </c>
      <c r="BG86" s="16">
        <f t="shared" si="326"/>
        <v>0</v>
      </c>
      <c r="BH86" s="16">
        <f t="shared" si="327"/>
        <v>0</v>
      </c>
      <c r="BI86" s="17">
        <f t="shared" si="328"/>
        <v>0</v>
      </c>
      <c r="BK86" s="29">
        <f t="shared" si="329"/>
        <v>221486</v>
      </c>
      <c r="BL86" s="29">
        <f t="shared" si="330"/>
        <v>222486</v>
      </c>
      <c r="BM86" s="29">
        <f t="shared" si="331"/>
        <v>223486</v>
      </c>
      <c r="BN86" s="23">
        <v>1486</v>
      </c>
    </row>
    <row r="87" spans="1:66" s="28" customFormat="1" ht="24.75" customHeight="1">
      <c r="A87" s="22" t="s">
        <v>49</v>
      </c>
      <c r="B87" s="15">
        <f t="shared" si="271"/>
        <v>1</v>
      </c>
      <c r="C87" s="16">
        <f t="shared" si="272"/>
        <v>0</v>
      </c>
      <c r="D87" s="16">
        <f t="shared" si="272"/>
        <v>1</v>
      </c>
      <c r="E87" s="16">
        <f t="shared" si="272"/>
        <v>0</v>
      </c>
      <c r="F87" s="15">
        <f t="shared" si="273"/>
        <v>0</v>
      </c>
      <c r="G87" s="16">
        <f t="shared" si="274"/>
        <v>0</v>
      </c>
      <c r="H87" s="16">
        <f t="shared" si="275"/>
        <v>0</v>
      </c>
      <c r="I87" s="16">
        <f t="shared" si="276"/>
        <v>0</v>
      </c>
      <c r="J87" s="15">
        <f t="shared" si="277"/>
        <v>1</v>
      </c>
      <c r="K87" s="16">
        <f t="shared" si="278"/>
        <v>0</v>
      </c>
      <c r="L87" s="16">
        <f t="shared" si="279"/>
        <v>1</v>
      </c>
      <c r="M87" s="17">
        <f t="shared" si="280"/>
        <v>0</v>
      </c>
      <c r="N87" s="15">
        <f t="shared" si="281"/>
        <v>0</v>
      </c>
      <c r="O87" s="16">
        <f t="shared" si="282"/>
        <v>0</v>
      </c>
      <c r="P87" s="16">
        <f t="shared" si="283"/>
        <v>0</v>
      </c>
      <c r="Q87" s="17">
        <f t="shared" si="284"/>
        <v>0</v>
      </c>
      <c r="R87" s="15">
        <f t="shared" si="285"/>
        <v>0</v>
      </c>
      <c r="S87" s="16">
        <f t="shared" si="286"/>
        <v>0</v>
      </c>
      <c r="T87" s="16">
        <f t="shared" si="287"/>
        <v>0</v>
      </c>
      <c r="U87" s="16">
        <f t="shared" si="288"/>
        <v>0</v>
      </c>
      <c r="V87" s="15">
        <f t="shared" si="289"/>
        <v>0</v>
      </c>
      <c r="W87" s="16">
        <f t="shared" si="290"/>
        <v>0</v>
      </c>
      <c r="X87" s="16">
        <f t="shared" si="291"/>
        <v>0</v>
      </c>
      <c r="Y87" s="17">
        <f t="shared" si="292"/>
        <v>0</v>
      </c>
      <c r="Z87" s="15">
        <f t="shared" si="293"/>
        <v>0</v>
      </c>
      <c r="AA87" s="16">
        <f t="shared" si="294"/>
        <v>0</v>
      </c>
      <c r="AB87" s="16">
        <f t="shared" si="295"/>
        <v>0</v>
      </c>
      <c r="AC87" s="16">
        <f t="shared" si="296"/>
        <v>0</v>
      </c>
      <c r="AD87" s="15">
        <f t="shared" si="297"/>
        <v>0</v>
      </c>
      <c r="AE87" s="16">
        <f t="shared" si="298"/>
        <v>0</v>
      </c>
      <c r="AF87" s="16">
        <f t="shared" si="299"/>
        <v>0</v>
      </c>
      <c r="AG87" s="17">
        <f t="shared" si="300"/>
        <v>0</v>
      </c>
      <c r="AH87" s="15">
        <f t="shared" si="301"/>
        <v>0</v>
      </c>
      <c r="AI87" s="16">
        <f t="shared" si="302"/>
        <v>0</v>
      </c>
      <c r="AJ87" s="16">
        <f t="shared" si="303"/>
        <v>0</v>
      </c>
      <c r="AK87" s="17">
        <f t="shared" si="304"/>
        <v>0</v>
      </c>
      <c r="AL87" s="15">
        <f t="shared" si="305"/>
        <v>0</v>
      </c>
      <c r="AM87" s="16">
        <f t="shared" si="306"/>
        <v>0</v>
      </c>
      <c r="AN87" s="16">
        <f t="shared" si="307"/>
        <v>0</v>
      </c>
      <c r="AO87" s="17">
        <f t="shared" si="308"/>
        <v>0</v>
      </c>
      <c r="AP87" s="15">
        <f t="shared" si="309"/>
        <v>0</v>
      </c>
      <c r="AQ87" s="16">
        <f t="shared" si="310"/>
        <v>0</v>
      </c>
      <c r="AR87" s="16">
        <f t="shared" si="311"/>
        <v>0</v>
      </c>
      <c r="AS87" s="17">
        <f t="shared" si="312"/>
        <v>0</v>
      </c>
      <c r="AT87" s="15">
        <f t="shared" si="313"/>
        <v>1</v>
      </c>
      <c r="AU87" s="16">
        <f t="shared" si="314"/>
        <v>0</v>
      </c>
      <c r="AV87" s="16">
        <f t="shared" si="315"/>
        <v>1</v>
      </c>
      <c r="AW87" s="17">
        <f t="shared" si="316"/>
        <v>0</v>
      </c>
      <c r="AX87" s="15">
        <f t="shared" si="317"/>
        <v>0</v>
      </c>
      <c r="AY87" s="16">
        <f t="shared" si="318"/>
        <v>0</v>
      </c>
      <c r="AZ87" s="16">
        <f t="shared" si="319"/>
        <v>0</v>
      </c>
      <c r="BA87" s="16">
        <f t="shared" si="320"/>
        <v>0</v>
      </c>
      <c r="BB87" s="15">
        <f t="shared" si="321"/>
        <v>0</v>
      </c>
      <c r="BC87" s="16">
        <f t="shared" si="322"/>
        <v>0</v>
      </c>
      <c r="BD87" s="16">
        <f t="shared" si="323"/>
        <v>0</v>
      </c>
      <c r="BE87" s="16">
        <f t="shared" si="324"/>
        <v>0</v>
      </c>
      <c r="BF87" s="15">
        <f t="shared" si="325"/>
        <v>0</v>
      </c>
      <c r="BG87" s="16">
        <f t="shared" si="326"/>
        <v>0</v>
      </c>
      <c r="BH87" s="16">
        <f t="shared" si="327"/>
        <v>0</v>
      </c>
      <c r="BI87" s="17">
        <f t="shared" si="328"/>
        <v>0</v>
      </c>
      <c r="BK87" s="29">
        <f t="shared" si="329"/>
        <v>221487</v>
      </c>
      <c r="BL87" s="29">
        <f t="shared" si="330"/>
        <v>222487</v>
      </c>
      <c r="BM87" s="29">
        <f t="shared" si="331"/>
        <v>223487</v>
      </c>
      <c r="BN87" s="23">
        <v>1487</v>
      </c>
    </row>
    <row r="88" spans="1:66" s="28" customFormat="1" ht="24.75" customHeight="1">
      <c r="A88" s="22" t="s">
        <v>50</v>
      </c>
      <c r="B88" s="15">
        <f t="shared" si="271"/>
        <v>0</v>
      </c>
      <c r="C88" s="19">
        <f t="shared" si="272"/>
        <v>0</v>
      </c>
      <c r="D88" s="19">
        <f t="shared" si="272"/>
        <v>0</v>
      </c>
      <c r="E88" s="19">
        <f t="shared" si="272"/>
        <v>0</v>
      </c>
      <c r="F88" s="15">
        <f t="shared" si="273"/>
        <v>0</v>
      </c>
      <c r="G88" s="19">
        <f t="shared" si="274"/>
        <v>0</v>
      </c>
      <c r="H88" s="19">
        <f t="shared" si="275"/>
        <v>0</v>
      </c>
      <c r="I88" s="19">
        <f t="shared" si="276"/>
        <v>0</v>
      </c>
      <c r="J88" s="18">
        <f t="shared" si="277"/>
        <v>0</v>
      </c>
      <c r="K88" s="19">
        <f t="shared" si="278"/>
        <v>0</v>
      </c>
      <c r="L88" s="19">
        <f t="shared" si="279"/>
        <v>0</v>
      </c>
      <c r="M88" s="20">
        <f t="shared" si="280"/>
        <v>0</v>
      </c>
      <c r="N88" s="18">
        <f t="shared" si="281"/>
        <v>0</v>
      </c>
      <c r="O88" s="19">
        <f t="shared" si="282"/>
        <v>0</v>
      </c>
      <c r="P88" s="19">
        <f t="shared" si="283"/>
        <v>0</v>
      </c>
      <c r="Q88" s="20">
        <f t="shared" si="284"/>
        <v>0</v>
      </c>
      <c r="R88" s="18">
        <f t="shared" si="285"/>
        <v>0</v>
      </c>
      <c r="S88" s="19">
        <f t="shared" si="286"/>
        <v>0</v>
      </c>
      <c r="T88" s="19">
        <f t="shared" si="287"/>
        <v>0</v>
      </c>
      <c r="U88" s="19">
        <f t="shared" si="288"/>
        <v>0</v>
      </c>
      <c r="V88" s="18">
        <f t="shared" si="289"/>
        <v>0</v>
      </c>
      <c r="W88" s="19">
        <f t="shared" si="290"/>
        <v>0</v>
      </c>
      <c r="X88" s="19">
        <f t="shared" si="291"/>
        <v>0</v>
      </c>
      <c r="Y88" s="20">
        <f t="shared" si="292"/>
        <v>0</v>
      </c>
      <c r="Z88" s="18">
        <f t="shared" si="293"/>
        <v>0</v>
      </c>
      <c r="AA88" s="19">
        <f t="shared" si="294"/>
        <v>0</v>
      </c>
      <c r="AB88" s="19">
        <f t="shared" si="295"/>
        <v>0</v>
      </c>
      <c r="AC88" s="19">
        <f t="shared" si="296"/>
        <v>0</v>
      </c>
      <c r="AD88" s="18">
        <f t="shared" si="297"/>
        <v>0</v>
      </c>
      <c r="AE88" s="19">
        <f t="shared" si="298"/>
        <v>0</v>
      </c>
      <c r="AF88" s="19">
        <f t="shared" si="299"/>
        <v>0</v>
      </c>
      <c r="AG88" s="20">
        <f t="shared" si="300"/>
        <v>0</v>
      </c>
      <c r="AH88" s="18">
        <f t="shared" si="301"/>
        <v>0</v>
      </c>
      <c r="AI88" s="19">
        <f t="shared" si="302"/>
        <v>0</v>
      </c>
      <c r="AJ88" s="19">
        <f t="shared" si="303"/>
        <v>0</v>
      </c>
      <c r="AK88" s="20">
        <f t="shared" si="304"/>
        <v>0</v>
      </c>
      <c r="AL88" s="18">
        <f t="shared" si="305"/>
        <v>0</v>
      </c>
      <c r="AM88" s="19">
        <f t="shared" si="306"/>
        <v>0</v>
      </c>
      <c r="AN88" s="19">
        <f t="shared" si="307"/>
        <v>0</v>
      </c>
      <c r="AO88" s="20">
        <f t="shared" si="308"/>
        <v>0</v>
      </c>
      <c r="AP88" s="18">
        <f t="shared" si="309"/>
        <v>0</v>
      </c>
      <c r="AQ88" s="19">
        <f t="shared" si="310"/>
        <v>0</v>
      </c>
      <c r="AR88" s="19">
        <f t="shared" si="311"/>
        <v>0</v>
      </c>
      <c r="AS88" s="20">
        <f t="shared" si="312"/>
        <v>0</v>
      </c>
      <c r="AT88" s="18">
        <f t="shared" si="313"/>
        <v>0</v>
      </c>
      <c r="AU88" s="19">
        <f t="shared" si="314"/>
        <v>0</v>
      </c>
      <c r="AV88" s="19">
        <f t="shared" si="315"/>
        <v>0</v>
      </c>
      <c r="AW88" s="20">
        <f t="shared" si="316"/>
        <v>0</v>
      </c>
      <c r="AX88" s="18">
        <f t="shared" si="317"/>
        <v>0</v>
      </c>
      <c r="AY88" s="19">
        <f t="shared" si="318"/>
        <v>0</v>
      </c>
      <c r="AZ88" s="19">
        <f t="shared" si="319"/>
        <v>0</v>
      </c>
      <c r="BA88" s="19">
        <f t="shared" si="320"/>
        <v>0</v>
      </c>
      <c r="BB88" s="18">
        <f t="shared" si="321"/>
        <v>0</v>
      </c>
      <c r="BC88" s="19">
        <f t="shared" si="322"/>
        <v>0</v>
      </c>
      <c r="BD88" s="19">
        <f t="shared" si="323"/>
        <v>0</v>
      </c>
      <c r="BE88" s="20">
        <f t="shared" si="324"/>
        <v>0</v>
      </c>
      <c r="BF88" s="18">
        <f t="shared" si="325"/>
        <v>0</v>
      </c>
      <c r="BG88" s="19">
        <f t="shared" si="326"/>
        <v>0</v>
      </c>
      <c r="BH88" s="19">
        <f t="shared" si="327"/>
        <v>0</v>
      </c>
      <c r="BI88" s="20">
        <f t="shared" si="328"/>
        <v>0</v>
      </c>
      <c r="BK88" s="29">
        <f t="shared" si="329"/>
        <v>221488</v>
      </c>
      <c r="BL88" s="29">
        <f t="shared" si="330"/>
        <v>222488</v>
      </c>
      <c r="BM88" s="29">
        <f t="shared" si="331"/>
        <v>223488</v>
      </c>
      <c r="BN88" s="23">
        <v>1488</v>
      </c>
    </row>
    <row r="89" spans="1:66" s="28" customFormat="1" ht="24.75" customHeight="1">
      <c r="A89" s="21" t="s">
        <v>63</v>
      </c>
      <c r="B89" s="12">
        <f aca="true" t="shared" si="332" ref="B89:BI89">SUM(B90)</f>
        <v>91</v>
      </c>
      <c r="C89" s="12">
        <f t="shared" si="332"/>
        <v>47</v>
      </c>
      <c r="D89" s="12">
        <f t="shared" si="332"/>
        <v>22</v>
      </c>
      <c r="E89" s="12">
        <f t="shared" si="332"/>
        <v>22</v>
      </c>
      <c r="F89" s="11">
        <f t="shared" si="332"/>
        <v>50</v>
      </c>
      <c r="G89" s="12">
        <f t="shared" si="332"/>
        <v>25</v>
      </c>
      <c r="H89" s="12">
        <f t="shared" si="332"/>
        <v>4</v>
      </c>
      <c r="I89" s="13">
        <f t="shared" si="332"/>
        <v>21</v>
      </c>
      <c r="J89" s="11">
        <f t="shared" si="332"/>
        <v>26</v>
      </c>
      <c r="K89" s="12">
        <f t="shared" si="332"/>
        <v>16</v>
      </c>
      <c r="L89" s="12">
        <f t="shared" si="332"/>
        <v>9</v>
      </c>
      <c r="M89" s="13">
        <f t="shared" si="332"/>
        <v>1</v>
      </c>
      <c r="N89" s="11">
        <f t="shared" si="332"/>
        <v>15</v>
      </c>
      <c r="O89" s="12">
        <f t="shared" si="332"/>
        <v>6</v>
      </c>
      <c r="P89" s="12">
        <f t="shared" si="332"/>
        <v>9</v>
      </c>
      <c r="Q89" s="13">
        <f t="shared" si="332"/>
        <v>0</v>
      </c>
      <c r="R89" s="11">
        <f t="shared" si="332"/>
        <v>0</v>
      </c>
      <c r="S89" s="12">
        <f t="shared" si="332"/>
        <v>0</v>
      </c>
      <c r="T89" s="12">
        <f t="shared" si="332"/>
        <v>0</v>
      </c>
      <c r="U89" s="13">
        <f t="shared" si="332"/>
        <v>0</v>
      </c>
      <c r="V89" s="11">
        <f t="shared" si="332"/>
        <v>0</v>
      </c>
      <c r="W89" s="12">
        <f t="shared" si="332"/>
        <v>0</v>
      </c>
      <c r="X89" s="12">
        <f t="shared" si="332"/>
        <v>0</v>
      </c>
      <c r="Y89" s="13">
        <f t="shared" si="332"/>
        <v>0</v>
      </c>
      <c r="Z89" s="11">
        <f t="shared" si="332"/>
        <v>0</v>
      </c>
      <c r="AA89" s="12">
        <f t="shared" si="332"/>
        <v>0</v>
      </c>
      <c r="AB89" s="12">
        <f t="shared" si="332"/>
        <v>0</v>
      </c>
      <c r="AC89" s="13">
        <f t="shared" si="332"/>
        <v>0</v>
      </c>
      <c r="AD89" s="11">
        <f t="shared" si="332"/>
        <v>0</v>
      </c>
      <c r="AE89" s="12">
        <f t="shared" si="332"/>
        <v>0</v>
      </c>
      <c r="AF89" s="12">
        <f t="shared" si="332"/>
        <v>0</v>
      </c>
      <c r="AG89" s="13">
        <f t="shared" si="332"/>
        <v>0</v>
      </c>
      <c r="AH89" s="11">
        <f t="shared" si="332"/>
        <v>0</v>
      </c>
      <c r="AI89" s="12">
        <f t="shared" si="332"/>
        <v>0</v>
      </c>
      <c r="AJ89" s="12">
        <f t="shared" si="332"/>
        <v>0</v>
      </c>
      <c r="AK89" s="13">
        <f t="shared" si="332"/>
        <v>0</v>
      </c>
      <c r="AL89" s="11">
        <f t="shared" si="332"/>
        <v>0</v>
      </c>
      <c r="AM89" s="12">
        <f t="shared" si="332"/>
        <v>0</v>
      </c>
      <c r="AN89" s="12">
        <f t="shared" si="332"/>
        <v>0</v>
      </c>
      <c r="AO89" s="13">
        <f t="shared" si="332"/>
        <v>0</v>
      </c>
      <c r="AP89" s="11">
        <f t="shared" si="332"/>
        <v>0</v>
      </c>
      <c r="AQ89" s="12">
        <f t="shared" si="332"/>
        <v>0</v>
      </c>
      <c r="AR89" s="12">
        <f t="shared" si="332"/>
        <v>0</v>
      </c>
      <c r="AS89" s="13">
        <f t="shared" si="332"/>
        <v>0</v>
      </c>
      <c r="AT89" s="11">
        <f t="shared" si="332"/>
        <v>91</v>
      </c>
      <c r="AU89" s="12">
        <f t="shared" si="332"/>
        <v>47</v>
      </c>
      <c r="AV89" s="12">
        <f t="shared" si="332"/>
        <v>22</v>
      </c>
      <c r="AW89" s="13">
        <f t="shared" si="332"/>
        <v>22</v>
      </c>
      <c r="AX89" s="11">
        <f t="shared" si="332"/>
        <v>0</v>
      </c>
      <c r="AY89" s="12">
        <f t="shared" si="332"/>
        <v>0</v>
      </c>
      <c r="AZ89" s="12">
        <f t="shared" si="332"/>
        <v>0</v>
      </c>
      <c r="BA89" s="13">
        <f t="shared" si="332"/>
        <v>0</v>
      </c>
      <c r="BB89" s="11">
        <f t="shared" si="332"/>
        <v>0</v>
      </c>
      <c r="BC89" s="12">
        <f t="shared" si="332"/>
        <v>0</v>
      </c>
      <c r="BD89" s="12">
        <f t="shared" si="332"/>
        <v>0</v>
      </c>
      <c r="BE89" s="13">
        <f t="shared" si="332"/>
        <v>0</v>
      </c>
      <c r="BF89" s="11">
        <f t="shared" si="332"/>
        <v>0</v>
      </c>
      <c r="BG89" s="12">
        <f t="shared" si="332"/>
        <v>0</v>
      </c>
      <c r="BH89" s="12">
        <f t="shared" si="332"/>
        <v>0</v>
      </c>
      <c r="BI89" s="13">
        <f t="shared" si="332"/>
        <v>0</v>
      </c>
      <c r="BN89" s="23"/>
    </row>
    <row r="90" spans="1:66" s="28" customFormat="1" ht="24.75" customHeight="1">
      <c r="A90" s="25" t="s">
        <v>51</v>
      </c>
      <c r="B90" s="18">
        <f>SUM(C90:E90)</f>
        <v>91</v>
      </c>
      <c r="C90" s="19">
        <f>G90+K90+O90+S90+W90+AA90+AE90+AI90+AM90+AQ90</f>
        <v>47</v>
      </c>
      <c r="D90" s="19">
        <f>H90+L90+P90+T90+X90+AB90+AF90+AJ90+AN90+AR90</f>
        <v>22</v>
      </c>
      <c r="E90" s="19">
        <f>I90+M90+Q90+U90+Y90+AC90+AG90+AK90+AO90+AS90</f>
        <v>22</v>
      </c>
      <c r="F90" s="18">
        <f>SUM(G90:I90)</f>
        <v>50</v>
      </c>
      <c r="G90" s="19">
        <f>IF(ISERROR(VLOOKUP($BK90,data,2,FALSE)),0,VLOOKUP($BK90,data,2,FALSE))</f>
        <v>25</v>
      </c>
      <c r="H90" s="19">
        <f>IF(ISERROR(VLOOKUP($BL90,data,2,FALSE)),0,VLOOKUP($BL90,data,2,FALSE))</f>
        <v>4</v>
      </c>
      <c r="I90" s="19">
        <f>IF(ISERROR(VLOOKUP($BM90,data,2,FALSE)),0,VLOOKUP($BM90,data,2,FALSE))</f>
        <v>21</v>
      </c>
      <c r="J90" s="18">
        <f>SUM(K90:M90)</f>
        <v>26</v>
      </c>
      <c r="K90" s="19">
        <f>IF(ISERROR(VLOOKUP($BK90,data,3,FALSE)),0,VLOOKUP($BK90,data,3,FALSE))</f>
        <v>16</v>
      </c>
      <c r="L90" s="19">
        <f>IF(ISERROR(VLOOKUP($BL90,data,3,FALSE)),0,VLOOKUP($BL90,data,3,FALSE))</f>
        <v>9</v>
      </c>
      <c r="M90" s="20">
        <f>IF(ISERROR(VLOOKUP($BM90,data,3,FALSE)),0,VLOOKUP($BM90,data,3,FALSE))</f>
        <v>1</v>
      </c>
      <c r="N90" s="18">
        <f>SUM(O90:Q90)</f>
        <v>15</v>
      </c>
      <c r="O90" s="19">
        <f>IF(ISERROR(VLOOKUP($BK90,data,4,FALSE)),0,VLOOKUP($BK90,data,4,FALSE))</f>
        <v>6</v>
      </c>
      <c r="P90" s="19">
        <f>IF(ISERROR(VLOOKUP($BL90,data,4,FALSE)),0,VLOOKUP($BL90,data,4,FALSE))</f>
        <v>9</v>
      </c>
      <c r="Q90" s="20">
        <f>IF(ISERROR(VLOOKUP($BM90,data,4,FALSE)),0,VLOOKUP($BM90,data,4,FALSE))</f>
        <v>0</v>
      </c>
      <c r="R90" s="18">
        <f>SUM(S90:U90)</f>
        <v>0</v>
      </c>
      <c r="S90" s="19">
        <f>IF(ISERROR(VLOOKUP($BK90,data,5,FALSE)),0,VLOOKUP($BK90,data,5,FALSE))</f>
        <v>0</v>
      </c>
      <c r="T90" s="19">
        <f>IF(ISERROR(VLOOKUP($BL90,data,5,FALSE)),0,VLOOKUP($BL90,data,5,FALSE))</f>
        <v>0</v>
      </c>
      <c r="U90" s="19">
        <f>IF(ISERROR(VLOOKUP($BM90,data,5,FALSE)),0,VLOOKUP($BM90,data,5,FALSE))</f>
        <v>0</v>
      </c>
      <c r="V90" s="18">
        <f>SUM(W90:Y90)</f>
        <v>0</v>
      </c>
      <c r="W90" s="19">
        <f>IF(ISERROR(VLOOKUP($BK90,data,6,FALSE)),0,VLOOKUP($BK90,data,6,FALSE))</f>
        <v>0</v>
      </c>
      <c r="X90" s="19">
        <f>IF(ISERROR(VLOOKUP($BL90,data,6,FALSE)),0,VLOOKUP($BL90,data,6,FALSE))</f>
        <v>0</v>
      </c>
      <c r="Y90" s="20">
        <f>IF(ISERROR(VLOOKUP($BM90,data,6,FALSE)),0,VLOOKUP($BM90,data,6,FALSE))</f>
        <v>0</v>
      </c>
      <c r="Z90" s="18">
        <f>SUM(AA90:AC90)</f>
        <v>0</v>
      </c>
      <c r="AA90" s="19">
        <f>IF(ISERROR(VLOOKUP($BK90,data,7,FALSE)),0,VLOOKUP($BK90,data,7,FALSE))</f>
        <v>0</v>
      </c>
      <c r="AB90" s="19">
        <f>IF(ISERROR(VLOOKUP($BL90,data,7,FALSE)),0,VLOOKUP($BL90,data,7,FALSE))</f>
        <v>0</v>
      </c>
      <c r="AC90" s="19">
        <f>IF(ISERROR(VLOOKUP($BM90,data,7,FALSE)),0,VLOOKUP($BM90,data,7,FALSE))</f>
        <v>0</v>
      </c>
      <c r="AD90" s="18">
        <f>SUM(AE90:AG90)</f>
        <v>0</v>
      </c>
      <c r="AE90" s="19">
        <f>IF(ISERROR(VLOOKUP($BK90,data,8,FALSE)),0,VLOOKUP($BK90,data,8,FALSE))</f>
        <v>0</v>
      </c>
      <c r="AF90" s="19">
        <f>IF(ISERROR(VLOOKUP($BL90,data,8,FALSE)),0,VLOOKUP($BL90,data,8,FALSE))</f>
        <v>0</v>
      </c>
      <c r="AG90" s="20">
        <f>IF(ISERROR(VLOOKUP($BM90,data,8,FALSE)),0,VLOOKUP($BM90,data,8,FALSE))</f>
        <v>0</v>
      </c>
      <c r="AH90" s="18">
        <f>SUM(AI90:AK90)</f>
        <v>0</v>
      </c>
      <c r="AI90" s="19">
        <f>IF(ISERROR(VLOOKUP($BK90,data,9,FALSE)),0,VLOOKUP($BK90,data,9,FALSE))</f>
        <v>0</v>
      </c>
      <c r="AJ90" s="19">
        <f>IF(ISERROR(VLOOKUP($BL90,data,9,FALSE)),0,VLOOKUP($BL90,data,9,FALSE))</f>
        <v>0</v>
      </c>
      <c r="AK90" s="20">
        <f>IF(ISERROR(VLOOKUP($BM90,data,9,FALSE)),0,VLOOKUP($BM90,data,9,FALSE))</f>
        <v>0</v>
      </c>
      <c r="AL90" s="18">
        <f>SUM(AM90:AO90)</f>
        <v>0</v>
      </c>
      <c r="AM90" s="19">
        <f>IF(ISERROR(VLOOKUP($BK90,data,10,FALSE)),0,VLOOKUP($BK90,data,10,FALSE))</f>
        <v>0</v>
      </c>
      <c r="AN90" s="19">
        <f>IF(ISERROR(VLOOKUP($BL90,data,10,FALSE)),0,VLOOKUP($BL90,data,10,FALSE))</f>
        <v>0</v>
      </c>
      <c r="AO90" s="20">
        <f>IF(ISERROR(VLOOKUP($BM90,data,10,FALSE)),0,VLOOKUP($BM90,data,10,FALSE))</f>
        <v>0</v>
      </c>
      <c r="AP90" s="18">
        <f>SUM(AQ90:AS90)</f>
        <v>0</v>
      </c>
      <c r="AQ90" s="19">
        <f>IF(ISERROR(VLOOKUP($BK90,data,11,FALSE)),0,VLOOKUP($BK90,data,11,FALSE))</f>
        <v>0</v>
      </c>
      <c r="AR90" s="19">
        <f>IF(ISERROR(VLOOKUP($BL90,data,11,FALSE)),0,VLOOKUP($BL90,data,11,FALSE))</f>
        <v>0</v>
      </c>
      <c r="AS90" s="20">
        <f>IF(ISERROR(VLOOKUP($BM90,data,11,FALSE)),0,VLOOKUP($BM90,data,11,FALSE))</f>
        <v>0</v>
      </c>
      <c r="AT90" s="18">
        <f>SUM(AU90:AW90)</f>
        <v>91</v>
      </c>
      <c r="AU90" s="19">
        <f>IF(ISERROR(VLOOKUP($BK90,data,12,FALSE)),0,VLOOKUP($BK90,data,12,FALSE))</f>
        <v>47</v>
      </c>
      <c r="AV90" s="19">
        <f>IF(ISERROR(VLOOKUP($BL90,data,12,FALSE)),0,VLOOKUP($BL90,data,12,FALSE))</f>
        <v>22</v>
      </c>
      <c r="AW90" s="20">
        <f>IF(ISERROR(VLOOKUP($BM90,data,12,FALSE)),0,VLOOKUP($BM90,data,12,FALSE))</f>
        <v>22</v>
      </c>
      <c r="AX90" s="18">
        <f>SUM(AY90:BA90)</f>
        <v>0</v>
      </c>
      <c r="AY90" s="19">
        <f>IF(ISERROR(VLOOKUP($BK90,data,13,FALSE)),0,VLOOKUP($BK90,data,13,FALSE))</f>
        <v>0</v>
      </c>
      <c r="AZ90" s="19">
        <f>IF(ISERROR(VLOOKUP($BL90,data,13,FALSE)),0,VLOOKUP($BL90,data,13,FALSE))</f>
        <v>0</v>
      </c>
      <c r="BA90" s="19">
        <f>IF(ISERROR(VLOOKUP($BM90,data,13,FALSE)),0,VLOOKUP($BM90,data,13,FALSE))</f>
        <v>0</v>
      </c>
      <c r="BB90" s="18">
        <f>SUM(BC90:BE90)</f>
        <v>0</v>
      </c>
      <c r="BC90" s="19">
        <f>IF(ISERROR(VLOOKUP($BK90,data,14,FALSE)),0,VLOOKUP($BK90,data,14,FALSE))</f>
        <v>0</v>
      </c>
      <c r="BD90" s="19">
        <f>IF(ISERROR(VLOOKUP($BL90,data,14,FALSE)),0,VLOOKUP($BL90,data,14,FALSE))</f>
        <v>0</v>
      </c>
      <c r="BE90" s="20">
        <f>IF(ISERROR(VLOOKUP($BM90,data,14,FALSE)),0,VLOOKUP($BM90,data,14,FALSE))</f>
        <v>0</v>
      </c>
      <c r="BF90" s="18">
        <f>SUM(BG90:BI90)</f>
        <v>0</v>
      </c>
      <c r="BG90" s="19">
        <f>IF(ISERROR(VLOOKUP($BK90,data,15,FALSE)),0,VLOOKUP($BK90,data,15,FALSE))</f>
        <v>0</v>
      </c>
      <c r="BH90" s="19">
        <f>IF(ISERROR(VLOOKUP($BL90,data,15,FALSE)),0,VLOOKUP($BL90,data,15,FALSE))</f>
        <v>0</v>
      </c>
      <c r="BI90" s="20">
        <f>IF(ISERROR(VLOOKUP($BM90,data,15,FALSE)),0,VLOOKUP($BM90,data,15,FALSE))</f>
        <v>0</v>
      </c>
      <c r="BK90" s="29">
        <f>$BN90+220000</f>
        <v>221202</v>
      </c>
      <c r="BL90" s="29">
        <f>$BN90+221000</f>
        <v>222202</v>
      </c>
      <c r="BM90" s="29">
        <f>$BN90+222000</f>
        <v>223202</v>
      </c>
      <c r="BN90" s="23">
        <v>1202</v>
      </c>
    </row>
    <row r="91" spans="1:66" s="28" customFormat="1" ht="24.75" customHeight="1">
      <c r="A91" s="27" t="s">
        <v>86</v>
      </c>
      <c r="B91" s="11">
        <f aca="true" t="shared" si="333" ref="B91:BI91">SUM(B92:B99)</f>
        <v>34</v>
      </c>
      <c r="C91" s="12">
        <f t="shared" si="333"/>
        <v>15</v>
      </c>
      <c r="D91" s="12">
        <f t="shared" si="333"/>
        <v>4</v>
      </c>
      <c r="E91" s="13">
        <f t="shared" si="333"/>
        <v>15</v>
      </c>
      <c r="F91" s="11">
        <f t="shared" si="333"/>
        <v>17</v>
      </c>
      <c r="G91" s="12">
        <f t="shared" si="333"/>
        <v>8</v>
      </c>
      <c r="H91" s="12">
        <f t="shared" si="333"/>
        <v>0</v>
      </c>
      <c r="I91" s="13">
        <f t="shared" si="333"/>
        <v>9</v>
      </c>
      <c r="J91" s="11">
        <f t="shared" si="333"/>
        <v>11</v>
      </c>
      <c r="K91" s="12">
        <f t="shared" si="333"/>
        <v>4</v>
      </c>
      <c r="L91" s="12">
        <f t="shared" si="333"/>
        <v>2</v>
      </c>
      <c r="M91" s="13">
        <f t="shared" si="333"/>
        <v>5</v>
      </c>
      <c r="N91" s="11">
        <f t="shared" si="333"/>
        <v>6</v>
      </c>
      <c r="O91" s="12">
        <f t="shared" si="333"/>
        <v>3</v>
      </c>
      <c r="P91" s="12">
        <f t="shared" si="333"/>
        <v>2</v>
      </c>
      <c r="Q91" s="13">
        <f t="shared" si="333"/>
        <v>1</v>
      </c>
      <c r="R91" s="11">
        <f t="shared" si="333"/>
        <v>0</v>
      </c>
      <c r="S91" s="12">
        <f t="shared" si="333"/>
        <v>0</v>
      </c>
      <c r="T91" s="12">
        <f t="shared" si="333"/>
        <v>0</v>
      </c>
      <c r="U91" s="13">
        <f t="shared" si="333"/>
        <v>0</v>
      </c>
      <c r="V91" s="11">
        <f t="shared" si="333"/>
        <v>0</v>
      </c>
      <c r="W91" s="12">
        <f t="shared" si="333"/>
        <v>0</v>
      </c>
      <c r="X91" s="12">
        <f t="shared" si="333"/>
        <v>0</v>
      </c>
      <c r="Y91" s="13">
        <f t="shared" si="333"/>
        <v>0</v>
      </c>
      <c r="Z91" s="11">
        <f t="shared" si="333"/>
        <v>0</v>
      </c>
      <c r="AA91" s="12">
        <f t="shared" si="333"/>
        <v>0</v>
      </c>
      <c r="AB91" s="12">
        <f t="shared" si="333"/>
        <v>0</v>
      </c>
      <c r="AC91" s="13">
        <f t="shared" si="333"/>
        <v>0</v>
      </c>
      <c r="AD91" s="11">
        <f t="shared" si="333"/>
        <v>0</v>
      </c>
      <c r="AE91" s="12">
        <f t="shared" si="333"/>
        <v>0</v>
      </c>
      <c r="AF91" s="12">
        <f t="shared" si="333"/>
        <v>0</v>
      </c>
      <c r="AG91" s="13">
        <f t="shared" si="333"/>
        <v>0</v>
      </c>
      <c r="AH91" s="11">
        <f t="shared" si="333"/>
        <v>0</v>
      </c>
      <c r="AI91" s="12">
        <f t="shared" si="333"/>
        <v>0</v>
      </c>
      <c r="AJ91" s="12">
        <f t="shared" si="333"/>
        <v>0</v>
      </c>
      <c r="AK91" s="13">
        <f t="shared" si="333"/>
        <v>0</v>
      </c>
      <c r="AL91" s="11">
        <f t="shared" si="333"/>
        <v>0</v>
      </c>
      <c r="AM91" s="12">
        <f t="shared" si="333"/>
        <v>0</v>
      </c>
      <c r="AN91" s="12">
        <f t="shared" si="333"/>
        <v>0</v>
      </c>
      <c r="AO91" s="13">
        <f t="shared" si="333"/>
        <v>0</v>
      </c>
      <c r="AP91" s="11">
        <f t="shared" si="333"/>
        <v>0</v>
      </c>
      <c r="AQ91" s="12">
        <f t="shared" si="333"/>
        <v>0</v>
      </c>
      <c r="AR91" s="12">
        <f t="shared" si="333"/>
        <v>0</v>
      </c>
      <c r="AS91" s="13">
        <f t="shared" si="333"/>
        <v>0</v>
      </c>
      <c r="AT91" s="11">
        <f t="shared" si="333"/>
        <v>34</v>
      </c>
      <c r="AU91" s="12">
        <f t="shared" si="333"/>
        <v>15</v>
      </c>
      <c r="AV91" s="12">
        <f t="shared" si="333"/>
        <v>4</v>
      </c>
      <c r="AW91" s="13">
        <f t="shared" si="333"/>
        <v>15</v>
      </c>
      <c r="AX91" s="11">
        <f t="shared" si="333"/>
        <v>0</v>
      </c>
      <c r="AY91" s="12">
        <f t="shared" si="333"/>
        <v>0</v>
      </c>
      <c r="AZ91" s="12">
        <f t="shared" si="333"/>
        <v>0</v>
      </c>
      <c r="BA91" s="13">
        <f t="shared" si="333"/>
        <v>0</v>
      </c>
      <c r="BB91" s="11">
        <f t="shared" si="333"/>
        <v>0</v>
      </c>
      <c r="BC91" s="12">
        <f t="shared" si="333"/>
        <v>0</v>
      </c>
      <c r="BD91" s="12">
        <f t="shared" si="333"/>
        <v>0</v>
      </c>
      <c r="BE91" s="13">
        <f t="shared" si="333"/>
        <v>0</v>
      </c>
      <c r="BF91" s="11">
        <f t="shared" si="333"/>
        <v>0</v>
      </c>
      <c r="BG91" s="12">
        <f t="shared" si="333"/>
        <v>0</v>
      </c>
      <c r="BH91" s="12">
        <f t="shared" si="333"/>
        <v>0</v>
      </c>
      <c r="BI91" s="13">
        <f t="shared" si="333"/>
        <v>0</v>
      </c>
      <c r="BN91" s="23"/>
    </row>
    <row r="92" spans="1:66" s="28" customFormat="1" ht="24.75" customHeight="1">
      <c r="A92" s="22" t="s">
        <v>52</v>
      </c>
      <c r="B92" s="15">
        <f>SUM(C92:E92)</f>
        <v>13</v>
      </c>
      <c r="C92" s="16">
        <f aca="true" t="shared" si="334" ref="C92:E99">G92+K92+O92+S92+W92+AA92+AE92+AI92+AM92+AQ92</f>
        <v>4</v>
      </c>
      <c r="D92" s="16">
        <f t="shared" si="334"/>
        <v>3</v>
      </c>
      <c r="E92" s="16">
        <f t="shared" si="334"/>
        <v>6</v>
      </c>
      <c r="F92" s="15">
        <f>SUM(G92:I92)</f>
        <v>6</v>
      </c>
      <c r="G92" s="16">
        <f aca="true" t="shared" si="335" ref="G92:G99">IF(ISERROR(VLOOKUP($BK92,data,2,FALSE)),0,VLOOKUP($BK92,data,2,FALSE))</f>
        <v>2</v>
      </c>
      <c r="H92" s="16">
        <f aca="true" t="shared" si="336" ref="H92:H99">IF(ISERROR(VLOOKUP($BL92,data,2,FALSE)),0,VLOOKUP($BL92,data,2,FALSE))</f>
        <v>0</v>
      </c>
      <c r="I92" s="16">
        <f aca="true" t="shared" si="337" ref="I92:I99">IF(ISERROR(VLOOKUP($BM92,data,2,FALSE)),0,VLOOKUP($BM92,data,2,FALSE))</f>
        <v>4</v>
      </c>
      <c r="J92" s="15">
        <f aca="true" t="shared" si="338" ref="J92:J99">SUM(K92:M92)</f>
        <v>3</v>
      </c>
      <c r="K92" s="16">
        <f aca="true" t="shared" si="339" ref="K92:K99">IF(ISERROR(VLOOKUP($BK92,data,3,FALSE)),0,VLOOKUP($BK92,data,3,FALSE))</f>
        <v>1</v>
      </c>
      <c r="L92" s="16">
        <f aca="true" t="shared" si="340" ref="L92:L99">IF(ISERROR(VLOOKUP($BL92,data,3,FALSE)),0,VLOOKUP($BL92,data,3,FALSE))</f>
        <v>1</v>
      </c>
      <c r="M92" s="17">
        <f aca="true" t="shared" si="341" ref="M92:M99">IF(ISERROR(VLOOKUP($BM92,data,3,FALSE)),0,VLOOKUP($BM92,data,3,FALSE))</f>
        <v>1</v>
      </c>
      <c r="N92" s="15">
        <f aca="true" t="shared" si="342" ref="N92:N99">SUM(O92:Q92)</f>
        <v>4</v>
      </c>
      <c r="O92" s="16">
        <f aca="true" t="shared" si="343" ref="O92:O99">IF(ISERROR(VLOOKUP($BK92,data,4,FALSE)),0,VLOOKUP($BK92,data,4,FALSE))</f>
        <v>1</v>
      </c>
      <c r="P92" s="16">
        <f aca="true" t="shared" si="344" ref="P92:P99">IF(ISERROR(VLOOKUP($BL92,data,4,FALSE)),0,VLOOKUP($BL92,data,4,FALSE))</f>
        <v>2</v>
      </c>
      <c r="Q92" s="17">
        <f aca="true" t="shared" si="345" ref="Q92:Q99">IF(ISERROR(VLOOKUP($BM92,data,4,FALSE)),0,VLOOKUP($BM92,data,4,FALSE))</f>
        <v>1</v>
      </c>
      <c r="R92" s="15">
        <f aca="true" t="shared" si="346" ref="R92:R99">SUM(S92:U92)</f>
        <v>0</v>
      </c>
      <c r="S92" s="16">
        <f aca="true" t="shared" si="347" ref="S92:S99">IF(ISERROR(VLOOKUP($BK92,data,5,FALSE)),0,VLOOKUP($BK92,data,5,FALSE))</f>
        <v>0</v>
      </c>
      <c r="T92" s="16">
        <f aca="true" t="shared" si="348" ref="T92:T99">IF(ISERROR(VLOOKUP($BL92,data,5,FALSE)),0,VLOOKUP($BL92,data,5,FALSE))</f>
        <v>0</v>
      </c>
      <c r="U92" s="16">
        <f aca="true" t="shared" si="349" ref="U92:U99">IF(ISERROR(VLOOKUP($BM92,data,5,FALSE)),0,VLOOKUP($BM92,data,5,FALSE))</f>
        <v>0</v>
      </c>
      <c r="V92" s="15">
        <f aca="true" t="shared" si="350" ref="V92:V99">SUM(W92:Y92)</f>
        <v>0</v>
      </c>
      <c r="W92" s="16">
        <f aca="true" t="shared" si="351" ref="W92:W99">IF(ISERROR(VLOOKUP($BK92,data,6,FALSE)),0,VLOOKUP($BK92,data,6,FALSE))</f>
        <v>0</v>
      </c>
      <c r="X92" s="16">
        <f aca="true" t="shared" si="352" ref="X92:X99">IF(ISERROR(VLOOKUP($BL92,data,6,FALSE)),0,VLOOKUP($BL92,data,6,FALSE))</f>
        <v>0</v>
      </c>
      <c r="Y92" s="17">
        <f aca="true" t="shared" si="353" ref="Y92:Y99">IF(ISERROR(VLOOKUP($BM92,data,6,FALSE)),0,VLOOKUP($BM92,data,6,FALSE))</f>
        <v>0</v>
      </c>
      <c r="Z92" s="15">
        <f aca="true" t="shared" si="354" ref="Z92:Z99">SUM(AA92:AC92)</f>
        <v>0</v>
      </c>
      <c r="AA92" s="16">
        <f aca="true" t="shared" si="355" ref="AA92:AA99">IF(ISERROR(VLOOKUP($BK92,data,7,FALSE)),0,VLOOKUP($BK92,data,7,FALSE))</f>
        <v>0</v>
      </c>
      <c r="AB92" s="16">
        <f aca="true" t="shared" si="356" ref="AB92:AB99">IF(ISERROR(VLOOKUP($BL92,data,7,FALSE)),0,VLOOKUP($BL92,data,7,FALSE))</f>
        <v>0</v>
      </c>
      <c r="AC92" s="16">
        <f aca="true" t="shared" si="357" ref="AC92:AC99">IF(ISERROR(VLOOKUP($BM92,data,7,FALSE)),0,VLOOKUP($BM92,data,7,FALSE))</f>
        <v>0</v>
      </c>
      <c r="AD92" s="15">
        <f aca="true" t="shared" si="358" ref="AD92:AD99">SUM(AE92:AG92)</f>
        <v>0</v>
      </c>
      <c r="AE92" s="16">
        <f aca="true" t="shared" si="359" ref="AE92:AE99">IF(ISERROR(VLOOKUP($BK92,data,8,FALSE)),0,VLOOKUP($BK92,data,8,FALSE))</f>
        <v>0</v>
      </c>
      <c r="AF92" s="16">
        <f aca="true" t="shared" si="360" ref="AF92:AF99">IF(ISERROR(VLOOKUP($BL92,data,8,FALSE)),0,VLOOKUP($BL92,data,8,FALSE))</f>
        <v>0</v>
      </c>
      <c r="AG92" s="17">
        <f aca="true" t="shared" si="361" ref="AG92:AG99">IF(ISERROR(VLOOKUP($BM92,data,8,FALSE)),0,VLOOKUP($BM92,data,8,FALSE))</f>
        <v>0</v>
      </c>
      <c r="AH92" s="15">
        <f aca="true" t="shared" si="362" ref="AH92:AH99">SUM(AI92:AK92)</f>
        <v>0</v>
      </c>
      <c r="AI92" s="16">
        <f aca="true" t="shared" si="363" ref="AI92:AI99">IF(ISERROR(VLOOKUP($BK92,data,9,FALSE)),0,VLOOKUP($BK92,data,9,FALSE))</f>
        <v>0</v>
      </c>
      <c r="AJ92" s="16">
        <f aca="true" t="shared" si="364" ref="AJ92:AJ99">IF(ISERROR(VLOOKUP($BL92,data,9,FALSE)),0,VLOOKUP($BL92,data,9,FALSE))</f>
        <v>0</v>
      </c>
      <c r="AK92" s="17">
        <f aca="true" t="shared" si="365" ref="AK92:AK99">IF(ISERROR(VLOOKUP($BM92,data,9,FALSE)),0,VLOOKUP($BM92,data,9,FALSE))</f>
        <v>0</v>
      </c>
      <c r="AL92" s="15">
        <f aca="true" t="shared" si="366" ref="AL92:AL99">SUM(AM92:AO92)</f>
        <v>0</v>
      </c>
      <c r="AM92" s="16">
        <f aca="true" t="shared" si="367" ref="AM92:AM99">IF(ISERROR(VLOOKUP($BK92,data,10,FALSE)),0,VLOOKUP($BK92,data,10,FALSE))</f>
        <v>0</v>
      </c>
      <c r="AN92" s="16">
        <f aca="true" t="shared" si="368" ref="AN92:AN99">IF(ISERROR(VLOOKUP($BL92,data,10,FALSE)),0,VLOOKUP($BL92,data,10,FALSE))</f>
        <v>0</v>
      </c>
      <c r="AO92" s="17">
        <f aca="true" t="shared" si="369" ref="AO92:AO99">IF(ISERROR(VLOOKUP($BM92,data,10,FALSE)),0,VLOOKUP($BM92,data,10,FALSE))</f>
        <v>0</v>
      </c>
      <c r="AP92" s="15">
        <f aca="true" t="shared" si="370" ref="AP92:AP99">SUM(AQ92:AS92)</f>
        <v>0</v>
      </c>
      <c r="AQ92" s="16">
        <f aca="true" t="shared" si="371" ref="AQ92:AQ99">IF(ISERROR(VLOOKUP($BK92,data,11,FALSE)),0,VLOOKUP($BK92,data,11,FALSE))</f>
        <v>0</v>
      </c>
      <c r="AR92" s="16">
        <f aca="true" t="shared" si="372" ref="AR92:AR99">IF(ISERROR(VLOOKUP($BL92,data,11,FALSE)),0,VLOOKUP($BL92,data,11,FALSE))</f>
        <v>0</v>
      </c>
      <c r="AS92" s="17">
        <f aca="true" t="shared" si="373" ref="AS92:AS99">IF(ISERROR(VLOOKUP($BM92,data,11,FALSE)),0,VLOOKUP($BM92,data,11,FALSE))</f>
        <v>0</v>
      </c>
      <c r="AT92" s="15">
        <f aca="true" t="shared" si="374" ref="AT92:AT99">SUM(AU92:AW92)</f>
        <v>13</v>
      </c>
      <c r="AU92" s="16">
        <f aca="true" t="shared" si="375" ref="AU92:AU99">IF(ISERROR(VLOOKUP($BK92,data,12,FALSE)),0,VLOOKUP($BK92,data,12,FALSE))</f>
        <v>4</v>
      </c>
      <c r="AV92" s="16">
        <f aca="true" t="shared" si="376" ref="AV92:AV99">IF(ISERROR(VLOOKUP($BL92,data,12,FALSE)),0,VLOOKUP($BL92,data,12,FALSE))</f>
        <v>3</v>
      </c>
      <c r="AW92" s="17">
        <f aca="true" t="shared" si="377" ref="AW92:AW99">IF(ISERROR(VLOOKUP($BM92,data,12,FALSE)),0,VLOOKUP($BM92,data,12,FALSE))</f>
        <v>6</v>
      </c>
      <c r="AX92" s="15">
        <f aca="true" t="shared" si="378" ref="AX92:AX99">SUM(AY92:BA92)</f>
        <v>0</v>
      </c>
      <c r="AY92" s="16">
        <f aca="true" t="shared" si="379" ref="AY92:AY99">IF(ISERROR(VLOOKUP($BK92,data,13,FALSE)),0,VLOOKUP($BK92,data,13,FALSE))</f>
        <v>0</v>
      </c>
      <c r="AZ92" s="16">
        <f aca="true" t="shared" si="380" ref="AZ92:AZ99">IF(ISERROR(VLOOKUP($BL92,data,13,FALSE)),0,VLOOKUP($BL92,data,13,FALSE))</f>
        <v>0</v>
      </c>
      <c r="BA92" s="16">
        <f aca="true" t="shared" si="381" ref="BA92:BA99">IF(ISERROR(VLOOKUP($BM92,data,13,FALSE)),0,VLOOKUP($BM92,data,13,FALSE))</f>
        <v>0</v>
      </c>
      <c r="BB92" s="15">
        <f aca="true" t="shared" si="382" ref="BB92:BB99">SUM(BC92:BE92)</f>
        <v>0</v>
      </c>
      <c r="BC92" s="16">
        <f aca="true" t="shared" si="383" ref="BC92:BC99">IF(ISERROR(VLOOKUP($BK92,data,14,FALSE)),0,VLOOKUP($BK92,data,14,FALSE))</f>
        <v>0</v>
      </c>
      <c r="BD92" s="16">
        <f aca="true" t="shared" si="384" ref="BD92:BD99">IF(ISERROR(VLOOKUP($BL92,data,14,FALSE)),0,VLOOKUP($BL92,data,14,FALSE))</f>
        <v>0</v>
      </c>
      <c r="BE92" s="16">
        <f aca="true" t="shared" si="385" ref="BE92:BE99">IF(ISERROR(VLOOKUP($BM92,data,14,FALSE)),0,VLOOKUP($BM92,data,14,FALSE))</f>
        <v>0</v>
      </c>
      <c r="BF92" s="15">
        <f aca="true" t="shared" si="386" ref="BF92:BF99">SUM(BG92:BI92)</f>
        <v>0</v>
      </c>
      <c r="BG92" s="16">
        <f aca="true" t="shared" si="387" ref="BG92:BG99">IF(ISERROR(VLOOKUP($BK92,data,15,FALSE)),0,VLOOKUP($BK92,data,15,FALSE))</f>
        <v>0</v>
      </c>
      <c r="BH92" s="16">
        <f aca="true" t="shared" si="388" ref="BH92:BH99">IF(ISERROR(VLOOKUP($BL92,data,15,FALSE)),0,VLOOKUP($BL92,data,15,FALSE))</f>
        <v>0</v>
      </c>
      <c r="BI92" s="17">
        <f aca="true" t="shared" si="389" ref="BI92:BI99">IF(ISERROR(VLOOKUP($BM92,data,15,FALSE)),0,VLOOKUP($BM92,data,15,FALSE))</f>
        <v>0</v>
      </c>
      <c r="BK92" s="29">
        <f aca="true" t="shared" si="390" ref="BK92:BK99">$BN92+220000</f>
        <v>221218</v>
      </c>
      <c r="BL92" s="29">
        <f aca="true" t="shared" si="391" ref="BL92:BL99">$BN92+221000</f>
        <v>222218</v>
      </c>
      <c r="BM92" s="29">
        <f aca="true" t="shared" si="392" ref="BM92:BM99">$BN92+222000</f>
        <v>223218</v>
      </c>
      <c r="BN92" s="23">
        <v>1218</v>
      </c>
    </row>
    <row r="93" spans="1:66" s="28" customFormat="1" ht="24.75" customHeight="1">
      <c r="A93" s="22" t="s">
        <v>53</v>
      </c>
      <c r="B93" s="15">
        <f aca="true" t="shared" si="393" ref="B93:B99">SUM(C93:E93)</f>
        <v>9</v>
      </c>
      <c r="C93" s="16">
        <f t="shared" si="334"/>
        <v>2</v>
      </c>
      <c r="D93" s="16">
        <f t="shared" si="334"/>
        <v>0</v>
      </c>
      <c r="E93" s="16">
        <f t="shared" si="334"/>
        <v>7</v>
      </c>
      <c r="F93" s="15">
        <f aca="true" t="shared" si="394" ref="F93:F99">SUM(G93:I93)</f>
        <v>3</v>
      </c>
      <c r="G93" s="16">
        <f t="shared" si="335"/>
        <v>0</v>
      </c>
      <c r="H93" s="16">
        <f t="shared" si="336"/>
        <v>0</v>
      </c>
      <c r="I93" s="16">
        <f t="shared" si="337"/>
        <v>3</v>
      </c>
      <c r="J93" s="15">
        <f t="shared" si="338"/>
        <v>4</v>
      </c>
      <c r="K93" s="16">
        <f t="shared" si="339"/>
        <v>0</v>
      </c>
      <c r="L93" s="16">
        <f t="shared" si="340"/>
        <v>0</v>
      </c>
      <c r="M93" s="17">
        <f t="shared" si="341"/>
        <v>4</v>
      </c>
      <c r="N93" s="15">
        <f t="shared" si="342"/>
        <v>2</v>
      </c>
      <c r="O93" s="16">
        <f t="shared" si="343"/>
        <v>2</v>
      </c>
      <c r="P93" s="16">
        <f t="shared" si="344"/>
        <v>0</v>
      </c>
      <c r="Q93" s="17">
        <f t="shared" si="345"/>
        <v>0</v>
      </c>
      <c r="R93" s="15">
        <f t="shared" si="346"/>
        <v>0</v>
      </c>
      <c r="S93" s="16">
        <f t="shared" si="347"/>
        <v>0</v>
      </c>
      <c r="T93" s="16">
        <f t="shared" si="348"/>
        <v>0</v>
      </c>
      <c r="U93" s="16">
        <f t="shared" si="349"/>
        <v>0</v>
      </c>
      <c r="V93" s="15">
        <f t="shared" si="350"/>
        <v>0</v>
      </c>
      <c r="W93" s="16">
        <f t="shared" si="351"/>
        <v>0</v>
      </c>
      <c r="X93" s="16">
        <f t="shared" si="352"/>
        <v>0</v>
      </c>
      <c r="Y93" s="17">
        <f t="shared" si="353"/>
        <v>0</v>
      </c>
      <c r="Z93" s="15">
        <f t="shared" si="354"/>
        <v>0</v>
      </c>
      <c r="AA93" s="16">
        <f t="shared" si="355"/>
        <v>0</v>
      </c>
      <c r="AB93" s="16">
        <f t="shared" si="356"/>
        <v>0</v>
      </c>
      <c r="AC93" s="16">
        <f t="shared" si="357"/>
        <v>0</v>
      </c>
      <c r="AD93" s="15">
        <f t="shared" si="358"/>
        <v>0</v>
      </c>
      <c r="AE93" s="16">
        <f t="shared" si="359"/>
        <v>0</v>
      </c>
      <c r="AF93" s="16">
        <f t="shared" si="360"/>
        <v>0</v>
      </c>
      <c r="AG93" s="17">
        <f t="shared" si="361"/>
        <v>0</v>
      </c>
      <c r="AH93" s="15">
        <f t="shared" si="362"/>
        <v>0</v>
      </c>
      <c r="AI93" s="16">
        <f t="shared" si="363"/>
        <v>0</v>
      </c>
      <c r="AJ93" s="16">
        <f t="shared" si="364"/>
        <v>0</v>
      </c>
      <c r="AK93" s="17">
        <f t="shared" si="365"/>
        <v>0</v>
      </c>
      <c r="AL93" s="15">
        <f t="shared" si="366"/>
        <v>0</v>
      </c>
      <c r="AM93" s="16">
        <f t="shared" si="367"/>
        <v>0</v>
      </c>
      <c r="AN93" s="16">
        <f t="shared" si="368"/>
        <v>0</v>
      </c>
      <c r="AO93" s="17">
        <f t="shared" si="369"/>
        <v>0</v>
      </c>
      <c r="AP93" s="15">
        <f t="shared" si="370"/>
        <v>0</v>
      </c>
      <c r="AQ93" s="16">
        <f t="shared" si="371"/>
        <v>0</v>
      </c>
      <c r="AR93" s="16">
        <f t="shared" si="372"/>
        <v>0</v>
      </c>
      <c r="AS93" s="17">
        <f t="shared" si="373"/>
        <v>0</v>
      </c>
      <c r="AT93" s="15">
        <f t="shared" si="374"/>
        <v>9</v>
      </c>
      <c r="AU93" s="16">
        <f t="shared" si="375"/>
        <v>2</v>
      </c>
      <c r="AV93" s="16">
        <f t="shared" si="376"/>
        <v>0</v>
      </c>
      <c r="AW93" s="17">
        <f t="shared" si="377"/>
        <v>7</v>
      </c>
      <c r="AX93" s="15">
        <f t="shared" si="378"/>
        <v>0</v>
      </c>
      <c r="AY93" s="16">
        <f t="shared" si="379"/>
        <v>0</v>
      </c>
      <c r="AZ93" s="16">
        <f t="shared" si="380"/>
        <v>0</v>
      </c>
      <c r="BA93" s="16">
        <f t="shared" si="381"/>
        <v>0</v>
      </c>
      <c r="BB93" s="15">
        <f t="shared" si="382"/>
        <v>0</v>
      </c>
      <c r="BC93" s="16">
        <f t="shared" si="383"/>
        <v>0</v>
      </c>
      <c r="BD93" s="16">
        <f t="shared" si="384"/>
        <v>0</v>
      </c>
      <c r="BE93" s="16">
        <f t="shared" si="385"/>
        <v>0</v>
      </c>
      <c r="BF93" s="15">
        <f t="shared" si="386"/>
        <v>0</v>
      </c>
      <c r="BG93" s="16">
        <f t="shared" si="387"/>
        <v>0</v>
      </c>
      <c r="BH93" s="16">
        <f t="shared" si="388"/>
        <v>0</v>
      </c>
      <c r="BI93" s="17">
        <f t="shared" si="389"/>
        <v>0</v>
      </c>
      <c r="BK93" s="29">
        <f t="shared" si="390"/>
        <v>221221</v>
      </c>
      <c r="BL93" s="29">
        <f t="shared" si="391"/>
        <v>222221</v>
      </c>
      <c r="BM93" s="29">
        <f t="shared" si="392"/>
        <v>223221</v>
      </c>
      <c r="BN93" s="23">
        <v>1221</v>
      </c>
    </row>
    <row r="94" spans="1:66" s="28" customFormat="1" ht="24.75" customHeight="1">
      <c r="A94" s="22" t="s">
        <v>54</v>
      </c>
      <c r="B94" s="15">
        <f t="shared" si="393"/>
        <v>3</v>
      </c>
      <c r="C94" s="16">
        <f t="shared" si="334"/>
        <v>3</v>
      </c>
      <c r="D94" s="16">
        <f t="shared" si="334"/>
        <v>0</v>
      </c>
      <c r="E94" s="16">
        <f t="shared" si="334"/>
        <v>0</v>
      </c>
      <c r="F94" s="15">
        <f t="shared" si="394"/>
        <v>1</v>
      </c>
      <c r="G94" s="16">
        <f t="shared" si="335"/>
        <v>1</v>
      </c>
      <c r="H94" s="16">
        <f t="shared" si="336"/>
        <v>0</v>
      </c>
      <c r="I94" s="16">
        <f t="shared" si="337"/>
        <v>0</v>
      </c>
      <c r="J94" s="15">
        <f t="shared" si="338"/>
        <v>2</v>
      </c>
      <c r="K94" s="16">
        <f t="shared" si="339"/>
        <v>2</v>
      </c>
      <c r="L94" s="16">
        <f t="shared" si="340"/>
        <v>0</v>
      </c>
      <c r="M94" s="17">
        <f t="shared" si="341"/>
        <v>0</v>
      </c>
      <c r="N94" s="15">
        <f t="shared" si="342"/>
        <v>0</v>
      </c>
      <c r="O94" s="16">
        <f t="shared" si="343"/>
        <v>0</v>
      </c>
      <c r="P94" s="16">
        <f t="shared" si="344"/>
        <v>0</v>
      </c>
      <c r="Q94" s="17">
        <f t="shared" si="345"/>
        <v>0</v>
      </c>
      <c r="R94" s="15">
        <f t="shared" si="346"/>
        <v>0</v>
      </c>
      <c r="S94" s="16">
        <f t="shared" si="347"/>
        <v>0</v>
      </c>
      <c r="T94" s="16">
        <f t="shared" si="348"/>
        <v>0</v>
      </c>
      <c r="U94" s="16">
        <f t="shared" si="349"/>
        <v>0</v>
      </c>
      <c r="V94" s="15">
        <f t="shared" si="350"/>
        <v>0</v>
      </c>
      <c r="W94" s="16">
        <f t="shared" si="351"/>
        <v>0</v>
      </c>
      <c r="X94" s="16">
        <f t="shared" si="352"/>
        <v>0</v>
      </c>
      <c r="Y94" s="17">
        <f t="shared" si="353"/>
        <v>0</v>
      </c>
      <c r="Z94" s="15">
        <f t="shared" si="354"/>
        <v>0</v>
      </c>
      <c r="AA94" s="16">
        <f t="shared" si="355"/>
        <v>0</v>
      </c>
      <c r="AB94" s="16">
        <f t="shared" si="356"/>
        <v>0</v>
      </c>
      <c r="AC94" s="16">
        <f t="shared" si="357"/>
        <v>0</v>
      </c>
      <c r="AD94" s="15">
        <f t="shared" si="358"/>
        <v>0</v>
      </c>
      <c r="AE94" s="16">
        <f t="shared" si="359"/>
        <v>0</v>
      </c>
      <c r="AF94" s="16">
        <f t="shared" si="360"/>
        <v>0</v>
      </c>
      <c r="AG94" s="17">
        <f t="shared" si="361"/>
        <v>0</v>
      </c>
      <c r="AH94" s="15">
        <f t="shared" si="362"/>
        <v>0</v>
      </c>
      <c r="AI94" s="16">
        <f t="shared" si="363"/>
        <v>0</v>
      </c>
      <c r="AJ94" s="16">
        <f t="shared" si="364"/>
        <v>0</v>
      </c>
      <c r="AK94" s="17">
        <f t="shared" si="365"/>
        <v>0</v>
      </c>
      <c r="AL94" s="15">
        <f t="shared" si="366"/>
        <v>0</v>
      </c>
      <c r="AM94" s="16">
        <f t="shared" si="367"/>
        <v>0</v>
      </c>
      <c r="AN94" s="16">
        <f t="shared" si="368"/>
        <v>0</v>
      </c>
      <c r="AO94" s="17">
        <f t="shared" si="369"/>
        <v>0</v>
      </c>
      <c r="AP94" s="15">
        <f t="shared" si="370"/>
        <v>0</v>
      </c>
      <c r="AQ94" s="16">
        <f t="shared" si="371"/>
        <v>0</v>
      </c>
      <c r="AR94" s="16">
        <f t="shared" si="372"/>
        <v>0</v>
      </c>
      <c r="AS94" s="17">
        <f t="shared" si="373"/>
        <v>0</v>
      </c>
      <c r="AT94" s="15">
        <f t="shared" si="374"/>
        <v>3</v>
      </c>
      <c r="AU94" s="16">
        <f t="shared" si="375"/>
        <v>3</v>
      </c>
      <c r="AV94" s="16">
        <f t="shared" si="376"/>
        <v>0</v>
      </c>
      <c r="AW94" s="17">
        <f t="shared" si="377"/>
        <v>0</v>
      </c>
      <c r="AX94" s="15">
        <f t="shared" si="378"/>
        <v>0</v>
      </c>
      <c r="AY94" s="16">
        <f t="shared" si="379"/>
        <v>0</v>
      </c>
      <c r="AZ94" s="16">
        <f t="shared" si="380"/>
        <v>0</v>
      </c>
      <c r="BA94" s="16">
        <f t="shared" si="381"/>
        <v>0</v>
      </c>
      <c r="BB94" s="15">
        <f t="shared" si="382"/>
        <v>0</v>
      </c>
      <c r="BC94" s="16">
        <f t="shared" si="383"/>
        <v>0</v>
      </c>
      <c r="BD94" s="16">
        <f t="shared" si="384"/>
        <v>0</v>
      </c>
      <c r="BE94" s="16">
        <f t="shared" si="385"/>
        <v>0</v>
      </c>
      <c r="BF94" s="15">
        <f t="shared" si="386"/>
        <v>0</v>
      </c>
      <c r="BG94" s="16">
        <f t="shared" si="387"/>
        <v>0</v>
      </c>
      <c r="BH94" s="16">
        <f t="shared" si="388"/>
        <v>0</v>
      </c>
      <c r="BI94" s="17">
        <f t="shared" si="389"/>
        <v>0</v>
      </c>
      <c r="BK94" s="29">
        <f t="shared" si="390"/>
        <v>221502</v>
      </c>
      <c r="BL94" s="29">
        <f t="shared" si="391"/>
        <v>222502</v>
      </c>
      <c r="BM94" s="29">
        <f t="shared" si="392"/>
        <v>223502</v>
      </c>
      <c r="BN94" s="23">
        <v>1502</v>
      </c>
    </row>
    <row r="95" spans="1:66" s="28" customFormat="1" ht="24.75" customHeight="1">
      <c r="A95" s="22" t="s">
        <v>55</v>
      </c>
      <c r="B95" s="15">
        <f t="shared" si="393"/>
        <v>2</v>
      </c>
      <c r="C95" s="16">
        <f t="shared" si="334"/>
        <v>1</v>
      </c>
      <c r="D95" s="16">
        <f t="shared" si="334"/>
        <v>0</v>
      </c>
      <c r="E95" s="16">
        <f t="shared" si="334"/>
        <v>1</v>
      </c>
      <c r="F95" s="15">
        <f t="shared" si="394"/>
        <v>2</v>
      </c>
      <c r="G95" s="16">
        <f t="shared" si="335"/>
        <v>1</v>
      </c>
      <c r="H95" s="16">
        <f t="shared" si="336"/>
        <v>0</v>
      </c>
      <c r="I95" s="16">
        <f t="shared" si="337"/>
        <v>1</v>
      </c>
      <c r="J95" s="15">
        <f t="shared" si="338"/>
        <v>0</v>
      </c>
      <c r="K95" s="16">
        <f t="shared" si="339"/>
        <v>0</v>
      </c>
      <c r="L95" s="16">
        <f t="shared" si="340"/>
        <v>0</v>
      </c>
      <c r="M95" s="17">
        <f t="shared" si="341"/>
        <v>0</v>
      </c>
      <c r="N95" s="15">
        <f t="shared" si="342"/>
        <v>0</v>
      </c>
      <c r="O95" s="16">
        <f t="shared" si="343"/>
        <v>0</v>
      </c>
      <c r="P95" s="16">
        <f t="shared" si="344"/>
        <v>0</v>
      </c>
      <c r="Q95" s="17">
        <f t="shared" si="345"/>
        <v>0</v>
      </c>
      <c r="R95" s="15">
        <f t="shared" si="346"/>
        <v>0</v>
      </c>
      <c r="S95" s="16">
        <f t="shared" si="347"/>
        <v>0</v>
      </c>
      <c r="T95" s="16">
        <f t="shared" si="348"/>
        <v>0</v>
      </c>
      <c r="U95" s="16">
        <f t="shared" si="349"/>
        <v>0</v>
      </c>
      <c r="V95" s="15">
        <f t="shared" si="350"/>
        <v>0</v>
      </c>
      <c r="W95" s="16">
        <f t="shared" si="351"/>
        <v>0</v>
      </c>
      <c r="X95" s="16">
        <f t="shared" si="352"/>
        <v>0</v>
      </c>
      <c r="Y95" s="17">
        <f t="shared" si="353"/>
        <v>0</v>
      </c>
      <c r="Z95" s="15">
        <f t="shared" si="354"/>
        <v>0</v>
      </c>
      <c r="AA95" s="16">
        <f t="shared" si="355"/>
        <v>0</v>
      </c>
      <c r="AB95" s="16">
        <f t="shared" si="356"/>
        <v>0</v>
      </c>
      <c r="AC95" s="16">
        <f t="shared" si="357"/>
        <v>0</v>
      </c>
      <c r="AD95" s="15">
        <f t="shared" si="358"/>
        <v>0</v>
      </c>
      <c r="AE95" s="16">
        <f t="shared" si="359"/>
        <v>0</v>
      </c>
      <c r="AF95" s="16">
        <f t="shared" si="360"/>
        <v>0</v>
      </c>
      <c r="AG95" s="17">
        <f t="shared" si="361"/>
        <v>0</v>
      </c>
      <c r="AH95" s="15">
        <f t="shared" si="362"/>
        <v>0</v>
      </c>
      <c r="AI95" s="16">
        <f t="shared" si="363"/>
        <v>0</v>
      </c>
      <c r="AJ95" s="16">
        <f t="shared" si="364"/>
        <v>0</v>
      </c>
      <c r="AK95" s="17">
        <f t="shared" si="365"/>
        <v>0</v>
      </c>
      <c r="AL95" s="15">
        <f t="shared" si="366"/>
        <v>0</v>
      </c>
      <c r="AM95" s="16">
        <f t="shared" si="367"/>
        <v>0</v>
      </c>
      <c r="AN95" s="16">
        <f t="shared" si="368"/>
        <v>0</v>
      </c>
      <c r="AO95" s="17">
        <f t="shared" si="369"/>
        <v>0</v>
      </c>
      <c r="AP95" s="15">
        <f t="shared" si="370"/>
        <v>0</v>
      </c>
      <c r="AQ95" s="16">
        <f t="shared" si="371"/>
        <v>0</v>
      </c>
      <c r="AR95" s="16">
        <f t="shared" si="372"/>
        <v>0</v>
      </c>
      <c r="AS95" s="17">
        <f t="shared" si="373"/>
        <v>0</v>
      </c>
      <c r="AT95" s="15">
        <f t="shared" si="374"/>
        <v>2</v>
      </c>
      <c r="AU95" s="16">
        <f t="shared" si="375"/>
        <v>1</v>
      </c>
      <c r="AV95" s="16">
        <f t="shared" si="376"/>
        <v>0</v>
      </c>
      <c r="AW95" s="17">
        <f t="shared" si="377"/>
        <v>1</v>
      </c>
      <c r="AX95" s="15">
        <f t="shared" si="378"/>
        <v>0</v>
      </c>
      <c r="AY95" s="16">
        <f t="shared" si="379"/>
        <v>0</v>
      </c>
      <c r="AZ95" s="16">
        <f t="shared" si="380"/>
        <v>0</v>
      </c>
      <c r="BA95" s="16">
        <f t="shared" si="381"/>
        <v>0</v>
      </c>
      <c r="BB95" s="15">
        <f t="shared" si="382"/>
        <v>0</v>
      </c>
      <c r="BC95" s="16">
        <f t="shared" si="383"/>
        <v>0</v>
      </c>
      <c r="BD95" s="16">
        <f t="shared" si="384"/>
        <v>0</v>
      </c>
      <c r="BE95" s="16">
        <f t="shared" si="385"/>
        <v>0</v>
      </c>
      <c r="BF95" s="15">
        <f t="shared" si="386"/>
        <v>0</v>
      </c>
      <c r="BG95" s="16">
        <f t="shared" si="387"/>
        <v>0</v>
      </c>
      <c r="BH95" s="16">
        <f t="shared" si="388"/>
        <v>0</v>
      </c>
      <c r="BI95" s="17">
        <f t="shared" si="389"/>
        <v>0</v>
      </c>
      <c r="BK95" s="29">
        <f t="shared" si="390"/>
        <v>221503</v>
      </c>
      <c r="BL95" s="29">
        <f t="shared" si="391"/>
        <v>222503</v>
      </c>
      <c r="BM95" s="29">
        <f t="shared" si="392"/>
        <v>223503</v>
      </c>
      <c r="BN95" s="23">
        <v>1503</v>
      </c>
    </row>
    <row r="96" spans="1:66" s="28" customFormat="1" ht="24.75" customHeight="1">
      <c r="A96" s="22" t="s">
        <v>56</v>
      </c>
      <c r="B96" s="15">
        <f t="shared" si="393"/>
        <v>1</v>
      </c>
      <c r="C96" s="16">
        <f t="shared" si="334"/>
        <v>0</v>
      </c>
      <c r="D96" s="16">
        <f t="shared" si="334"/>
        <v>0</v>
      </c>
      <c r="E96" s="16">
        <f t="shared" si="334"/>
        <v>1</v>
      </c>
      <c r="F96" s="15">
        <f t="shared" si="394"/>
        <v>1</v>
      </c>
      <c r="G96" s="16">
        <f t="shared" si="335"/>
        <v>0</v>
      </c>
      <c r="H96" s="16">
        <f t="shared" si="336"/>
        <v>0</v>
      </c>
      <c r="I96" s="16">
        <f t="shared" si="337"/>
        <v>1</v>
      </c>
      <c r="J96" s="15">
        <f t="shared" si="338"/>
        <v>0</v>
      </c>
      <c r="K96" s="16">
        <f t="shared" si="339"/>
        <v>0</v>
      </c>
      <c r="L96" s="16">
        <f t="shared" si="340"/>
        <v>0</v>
      </c>
      <c r="M96" s="17">
        <f t="shared" si="341"/>
        <v>0</v>
      </c>
      <c r="N96" s="15">
        <f t="shared" si="342"/>
        <v>0</v>
      </c>
      <c r="O96" s="16">
        <f t="shared" si="343"/>
        <v>0</v>
      </c>
      <c r="P96" s="16">
        <f t="shared" si="344"/>
        <v>0</v>
      </c>
      <c r="Q96" s="17">
        <f t="shared" si="345"/>
        <v>0</v>
      </c>
      <c r="R96" s="15">
        <f t="shared" si="346"/>
        <v>0</v>
      </c>
      <c r="S96" s="16">
        <f t="shared" si="347"/>
        <v>0</v>
      </c>
      <c r="T96" s="16">
        <f t="shared" si="348"/>
        <v>0</v>
      </c>
      <c r="U96" s="16">
        <f t="shared" si="349"/>
        <v>0</v>
      </c>
      <c r="V96" s="15">
        <f t="shared" si="350"/>
        <v>0</v>
      </c>
      <c r="W96" s="16">
        <f t="shared" si="351"/>
        <v>0</v>
      </c>
      <c r="X96" s="16">
        <f t="shared" si="352"/>
        <v>0</v>
      </c>
      <c r="Y96" s="17">
        <f t="shared" si="353"/>
        <v>0</v>
      </c>
      <c r="Z96" s="15">
        <f t="shared" si="354"/>
        <v>0</v>
      </c>
      <c r="AA96" s="16">
        <f t="shared" si="355"/>
        <v>0</v>
      </c>
      <c r="AB96" s="16">
        <f t="shared" si="356"/>
        <v>0</v>
      </c>
      <c r="AC96" s="16">
        <f t="shared" si="357"/>
        <v>0</v>
      </c>
      <c r="AD96" s="15">
        <f t="shared" si="358"/>
        <v>0</v>
      </c>
      <c r="AE96" s="16">
        <f t="shared" si="359"/>
        <v>0</v>
      </c>
      <c r="AF96" s="16">
        <f t="shared" si="360"/>
        <v>0</v>
      </c>
      <c r="AG96" s="17">
        <f t="shared" si="361"/>
        <v>0</v>
      </c>
      <c r="AH96" s="15">
        <f t="shared" si="362"/>
        <v>0</v>
      </c>
      <c r="AI96" s="16">
        <f t="shared" si="363"/>
        <v>0</v>
      </c>
      <c r="AJ96" s="16">
        <f t="shared" si="364"/>
        <v>0</v>
      </c>
      <c r="AK96" s="17">
        <f t="shared" si="365"/>
        <v>0</v>
      </c>
      <c r="AL96" s="15">
        <f t="shared" si="366"/>
        <v>0</v>
      </c>
      <c r="AM96" s="16">
        <f t="shared" si="367"/>
        <v>0</v>
      </c>
      <c r="AN96" s="16">
        <f t="shared" si="368"/>
        <v>0</v>
      </c>
      <c r="AO96" s="17">
        <f t="shared" si="369"/>
        <v>0</v>
      </c>
      <c r="AP96" s="15">
        <f t="shared" si="370"/>
        <v>0</v>
      </c>
      <c r="AQ96" s="16">
        <f t="shared" si="371"/>
        <v>0</v>
      </c>
      <c r="AR96" s="16">
        <f t="shared" si="372"/>
        <v>0</v>
      </c>
      <c r="AS96" s="17">
        <f t="shared" si="373"/>
        <v>0</v>
      </c>
      <c r="AT96" s="15">
        <f t="shared" si="374"/>
        <v>1</v>
      </c>
      <c r="AU96" s="16">
        <f t="shared" si="375"/>
        <v>0</v>
      </c>
      <c r="AV96" s="16">
        <f t="shared" si="376"/>
        <v>0</v>
      </c>
      <c r="AW96" s="17">
        <f t="shared" si="377"/>
        <v>1</v>
      </c>
      <c r="AX96" s="15">
        <f t="shared" si="378"/>
        <v>0</v>
      </c>
      <c r="AY96" s="16">
        <f t="shared" si="379"/>
        <v>0</v>
      </c>
      <c r="AZ96" s="16">
        <f t="shared" si="380"/>
        <v>0</v>
      </c>
      <c r="BA96" s="16">
        <f t="shared" si="381"/>
        <v>0</v>
      </c>
      <c r="BB96" s="15">
        <f t="shared" si="382"/>
        <v>0</v>
      </c>
      <c r="BC96" s="16">
        <f t="shared" si="383"/>
        <v>0</v>
      </c>
      <c r="BD96" s="16">
        <f t="shared" si="384"/>
        <v>0</v>
      </c>
      <c r="BE96" s="16">
        <f t="shared" si="385"/>
        <v>0</v>
      </c>
      <c r="BF96" s="15">
        <f t="shared" si="386"/>
        <v>0</v>
      </c>
      <c r="BG96" s="16">
        <f t="shared" si="387"/>
        <v>0</v>
      </c>
      <c r="BH96" s="16">
        <f t="shared" si="388"/>
        <v>0</v>
      </c>
      <c r="BI96" s="17">
        <f t="shared" si="389"/>
        <v>0</v>
      </c>
      <c r="BK96" s="29">
        <f t="shared" si="390"/>
        <v>221505</v>
      </c>
      <c r="BL96" s="29">
        <f t="shared" si="391"/>
        <v>222505</v>
      </c>
      <c r="BM96" s="29">
        <f t="shared" si="392"/>
        <v>223505</v>
      </c>
      <c r="BN96" s="23">
        <v>1505</v>
      </c>
    </row>
    <row r="97" spans="1:66" s="28" customFormat="1" ht="24.75" customHeight="1">
      <c r="A97" s="22" t="s">
        <v>57</v>
      </c>
      <c r="B97" s="15">
        <f t="shared" si="393"/>
        <v>2</v>
      </c>
      <c r="C97" s="16">
        <f t="shared" si="334"/>
        <v>2</v>
      </c>
      <c r="D97" s="16">
        <f t="shared" si="334"/>
        <v>0</v>
      </c>
      <c r="E97" s="16">
        <f t="shared" si="334"/>
        <v>0</v>
      </c>
      <c r="F97" s="15">
        <f t="shared" si="394"/>
        <v>1</v>
      </c>
      <c r="G97" s="16">
        <f t="shared" si="335"/>
        <v>1</v>
      </c>
      <c r="H97" s="16">
        <f t="shared" si="336"/>
        <v>0</v>
      </c>
      <c r="I97" s="16">
        <f t="shared" si="337"/>
        <v>0</v>
      </c>
      <c r="J97" s="15">
        <f t="shared" si="338"/>
        <v>1</v>
      </c>
      <c r="K97" s="16">
        <f t="shared" si="339"/>
        <v>1</v>
      </c>
      <c r="L97" s="16">
        <f t="shared" si="340"/>
        <v>0</v>
      </c>
      <c r="M97" s="17">
        <f t="shared" si="341"/>
        <v>0</v>
      </c>
      <c r="N97" s="15">
        <f t="shared" si="342"/>
        <v>0</v>
      </c>
      <c r="O97" s="16">
        <f t="shared" si="343"/>
        <v>0</v>
      </c>
      <c r="P97" s="16">
        <f t="shared" si="344"/>
        <v>0</v>
      </c>
      <c r="Q97" s="17">
        <f t="shared" si="345"/>
        <v>0</v>
      </c>
      <c r="R97" s="15">
        <f t="shared" si="346"/>
        <v>0</v>
      </c>
      <c r="S97" s="16">
        <f t="shared" si="347"/>
        <v>0</v>
      </c>
      <c r="T97" s="16">
        <f t="shared" si="348"/>
        <v>0</v>
      </c>
      <c r="U97" s="16">
        <f t="shared" si="349"/>
        <v>0</v>
      </c>
      <c r="V97" s="15">
        <f t="shared" si="350"/>
        <v>0</v>
      </c>
      <c r="W97" s="16">
        <f t="shared" si="351"/>
        <v>0</v>
      </c>
      <c r="X97" s="16">
        <f t="shared" si="352"/>
        <v>0</v>
      </c>
      <c r="Y97" s="17">
        <f t="shared" si="353"/>
        <v>0</v>
      </c>
      <c r="Z97" s="15">
        <f t="shared" si="354"/>
        <v>0</v>
      </c>
      <c r="AA97" s="16">
        <f t="shared" si="355"/>
        <v>0</v>
      </c>
      <c r="AB97" s="16">
        <f t="shared" si="356"/>
        <v>0</v>
      </c>
      <c r="AC97" s="16">
        <f t="shared" si="357"/>
        <v>0</v>
      </c>
      <c r="AD97" s="15">
        <f t="shared" si="358"/>
        <v>0</v>
      </c>
      <c r="AE97" s="16">
        <f t="shared" si="359"/>
        <v>0</v>
      </c>
      <c r="AF97" s="16">
        <f t="shared" si="360"/>
        <v>0</v>
      </c>
      <c r="AG97" s="17">
        <f t="shared" si="361"/>
        <v>0</v>
      </c>
      <c r="AH97" s="15">
        <f t="shared" si="362"/>
        <v>0</v>
      </c>
      <c r="AI97" s="16">
        <f t="shared" si="363"/>
        <v>0</v>
      </c>
      <c r="AJ97" s="16">
        <f t="shared" si="364"/>
        <v>0</v>
      </c>
      <c r="AK97" s="17">
        <f t="shared" si="365"/>
        <v>0</v>
      </c>
      <c r="AL97" s="15">
        <f t="shared" si="366"/>
        <v>0</v>
      </c>
      <c r="AM97" s="16">
        <f t="shared" si="367"/>
        <v>0</v>
      </c>
      <c r="AN97" s="16">
        <f t="shared" si="368"/>
        <v>0</v>
      </c>
      <c r="AO97" s="17">
        <f t="shared" si="369"/>
        <v>0</v>
      </c>
      <c r="AP97" s="15">
        <f t="shared" si="370"/>
        <v>0</v>
      </c>
      <c r="AQ97" s="16">
        <f t="shared" si="371"/>
        <v>0</v>
      </c>
      <c r="AR97" s="16">
        <f t="shared" si="372"/>
        <v>0</v>
      </c>
      <c r="AS97" s="17">
        <f t="shared" si="373"/>
        <v>0</v>
      </c>
      <c r="AT97" s="15">
        <f t="shared" si="374"/>
        <v>2</v>
      </c>
      <c r="AU97" s="16">
        <f t="shared" si="375"/>
        <v>2</v>
      </c>
      <c r="AV97" s="16">
        <f t="shared" si="376"/>
        <v>0</v>
      </c>
      <c r="AW97" s="17">
        <f t="shared" si="377"/>
        <v>0</v>
      </c>
      <c r="AX97" s="15">
        <f t="shared" si="378"/>
        <v>0</v>
      </c>
      <c r="AY97" s="16">
        <f t="shared" si="379"/>
        <v>0</v>
      </c>
      <c r="AZ97" s="16">
        <f t="shared" si="380"/>
        <v>0</v>
      </c>
      <c r="BA97" s="16">
        <f t="shared" si="381"/>
        <v>0</v>
      </c>
      <c r="BB97" s="15">
        <f t="shared" si="382"/>
        <v>0</v>
      </c>
      <c r="BC97" s="16">
        <f t="shared" si="383"/>
        <v>0</v>
      </c>
      <c r="BD97" s="16">
        <f t="shared" si="384"/>
        <v>0</v>
      </c>
      <c r="BE97" s="16">
        <f t="shared" si="385"/>
        <v>0</v>
      </c>
      <c r="BF97" s="15">
        <f t="shared" si="386"/>
        <v>0</v>
      </c>
      <c r="BG97" s="16">
        <f t="shared" si="387"/>
        <v>0</v>
      </c>
      <c r="BH97" s="16">
        <f t="shared" si="388"/>
        <v>0</v>
      </c>
      <c r="BI97" s="17">
        <f t="shared" si="389"/>
        <v>0</v>
      </c>
      <c r="BK97" s="29">
        <f t="shared" si="390"/>
        <v>221521</v>
      </c>
      <c r="BL97" s="29">
        <f t="shared" si="391"/>
        <v>222521</v>
      </c>
      <c r="BM97" s="29">
        <f t="shared" si="392"/>
        <v>223521</v>
      </c>
      <c r="BN97" s="23">
        <v>1521</v>
      </c>
    </row>
    <row r="98" spans="1:66" s="28" customFormat="1" ht="24.75" customHeight="1">
      <c r="A98" s="22" t="s">
        <v>58</v>
      </c>
      <c r="B98" s="15">
        <f t="shared" si="393"/>
        <v>1</v>
      </c>
      <c r="C98" s="16">
        <f t="shared" si="334"/>
        <v>1</v>
      </c>
      <c r="D98" s="16">
        <f t="shared" si="334"/>
        <v>0</v>
      </c>
      <c r="E98" s="16">
        <f t="shared" si="334"/>
        <v>0</v>
      </c>
      <c r="F98" s="15">
        <f t="shared" si="394"/>
        <v>1</v>
      </c>
      <c r="G98" s="16">
        <f t="shared" si="335"/>
        <v>1</v>
      </c>
      <c r="H98" s="16">
        <f t="shared" si="336"/>
        <v>0</v>
      </c>
      <c r="I98" s="16">
        <f t="shared" si="337"/>
        <v>0</v>
      </c>
      <c r="J98" s="15">
        <f t="shared" si="338"/>
        <v>0</v>
      </c>
      <c r="K98" s="16">
        <f t="shared" si="339"/>
        <v>0</v>
      </c>
      <c r="L98" s="16">
        <f t="shared" si="340"/>
        <v>0</v>
      </c>
      <c r="M98" s="17">
        <f t="shared" si="341"/>
        <v>0</v>
      </c>
      <c r="N98" s="15">
        <f t="shared" si="342"/>
        <v>0</v>
      </c>
      <c r="O98" s="16">
        <f t="shared" si="343"/>
        <v>0</v>
      </c>
      <c r="P98" s="16">
        <f t="shared" si="344"/>
        <v>0</v>
      </c>
      <c r="Q98" s="17">
        <f t="shared" si="345"/>
        <v>0</v>
      </c>
      <c r="R98" s="15">
        <f t="shared" si="346"/>
        <v>0</v>
      </c>
      <c r="S98" s="16">
        <f t="shared" si="347"/>
        <v>0</v>
      </c>
      <c r="T98" s="16">
        <f t="shared" si="348"/>
        <v>0</v>
      </c>
      <c r="U98" s="16">
        <f t="shared" si="349"/>
        <v>0</v>
      </c>
      <c r="V98" s="15">
        <f t="shared" si="350"/>
        <v>0</v>
      </c>
      <c r="W98" s="16">
        <f t="shared" si="351"/>
        <v>0</v>
      </c>
      <c r="X98" s="16">
        <f t="shared" si="352"/>
        <v>0</v>
      </c>
      <c r="Y98" s="17">
        <f t="shared" si="353"/>
        <v>0</v>
      </c>
      <c r="Z98" s="15">
        <f t="shared" si="354"/>
        <v>0</v>
      </c>
      <c r="AA98" s="16">
        <f t="shared" si="355"/>
        <v>0</v>
      </c>
      <c r="AB98" s="16">
        <f t="shared" si="356"/>
        <v>0</v>
      </c>
      <c r="AC98" s="16">
        <f t="shared" si="357"/>
        <v>0</v>
      </c>
      <c r="AD98" s="15">
        <f t="shared" si="358"/>
        <v>0</v>
      </c>
      <c r="AE98" s="16">
        <f t="shared" si="359"/>
        <v>0</v>
      </c>
      <c r="AF98" s="16">
        <f t="shared" si="360"/>
        <v>0</v>
      </c>
      <c r="AG98" s="17">
        <f t="shared" si="361"/>
        <v>0</v>
      </c>
      <c r="AH98" s="15">
        <f t="shared" si="362"/>
        <v>0</v>
      </c>
      <c r="AI98" s="16">
        <f t="shared" si="363"/>
        <v>0</v>
      </c>
      <c r="AJ98" s="16">
        <f t="shared" si="364"/>
        <v>0</v>
      </c>
      <c r="AK98" s="17">
        <f t="shared" si="365"/>
        <v>0</v>
      </c>
      <c r="AL98" s="15">
        <f t="shared" si="366"/>
        <v>0</v>
      </c>
      <c r="AM98" s="16">
        <f t="shared" si="367"/>
        <v>0</v>
      </c>
      <c r="AN98" s="16">
        <f t="shared" si="368"/>
        <v>0</v>
      </c>
      <c r="AO98" s="17">
        <f t="shared" si="369"/>
        <v>0</v>
      </c>
      <c r="AP98" s="15">
        <f t="shared" si="370"/>
        <v>0</v>
      </c>
      <c r="AQ98" s="16">
        <f t="shared" si="371"/>
        <v>0</v>
      </c>
      <c r="AR98" s="16">
        <f t="shared" si="372"/>
        <v>0</v>
      </c>
      <c r="AS98" s="17">
        <f t="shared" si="373"/>
        <v>0</v>
      </c>
      <c r="AT98" s="15">
        <f t="shared" si="374"/>
        <v>1</v>
      </c>
      <c r="AU98" s="16">
        <f t="shared" si="375"/>
        <v>1</v>
      </c>
      <c r="AV98" s="16">
        <f t="shared" si="376"/>
        <v>0</v>
      </c>
      <c r="AW98" s="17">
        <f t="shared" si="377"/>
        <v>0</v>
      </c>
      <c r="AX98" s="15">
        <f t="shared" si="378"/>
        <v>0</v>
      </c>
      <c r="AY98" s="16">
        <f t="shared" si="379"/>
        <v>0</v>
      </c>
      <c r="AZ98" s="16">
        <f t="shared" si="380"/>
        <v>0</v>
      </c>
      <c r="BA98" s="16">
        <f t="shared" si="381"/>
        <v>0</v>
      </c>
      <c r="BB98" s="15">
        <f t="shared" si="382"/>
        <v>0</v>
      </c>
      <c r="BC98" s="16">
        <f t="shared" si="383"/>
        <v>0</v>
      </c>
      <c r="BD98" s="16">
        <f t="shared" si="384"/>
        <v>0</v>
      </c>
      <c r="BE98" s="16">
        <f t="shared" si="385"/>
        <v>0</v>
      </c>
      <c r="BF98" s="15">
        <f t="shared" si="386"/>
        <v>0</v>
      </c>
      <c r="BG98" s="16">
        <f t="shared" si="387"/>
        <v>0</v>
      </c>
      <c r="BH98" s="16">
        <f t="shared" si="388"/>
        <v>0</v>
      </c>
      <c r="BI98" s="17">
        <f t="shared" si="389"/>
        <v>0</v>
      </c>
      <c r="BK98" s="29">
        <f t="shared" si="390"/>
        <v>221522</v>
      </c>
      <c r="BL98" s="29">
        <f t="shared" si="391"/>
        <v>222522</v>
      </c>
      <c r="BM98" s="29">
        <f t="shared" si="392"/>
        <v>223522</v>
      </c>
      <c r="BN98" s="23">
        <v>1522</v>
      </c>
    </row>
    <row r="99" spans="1:66" s="28" customFormat="1" ht="24.75" customHeight="1">
      <c r="A99" s="25" t="s">
        <v>59</v>
      </c>
      <c r="B99" s="18">
        <f t="shared" si="393"/>
        <v>3</v>
      </c>
      <c r="C99" s="19">
        <f t="shared" si="334"/>
        <v>2</v>
      </c>
      <c r="D99" s="19">
        <f t="shared" si="334"/>
        <v>1</v>
      </c>
      <c r="E99" s="19">
        <f t="shared" si="334"/>
        <v>0</v>
      </c>
      <c r="F99" s="18">
        <f t="shared" si="394"/>
        <v>2</v>
      </c>
      <c r="G99" s="19">
        <f t="shared" si="335"/>
        <v>2</v>
      </c>
      <c r="H99" s="19">
        <f t="shared" si="336"/>
        <v>0</v>
      </c>
      <c r="I99" s="20">
        <f t="shared" si="337"/>
        <v>0</v>
      </c>
      <c r="J99" s="18">
        <f t="shared" si="338"/>
        <v>1</v>
      </c>
      <c r="K99" s="19">
        <f t="shared" si="339"/>
        <v>0</v>
      </c>
      <c r="L99" s="19">
        <f t="shared" si="340"/>
        <v>1</v>
      </c>
      <c r="M99" s="20">
        <f t="shared" si="341"/>
        <v>0</v>
      </c>
      <c r="N99" s="18">
        <f t="shared" si="342"/>
        <v>0</v>
      </c>
      <c r="O99" s="19">
        <f t="shared" si="343"/>
        <v>0</v>
      </c>
      <c r="P99" s="19">
        <f t="shared" si="344"/>
        <v>0</v>
      </c>
      <c r="Q99" s="20">
        <f t="shared" si="345"/>
        <v>0</v>
      </c>
      <c r="R99" s="18">
        <f t="shared" si="346"/>
        <v>0</v>
      </c>
      <c r="S99" s="19">
        <f t="shared" si="347"/>
        <v>0</v>
      </c>
      <c r="T99" s="19">
        <f t="shared" si="348"/>
        <v>0</v>
      </c>
      <c r="U99" s="19">
        <f t="shared" si="349"/>
        <v>0</v>
      </c>
      <c r="V99" s="18">
        <f t="shared" si="350"/>
        <v>0</v>
      </c>
      <c r="W99" s="19">
        <f t="shared" si="351"/>
        <v>0</v>
      </c>
      <c r="X99" s="19">
        <f t="shared" si="352"/>
        <v>0</v>
      </c>
      <c r="Y99" s="20">
        <f t="shared" si="353"/>
        <v>0</v>
      </c>
      <c r="Z99" s="18">
        <f t="shared" si="354"/>
        <v>0</v>
      </c>
      <c r="AA99" s="19">
        <f t="shared" si="355"/>
        <v>0</v>
      </c>
      <c r="AB99" s="19">
        <f t="shared" si="356"/>
        <v>0</v>
      </c>
      <c r="AC99" s="19">
        <f t="shared" si="357"/>
        <v>0</v>
      </c>
      <c r="AD99" s="18">
        <f t="shared" si="358"/>
        <v>0</v>
      </c>
      <c r="AE99" s="19">
        <f t="shared" si="359"/>
        <v>0</v>
      </c>
      <c r="AF99" s="19">
        <f t="shared" si="360"/>
        <v>0</v>
      </c>
      <c r="AG99" s="20">
        <f t="shared" si="361"/>
        <v>0</v>
      </c>
      <c r="AH99" s="18">
        <f t="shared" si="362"/>
        <v>0</v>
      </c>
      <c r="AI99" s="19">
        <f t="shared" si="363"/>
        <v>0</v>
      </c>
      <c r="AJ99" s="19">
        <f t="shared" si="364"/>
        <v>0</v>
      </c>
      <c r="AK99" s="20">
        <f t="shared" si="365"/>
        <v>0</v>
      </c>
      <c r="AL99" s="18">
        <f t="shared" si="366"/>
        <v>0</v>
      </c>
      <c r="AM99" s="19">
        <f t="shared" si="367"/>
        <v>0</v>
      </c>
      <c r="AN99" s="19">
        <f t="shared" si="368"/>
        <v>0</v>
      </c>
      <c r="AO99" s="20">
        <f t="shared" si="369"/>
        <v>0</v>
      </c>
      <c r="AP99" s="18">
        <f t="shared" si="370"/>
        <v>0</v>
      </c>
      <c r="AQ99" s="19">
        <f t="shared" si="371"/>
        <v>0</v>
      </c>
      <c r="AR99" s="19">
        <f t="shared" si="372"/>
        <v>0</v>
      </c>
      <c r="AS99" s="20">
        <f t="shared" si="373"/>
        <v>0</v>
      </c>
      <c r="AT99" s="18">
        <f t="shared" si="374"/>
        <v>3</v>
      </c>
      <c r="AU99" s="19">
        <f t="shared" si="375"/>
        <v>2</v>
      </c>
      <c r="AV99" s="19">
        <f t="shared" si="376"/>
        <v>1</v>
      </c>
      <c r="AW99" s="20">
        <f t="shared" si="377"/>
        <v>0</v>
      </c>
      <c r="AX99" s="18">
        <f t="shared" si="378"/>
        <v>0</v>
      </c>
      <c r="AY99" s="19">
        <f t="shared" si="379"/>
        <v>0</v>
      </c>
      <c r="AZ99" s="19">
        <f t="shared" si="380"/>
        <v>0</v>
      </c>
      <c r="BA99" s="19">
        <f t="shared" si="381"/>
        <v>0</v>
      </c>
      <c r="BB99" s="18">
        <f t="shared" si="382"/>
        <v>0</v>
      </c>
      <c r="BC99" s="19">
        <f t="shared" si="383"/>
        <v>0</v>
      </c>
      <c r="BD99" s="19">
        <f t="shared" si="384"/>
        <v>0</v>
      </c>
      <c r="BE99" s="20">
        <f t="shared" si="385"/>
        <v>0</v>
      </c>
      <c r="BF99" s="18">
        <f t="shared" si="386"/>
        <v>0</v>
      </c>
      <c r="BG99" s="19">
        <f t="shared" si="387"/>
        <v>0</v>
      </c>
      <c r="BH99" s="19">
        <f t="shared" si="388"/>
        <v>0</v>
      </c>
      <c r="BI99" s="20">
        <f t="shared" si="389"/>
        <v>0</v>
      </c>
      <c r="BK99" s="29">
        <f t="shared" si="390"/>
        <v>221523</v>
      </c>
      <c r="BL99" s="29">
        <f t="shared" si="391"/>
        <v>222523</v>
      </c>
      <c r="BM99" s="29">
        <f t="shared" si="392"/>
        <v>223523</v>
      </c>
      <c r="BN99" s="23">
        <v>1523</v>
      </c>
    </row>
  </sheetData>
  <mergeCells count="15">
    <mergeCell ref="B2:E2"/>
    <mergeCell ref="F2:I2"/>
    <mergeCell ref="Z2:AC2"/>
    <mergeCell ref="AD2:AG2"/>
    <mergeCell ref="J2:M2"/>
    <mergeCell ref="N2:Q2"/>
    <mergeCell ref="R2:U2"/>
    <mergeCell ref="V2:Y2"/>
    <mergeCell ref="AX2:BA2"/>
    <mergeCell ref="BB2:BE2"/>
    <mergeCell ref="BF2:BI2"/>
    <mergeCell ref="AH2:AK2"/>
    <mergeCell ref="AL2:AO2"/>
    <mergeCell ref="AP2:AS2"/>
    <mergeCell ref="AT2:AW2"/>
  </mergeCells>
  <printOptions/>
  <pageMargins left="0.7874015748031497" right="0.7874015748031497" top="0.7874015748031497" bottom="0.7874015748031497" header="0.5905511811023623" footer="0"/>
  <pageSetup horizontalDpi="600" verticalDpi="600" orientation="portrait" pageOrder="overThenDown" paperSize="9" scale="58" r:id="rId1"/>
  <headerFooter alignWithMargins="0">
    <oddHeader>&amp;L&amp;18  表6-3  死産数、自然－人工・性・妊娠期間［4週区分－（早期・正期・過期再掲）]・圏域・保健所・市町村別&amp;R&amp;"ＭＳ 明朝,太字"&amp;14
&amp;P/&amp;N</oddHeader>
  </headerFooter>
  <rowBreaks count="1" manualBreakCount="1">
    <brk id="50" max="60" man="1"/>
  </rowBreaks>
  <colBreaks count="3" manualBreakCount="3">
    <brk id="17" max="99" man="1"/>
    <brk id="33" max="99" man="1"/>
    <brk id="45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sdouser</cp:lastModifiedBy>
  <cp:lastPrinted>2005-02-08T02:11:04Z</cp:lastPrinted>
  <dcterms:created xsi:type="dcterms:W3CDTF">1999-12-07T02:25:12Z</dcterms:created>
  <dcterms:modified xsi:type="dcterms:W3CDTF">2006-03-29T10:07:58Z</dcterms:modified>
  <cp:category/>
  <cp:version/>
  <cp:contentType/>
  <cp:contentStatus/>
</cp:coreProperties>
</file>