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activeTab="1"/>
  </bookViews>
  <sheets>
    <sheet name="2-5 出生-1" sheetId="1" r:id="rId1"/>
    <sheet name="2-5 出生-2" sheetId="2" r:id="rId2"/>
  </sheets>
  <definedNames>
    <definedName name="_?__" localSheetId="1">'2-5 出生-2'!#REF!</definedName>
    <definedName name="_?__">'2-5 出生-1'!#REF!</definedName>
    <definedName name="_BRANCH_\A_" localSheetId="1">'2-5 出生-2'!#REF!</definedName>
    <definedName name="_BRANCH_\A_">'2-5 出生-1'!#REF!</definedName>
    <definedName name="_BRANCH_\B_" localSheetId="1">'2-5 出生-2'!#REF!</definedName>
    <definedName name="_BRANCH_\B_">'2-5 出生-1'!#REF!</definedName>
    <definedName name="_D_" localSheetId="1">'2-5 出生-2'!#REF!</definedName>
    <definedName name="_D_">'2-5 出生-1'!#REF!</definedName>
    <definedName name="_D__L_" localSheetId="1">'2-5 出生-2'!#REF!</definedName>
    <definedName name="_D__L_">'2-5 出生-1'!#REF!</definedName>
    <definedName name="_Key1" localSheetId="1" hidden="1">'2-5 出生-2'!$E$20:$E$26</definedName>
    <definedName name="_Key1" hidden="1">'2-5 出生-1'!$E$15:$E$19</definedName>
    <definedName name="_Order1" hidden="1">0</definedName>
    <definedName name="_R_" localSheetId="1">'2-5 出生-2'!#REF!</definedName>
    <definedName name="_R_">'2-5 出生-1'!#REF!</definedName>
    <definedName name="_Regression_Int" localSheetId="0" hidden="1">1</definedName>
    <definedName name="_Regression_Int" localSheetId="1" hidden="1">1</definedName>
    <definedName name="\a" localSheetId="1">'2-5 出生-2'!#REF!</definedName>
    <definedName name="\a">'2-5 出生-1'!#REF!</definedName>
    <definedName name="\b" localSheetId="1">'2-5 出生-2'!#REF!</definedName>
    <definedName name="\b">'2-5 出生-1'!#REF!</definedName>
    <definedName name="DATABASE" localSheetId="1">'2-5 出生-2'!$B$3:$E$108</definedName>
    <definedName name="DATABASE">'2-5 出生-1'!$B$3:$E$103</definedName>
    <definedName name="Database_MI" localSheetId="1">'2-5 出生-2'!$B$3:$E$108</definedName>
    <definedName name="Database_MI">'2-5 出生-1'!$B$3:$E$103</definedName>
    <definedName name="_xlnm.Print_Area" localSheetId="0">'2-5 出生-1'!$A$1:$T$50</definedName>
    <definedName name="_xlnm.Print_Area" localSheetId="1">'2-5 出生-2'!$A$1:$T$52</definedName>
  </definedNames>
  <calcPr fullCalcOnLoad="1"/>
</workbook>
</file>

<file path=xl/sharedStrings.xml><?xml version="1.0" encoding="utf-8"?>
<sst xmlns="http://schemas.openxmlformats.org/spreadsheetml/2006/main" count="145" uniqueCount="112">
  <si>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</si>
  <si>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</si>
  <si>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</si>
  <si>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</si>
  <si>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</si>
  <si>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</si>
  <si>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</si>
  <si>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</si>
  <si>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</si>
  <si>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</si>
  <si>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</si>
  <si>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</si>
  <si>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</si>
  <si>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</si>
  <si>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</si>
  <si>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</si>
  <si>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</si>
  <si>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</si>
  <si>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</si>
  <si>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</si>
  <si>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</si>
  <si>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</si>
  <si>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</si>
  <si>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</si>
  <si>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</si>
  <si>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</si>
  <si>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</si>
  <si>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</si>
  <si>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</si>
  <si>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</si>
  <si>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</si>
  <si>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</si>
  <si>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</si>
  <si>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</si>
  <si>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</si>
  <si>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</si>
  <si>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</si>
  <si>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</si>
  <si>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</si>
  <si>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</si>
  <si>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</si>
  <si>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</si>
  <si>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</si>
  <si>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</si>
  <si>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</si>
  <si>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</si>
  <si>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</si>
  <si>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</si>
  <si>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</si>
  <si>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</si>
  <si>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</si>
  <si>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</si>
  <si>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</si>
  <si>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</si>
  <si>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</si>
  <si>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</si>
  <si>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</si>
  <si>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</si>
  <si>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</si>
  <si>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</si>
  <si>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</si>
  <si>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</si>
  <si>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</si>
  <si>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</si>
  <si>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</si>
  <si>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</si>
  <si>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</si>
  <si>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</si>
  <si>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</si>
  <si>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</si>
  <si>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</si>
  <si>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</si>
  <si>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</si>
  <si>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</si>
  <si>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</si>
  <si>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</si>
  <si>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</si>
  <si>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</si>
  <si>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</si>
  <si>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</si>
  <si>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</si>
  <si>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</si>
  <si>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</si>
  <si>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</si>
  <si>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区　　　　分</t>
  </si>
  <si>
    <t>総  数</t>
  </si>
  <si>
    <t>病　    　院</t>
  </si>
  <si>
    <t>診　療　所</t>
  </si>
  <si>
    <t>助　産　所</t>
  </si>
  <si>
    <t>自　　    宅</t>
  </si>
  <si>
    <t>そ 　の 　他</t>
  </si>
  <si>
    <t>総 数</t>
  </si>
  <si>
    <t>医 師</t>
  </si>
  <si>
    <t>その他</t>
  </si>
  <si>
    <t xml:space="preserve"> 総 数</t>
  </si>
  <si>
    <t>静岡県</t>
  </si>
  <si>
    <t>伊豆保健所</t>
  </si>
  <si>
    <t>東部保健所</t>
  </si>
  <si>
    <t>助産師</t>
  </si>
  <si>
    <t>助産師</t>
  </si>
  <si>
    <t>助産師</t>
  </si>
  <si>
    <t>静岡市保健所</t>
  </si>
  <si>
    <t>静庵圏域</t>
  </si>
  <si>
    <t>(平成15年)</t>
  </si>
  <si>
    <t>旧静岡市（再掲）</t>
  </si>
  <si>
    <t>旧清水市（再掲）</t>
  </si>
  <si>
    <t>静岡市</t>
  </si>
  <si>
    <t>区　　　　分</t>
  </si>
  <si>
    <t>志太榛原保健所</t>
  </si>
  <si>
    <t>中東遠保健所</t>
  </si>
  <si>
    <t>北遠保健所</t>
  </si>
  <si>
    <t>西部保健所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</si>
</sst>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3" fillId="0" borderId="4" xfId="0" applyFont="1" applyBorder="1" applyAlignment="1" applyProtection="1">
      <alignment horizontal="center" vertical="center" shrinkToFit="1"/>
      <protection/>
    </xf>
    <xf numFmtId="0" fontId="3" fillId="0" borderId="5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 applyProtection="1">
      <alignment horizontal="center" vertical="center" shrinkToFit="1"/>
      <protection/>
    </xf>
    <xf numFmtId="0" fontId="3" fillId="0" borderId="7" xfId="0" applyFont="1" applyBorder="1" applyAlignment="1" applyProtection="1">
      <alignment horizontal="center" vertical="center" shrinkToFit="1"/>
      <protection/>
    </xf>
    <xf numFmtId="0" fontId="3" fillId="0" borderId="8" xfId="0" applyFont="1" applyBorder="1" applyAlignment="1" applyProtection="1">
      <alignment horizontal="center" vertical="center" shrinkToFit="1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center" vertical="center" shrinkToFit="1"/>
      <protection/>
    </xf>
    <xf numFmtId="0" fontId="5" fillId="0" borderId="7" xfId="0" applyFont="1" applyBorder="1" applyAlignment="1" applyProtection="1">
      <alignment horizontal="center" vertical="center" shrinkToFit="1"/>
      <protection/>
    </xf>
    <xf numFmtId="41" fontId="3" fillId="0" borderId="9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41" fontId="3" fillId="0" borderId="20" xfId="0" applyNumberFormat="1" applyFont="1" applyBorder="1" applyAlignment="1" applyProtection="1">
      <alignment horizontal="right" vertical="center"/>
      <protection/>
    </xf>
    <xf numFmtId="41" fontId="3" fillId="0" borderId="16" xfId="0" applyNumberFormat="1" applyFont="1" applyBorder="1" applyAlignment="1" applyProtection="1">
      <alignment horizontal="right" vertical="center"/>
      <protection/>
    </xf>
    <xf numFmtId="41" fontId="3" fillId="0" borderId="17" xfId="0" applyNumberFormat="1" applyFont="1" applyBorder="1" applyAlignment="1" applyProtection="1">
      <alignment horizontal="right" vertical="center"/>
      <protection/>
    </xf>
    <xf numFmtId="41" fontId="3" fillId="0" borderId="18" xfId="0" applyNumberFormat="1" applyFont="1" applyBorder="1" applyAlignment="1" applyProtection="1">
      <alignment horizontal="right" vertical="center"/>
      <protection/>
    </xf>
    <xf numFmtId="41" fontId="3" fillId="0" borderId="3" xfId="0" applyNumberFormat="1" applyFont="1" applyBorder="1" applyAlignment="1" applyProtection="1">
      <alignment horizontal="right" vertical="center"/>
      <protection/>
    </xf>
    <xf numFmtId="41" fontId="3" fillId="0" borderId="22" xfId="0" applyNumberFormat="1" applyFont="1" applyBorder="1" applyAlignment="1" applyProtection="1">
      <alignment horizontal="right" vertical="center"/>
      <protection/>
    </xf>
    <xf numFmtId="41" fontId="3" fillId="0" borderId="23" xfId="0" applyNumberFormat="1" applyFont="1" applyBorder="1" applyAlignment="1" applyProtection="1">
      <alignment horizontal="right" vertical="center"/>
      <protection/>
    </xf>
    <xf numFmtId="41" fontId="3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 applyProtection="1">
      <alignment horizontal="right" vertical="center"/>
      <protection/>
    </xf>
    <xf numFmtId="41" fontId="3" fillId="0" borderId="24" xfId="0" applyNumberFormat="1" applyFont="1" applyBorder="1" applyAlignment="1" applyProtection="1">
      <alignment horizontal="right" vertical="center"/>
      <protection/>
    </xf>
    <xf numFmtId="41" fontId="3" fillId="0" borderId="25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 shrinkToFit="1"/>
      <protection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  <protection/>
    </xf>
    <xf numFmtId="41" fontId="3" fillId="0" borderId="16" xfId="0" applyNumberFormat="1" applyFont="1" applyFill="1" applyBorder="1" applyAlignment="1" applyProtection="1">
      <alignment horizontal="right" vertical="center"/>
      <protection/>
    </xf>
    <xf numFmtId="41" fontId="3" fillId="0" borderId="3" xfId="0" applyNumberFormat="1" applyFont="1" applyFill="1" applyBorder="1" applyAlignment="1" applyProtection="1">
      <alignment horizontal="right" vertical="center"/>
      <protection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9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3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24" xfId="0" applyFont="1" applyBorder="1" applyAlignment="1" applyProtection="1">
      <alignment vertical="center"/>
      <protection/>
    </xf>
    <xf numFmtId="41" fontId="4" fillId="0" borderId="16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20" xfId="0" applyNumberFormat="1" applyFont="1" applyBorder="1" applyAlignment="1" applyProtection="1">
      <alignment horizontal="right" vertical="center"/>
      <protection/>
    </xf>
    <xf numFmtId="41" fontId="4" fillId="0" borderId="3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 applyProtection="1">
      <alignment horizontal="right" vertical="center"/>
      <protection/>
    </xf>
    <xf numFmtId="41" fontId="4" fillId="0" borderId="22" xfId="0" applyNumberFormat="1" applyFont="1" applyBorder="1" applyAlignment="1" applyProtection="1">
      <alignment horizontal="right" vertical="center"/>
      <protection/>
    </xf>
    <xf numFmtId="41" fontId="4" fillId="0" borderId="23" xfId="0" applyNumberFormat="1" applyFont="1" applyBorder="1" applyAlignment="1" applyProtection="1">
      <alignment horizontal="right" vertical="center"/>
      <protection/>
    </xf>
    <xf numFmtId="41" fontId="4" fillId="0" borderId="16" xfId="0" applyNumberFormat="1" applyFont="1" applyBorder="1" applyAlignment="1" applyProtection="1">
      <alignment horizontal="right" vertical="center"/>
      <protection/>
    </xf>
    <xf numFmtId="41" fontId="4" fillId="0" borderId="17" xfId="0" applyNumberFormat="1" applyFont="1" applyBorder="1" applyAlignment="1" applyProtection="1">
      <alignment horizontal="right" vertical="center"/>
      <protection/>
    </xf>
    <xf numFmtId="41" fontId="4" fillId="0" borderId="18" xfId="0" applyNumberFormat="1" applyFont="1" applyBorder="1" applyAlignment="1" applyProtection="1">
      <alignment horizontal="right" vertical="center"/>
      <protection/>
    </xf>
    <xf numFmtId="41" fontId="4" fillId="0" borderId="2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 applyProtection="1">
      <alignment horizontal="right" vertical="center"/>
      <protection/>
    </xf>
    <xf numFmtId="41" fontId="4" fillId="0" borderId="24" xfId="0" applyNumberFormat="1" applyFont="1" applyBorder="1" applyAlignment="1" applyProtection="1">
      <alignment horizontal="right" vertical="center"/>
      <protection/>
    </xf>
    <xf numFmtId="41" fontId="4" fillId="0" borderId="25" xfId="0" applyNumberFormat="1" applyFont="1" applyBorder="1" applyAlignment="1" applyProtection="1">
      <alignment horizontal="right" vertical="center"/>
      <protection/>
    </xf>
    <xf numFmtId="41" fontId="8" fillId="0" borderId="16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39"/>
  <sheetViews>
    <sheetView showGridLines="0" view="pageBreakPreview" zoomScale="60" workbookViewId="0" topLeftCell="A1">
      <pane xSplit="2" ySplit="3" topLeftCell="C1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M1" sqref="M1:S16384"/>
    </sheetView>
  </sheetViews>
  <sheetFormatPr defaultColWidth="10.66015625" defaultRowHeight="19.5" customHeight="1"/>
  <cols>
    <col min="1" max="1" width="1.66015625" style="1" customWidth="1"/>
    <col min="2" max="2" width="9.16015625" style="88" customWidth="1"/>
    <col min="3" max="3" width="5.66015625" style="1" customWidth="1"/>
    <col min="4" max="4" width="5.66015625" style="60" customWidth="1"/>
    <col min="5" max="5" width="5.66015625" style="1" customWidth="1"/>
    <col min="6" max="6" width="5.16015625" style="1" customWidth="1"/>
    <col min="7" max="8" width="5.66015625" style="1" customWidth="1"/>
    <col min="9" max="9" width="4.5" style="1" customWidth="1"/>
    <col min="10" max="20" width="4.08203125" style="1" customWidth="1"/>
    <col min="21" max="26" width="4.41015625" style="1" customWidth="1"/>
    <col min="27" max="16384" width="10.66015625" style="1" customWidth="1"/>
  </cols>
  <sheetData>
    <row r="1" spans="1:20" ht="19.5" customHeight="1">
      <c r="A1" s="2"/>
      <c r="B1" s="83"/>
      <c r="C1" s="3"/>
      <c r="D1" s="4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6" t="s">
        <v>103</v>
      </c>
      <c r="S1" s="77"/>
      <c r="T1" s="77"/>
    </row>
    <row r="2" spans="1:20" ht="24" customHeight="1">
      <c r="A2" s="70" t="s">
        <v>84</v>
      </c>
      <c r="B2" s="71"/>
      <c r="C2" s="74" t="s">
        <v>85</v>
      </c>
      <c r="D2" s="78" t="s">
        <v>86</v>
      </c>
      <c r="E2" s="79"/>
      <c r="F2" s="80"/>
      <c r="G2" s="78" t="s">
        <v>87</v>
      </c>
      <c r="H2" s="79"/>
      <c r="I2" s="80"/>
      <c r="J2" s="81" t="s">
        <v>88</v>
      </c>
      <c r="K2" s="79"/>
      <c r="L2" s="80"/>
      <c r="M2" s="78" t="s">
        <v>89</v>
      </c>
      <c r="N2" s="79"/>
      <c r="O2" s="79"/>
      <c r="P2" s="80"/>
      <c r="Q2" s="78" t="s">
        <v>90</v>
      </c>
      <c r="R2" s="79"/>
      <c r="S2" s="79"/>
      <c r="T2" s="80"/>
    </row>
    <row r="3" spans="1:20" ht="24" customHeight="1">
      <c r="A3" s="72"/>
      <c r="B3" s="73"/>
      <c r="C3" s="75"/>
      <c r="D3" s="50" t="s">
        <v>91</v>
      </c>
      <c r="E3" s="11" t="s">
        <v>92</v>
      </c>
      <c r="F3" s="12" t="s">
        <v>99</v>
      </c>
      <c r="G3" s="10" t="s">
        <v>91</v>
      </c>
      <c r="H3" s="11" t="s">
        <v>92</v>
      </c>
      <c r="I3" s="13" t="s">
        <v>98</v>
      </c>
      <c r="J3" s="14" t="s">
        <v>91</v>
      </c>
      <c r="K3" s="11" t="s">
        <v>92</v>
      </c>
      <c r="L3" s="15" t="s">
        <v>98</v>
      </c>
      <c r="M3" s="10" t="s">
        <v>91</v>
      </c>
      <c r="N3" s="11" t="s">
        <v>92</v>
      </c>
      <c r="O3" s="16" t="s">
        <v>98</v>
      </c>
      <c r="P3" s="17" t="s">
        <v>93</v>
      </c>
      <c r="Q3" s="14" t="s">
        <v>94</v>
      </c>
      <c r="R3" s="11" t="s">
        <v>92</v>
      </c>
      <c r="S3" s="16" t="s">
        <v>98</v>
      </c>
      <c r="T3" s="17" t="s">
        <v>93</v>
      </c>
    </row>
    <row r="4" spans="1:20" ht="19.5" customHeight="1">
      <c r="A4" s="62" t="s">
        <v>95</v>
      </c>
      <c r="B4" s="63"/>
      <c r="C4" s="18">
        <f>SUM(C5:C13)</f>
        <v>34061</v>
      </c>
      <c r="D4" s="51">
        <f aca="true" t="shared" si="0" ref="D4:D43">SUM(E4:F4)</f>
        <v>15136</v>
      </c>
      <c r="E4" s="19">
        <f>SUM(E5:E13)</f>
        <v>13636</v>
      </c>
      <c r="F4" s="20">
        <f>SUM(F5:F13)</f>
        <v>1500</v>
      </c>
      <c r="G4" s="18">
        <f aca="true" t="shared" si="1" ref="G4:G43">SUM(H4:I4)</f>
        <v>18381</v>
      </c>
      <c r="H4" s="19">
        <f>SUM(H5:H13)</f>
        <v>18362</v>
      </c>
      <c r="I4" s="20">
        <f>SUM(I5:I13)</f>
        <v>19</v>
      </c>
      <c r="J4" s="18">
        <f aca="true" t="shared" si="2" ref="J4:J43">SUM(K4:L4)</f>
        <v>483</v>
      </c>
      <c r="K4" s="19">
        <f>SUM(K5:K13)</f>
        <v>40</v>
      </c>
      <c r="L4" s="20">
        <f>SUM(L5:L13)</f>
        <v>443</v>
      </c>
      <c r="M4" s="18">
        <f aca="true" t="shared" si="3" ref="M4:M43">SUM(N4:P4)</f>
        <v>52</v>
      </c>
      <c r="N4" s="19">
        <f>SUM(N5:N13)</f>
        <v>25</v>
      </c>
      <c r="O4" s="19">
        <f>SUM(O5:O13)</f>
        <v>23</v>
      </c>
      <c r="P4" s="19">
        <f>SUM(P5:P13)</f>
        <v>4</v>
      </c>
      <c r="Q4" s="21">
        <f aca="true" t="shared" si="4" ref="Q4:Q43">SUM(R4:T4)</f>
        <v>9</v>
      </c>
      <c r="R4" s="22">
        <f>SUM(R5:R13)</f>
        <v>2</v>
      </c>
      <c r="S4" s="22">
        <f>SUM(S5:S13)</f>
        <v>1</v>
      </c>
      <c r="T4" s="23">
        <f>SUM(T5:T13)</f>
        <v>6</v>
      </c>
    </row>
    <row r="5" spans="1:20" ht="19.5" customHeight="1">
      <c r="A5" s="68" t="s">
        <v>72</v>
      </c>
      <c r="B5" s="69"/>
      <c r="C5" s="24">
        <f aca="true" t="shared" si="5" ref="C5:C43">SUM(D5,G5,J5,M5,Q5)</f>
        <v>516</v>
      </c>
      <c r="D5" s="52">
        <f t="shared" si="0"/>
        <v>187</v>
      </c>
      <c r="E5" s="26">
        <f>E14</f>
        <v>183</v>
      </c>
      <c r="F5" s="26">
        <f>F14</f>
        <v>4</v>
      </c>
      <c r="G5" s="25">
        <f t="shared" si="1"/>
        <v>324</v>
      </c>
      <c r="H5" s="26">
        <f>H14</f>
        <v>323</v>
      </c>
      <c r="I5" s="26">
        <f>I14</f>
        <v>1</v>
      </c>
      <c r="J5" s="25">
        <f t="shared" si="2"/>
        <v>1</v>
      </c>
      <c r="K5" s="26">
        <f>K14</f>
        <v>1</v>
      </c>
      <c r="L5" s="26">
        <f>L14</f>
        <v>0</v>
      </c>
      <c r="M5" s="25">
        <f t="shared" si="3"/>
        <v>3</v>
      </c>
      <c r="N5" s="26">
        <f>N14</f>
        <v>0</v>
      </c>
      <c r="O5" s="26">
        <f>O14</f>
        <v>3</v>
      </c>
      <c r="P5" s="26">
        <f>P14</f>
        <v>0</v>
      </c>
      <c r="Q5" s="25">
        <f t="shared" si="4"/>
        <v>1</v>
      </c>
      <c r="R5" s="26">
        <f>R14</f>
        <v>0</v>
      </c>
      <c r="S5" s="26">
        <f>S14</f>
        <v>0</v>
      </c>
      <c r="T5" s="27">
        <f>T14</f>
        <v>1</v>
      </c>
    </row>
    <row r="6" spans="1:20" ht="19.5" customHeight="1">
      <c r="A6" s="64" t="s">
        <v>73</v>
      </c>
      <c r="B6" s="65"/>
      <c r="C6" s="28">
        <f t="shared" si="5"/>
        <v>768</v>
      </c>
      <c r="D6" s="53">
        <f t="shared" si="0"/>
        <v>438</v>
      </c>
      <c r="E6" s="30">
        <f>E22</f>
        <v>434</v>
      </c>
      <c r="F6" s="30">
        <f>F22</f>
        <v>4</v>
      </c>
      <c r="G6" s="29">
        <f t="shared" si="1"/>
        <v>321</v>
      </c>
      <c r="H6" s="30">
        <f>H22</f>
        <v>321</v>
      </c>
      <c r="I6" s="30">
        <f>I22</f>
        <v>0</v>
      </c>
      <c r="J6" s="29">
        <f t="shared" si="2"/>
        <v>2</v>
      </c>
      <c r="K6" s="30">
        <f>K22</f>
        <v>0</v>
      </c>
      <c r="L6" s="30">
        <f>L22</f>
        <v>2</v>
      </c>
      <c r="M6" s="29">
        <f t="shared" si="3"/>
        <v>7</v>
      </c>
      <c r="N6" s="30">
        <f>N22</f>
        <v>1</v>
      </c>
      <c r="O6" s="30">
        <f>O22</f>
        <v>6</v>
      </c>
      <c r="P6" s="30">
        <f>P22</f>
        <v>0</v>
      </c>
      <c r="Q6" s="29">
        <f t="shared" si="4"/>
        <v>0</v>
      </c>
      <c r="R6" s="30">
        <f>R22</f>
        <v>0</v>
      </c>
      <c r="S6" s="30">
        <f>S22</f>
        <v>0</v>
      </c>
      <c r="T6" s="31">
        <f>T22</f>
        <v>0</v>
      </c>
    </row>
    <row r="7" spans="1:20" ht="19.5" customHeight="1">
      <c r="A7" s="64" t="s">
        <v>74</v>
      </c>
      <c r="B7" s="65"/>
      <c r="C7" s="28">
        <f t="shared" si="5"/>
        <v>6316</v>
      </c>
      <c r="D7" s="53">
        <f t="shared" si="0"/>
        <v>1841</v>
      </c>
      <c r="E7" s="30">
        <f>E25+E40</f>
        <v>1825</v>
      </c>
      <c r="F7" s="30">
        <f>F25+F40</f>
        <v>16</v>
      </c>
      <c r="G7" s="29">
        <f t="shared" si="1"/>
        <v>4442</v>
      </c>
      <c r="H7" s="30">
        <f>H25+H40</f>
        <v>4441</v>
      </c>
      <c r="I7" s="30">
        <f>I25+I40</f>
        <v>1</v>
      </c>
      <c r="J7" s="29">
        <f t="shared" si="2"/>
        <v>15</v>
      </c>
      <c r="K7" s="30">
        <f>K25+K40</f>
        <v>2</v>
      </c>
      <c r="L7" s="30">
        <f>L25+L40</f>
        <v>13</v>
      </c>
      <c r="M7" s="29">
        <f t="shared" si="3"/>
        <v>16</v>
      </c>
      <c r="N7" s="30">
        <f>N25+N40</f>
        <v>9</v>
      </c>
      <c r="O7" s="30">
        <f>O25+O40</f>
        <v>3</v>
      </c>
      <c r="P7" s="30">
        <f>P25+P40</f>
        <v>4</v>
      </c>
      <c r="Q7" s="29">
        <f t="shared" si="4"/>
        <v>2</v>
      </c>
      <c r="R7" s="30">
        <f>R25+R40</f>
        <v>0</v>
      </c>
      <c r="S7" s="30">
        <f>S25+S40</f>
        <v>1</v>
      </c>
      <c r="T7" s="31">
        <f>T25+T40</f>
        <v>1</v>
      </c>
    </row>
    <row r="8" spans="1:20" ht="19.5" customHeight="1">
      <c r="A8" s="64" t="s">
        <v>75</v>
      </c>
      <c r="B8" s="65"/>
      <c r="C8" s="28">
        <f t="shared" si="5"/>
        <v>3611</v>
      </c>
      <c r="D8" s="53">
        <f t="shared" si="0"/>
        <v>1127</v>
      </c>
      <c r="E8" s="30">
        <f>E43</f>
        <v>1124</v>
      </c>
      <c r="F8" s="30">
        <f>F43</f>
        <v>3</v>
      </c>
      <c r="G8" s="29">
        <f t="shared" si="1"/>
        <v>2450</v>
      </c>
      <c r="H8" s="30">
        <f>H43</f>
        <v>2442</v>
      </c>
      <c r="I8" s="30">
        <f>I43</f>
        <v>8</v>
      </c>
      <c r="J8" s="29">
        <f t="shared" si="2"/>
        <v>29</v>
      </c>
      <c r="K8" s="30">
        <f>K43</f>
        <v>5</v>
      </c>
      <c r="L8" s="30">
        <f>L43</f>
        <v>24</v>
      </c>
      <c r="M8" s="29">
        <f t="shared" si="3"/>
        <v>3</v>
      </c>
      <c r="N8" s="30">
        <f>N43</f>
        <v>1</v>
      </c>
      <c r="O8" s="30">
        <f>O43</f>
        <v>2</v>
      </c>
      <c r="P8" s="30">
        <f>P43</f>
        <v>0</v>
      </c>
      <c r="Q8" s="29">
        <f t="shared" si="4"/>
        <v>2</v>
      </c>
      <c r="R8" s="30">
        <f>R43</f>
        <v>1</v>
      </c>
      <c r="S8" s="30">
        <f>S43</f>
        <v>0</v>
      </c>
      <c r="T8" s="31">
        <f>T43</f>
        <v>1</v>
      </c>
    </row>
    <row r="9" spans="1:20" ht="19.5" customHeight="1">
      <c r="A9" s="64" t="s">
        <v>102</v>
      </c>
      <c r="B9" s="65"/>
      <c r="C9" s="28">
        <f t="shared" si="5"/>
        <v>6257</v>
      </c>
      <c r="D9" s="53">
        <f t="shared" si="0"/>
        <v>3718</v>
      </c>
      <c r="E9" s="30">
        <f>E47+'2-5 出生-2'!E8+'2-5 出生-2'!E9+'2-5 出生-2'!E10</f>
        <v>3701</v>
      </c>
      <c r="F9" s="30">
        <f>F47+'2-5 出生-2'!F8+'2-5 出生-2'!F9+'2-5 出生-2'!F10</f>
        <v>17</v>
      </c>
      <c r="G9" s="29">
        <f t="shared" si="1"/>
        <v>2309</v>
      </c>
      <c r="H9" s="30">
        <f>H47+'2-5 出生-2'!H8+'2-5 出生-2'!H9+'2-5 出生-2'!H10</f>
        <v>2307</v>
      </c>
      <c r="I9" s="30">
        <f>I47+'2-5 出生-2'!I8+'2-5 出生-2'!I9+'2-5 出生-2'!I10</f>
        <v>2</v>
      </c>
      <c r="J9" s="29">
        <f t="shared" si="2"/>
        <v>220</v>
      </c>
      <c r="K9" s="30">
        <f>K47+'2-5 出生-2'!K8+'2-5 出生-2'!K9+'2-5 出生-2'!K10</f>
        <v>15</v>
      </c>
      <c r="L9" s="30">
        <f>L47+'2-5 出生-2'!L8+'2-5 出生-2'!L9+'2-5 出生-2'!L10</f>
        <v>205</v>
      </c>
      <c r="M9" s="29">
        <f t="shared" si="3"/>
        <v>8</v>
      </c>
      <c r="N9" s="30">
        <f>N47+'2-5 出生-2'!N8+'2-5 出生-2'!N9+'2-5 出生-2'!N10</f>
        <v>4</v>
      </c>
      <c r="O9" s="30">
        <f>O47+'2-5 出生-2'!O8+'2-5 出生-2'!O9+'2-5 出生-2'!O10</f>
        <v>4</v>
      </c>
      <c r="P9" s="30">
        <f>P47+'2-5 出生-2'!P8+'2-5 出生-2'!P9+'2-5 出生-2'!P10</f>
        <v>0</v>
      </c>
      <c r="Q9" s="29">
        <f t="shared" si="4"/>
        <v>2</v>
      </c>
      <c r="R9" s="30">
        <f>R47+'2-5 出生-2'!R8+'2-5 出生-2'!R9+'2-5 出生-2'!R10</f>
        <v>0</v>
      </c>
      <c r="S9" s="30">
        <f>S47+'2-5 出生-2'!S8+'2-5 出生-2'!S9+'2-5 出生-2'!S10</f>
        <v>0</v>
      </c>
      <c r="T9" s="31">
        <f>T47+'2-5 出生-2'!T8+'2-5 出生-2'!T9+'2-5 出生-2'!T10</f>
        <v>2</v>
      </c>
    </row>
    <row r="10" spans="1:20" ht="19.5" customHeight="1">
      <c r="A10" s="64" t="s">
        <v>76</v>
      </c>
      <c r="B10" s="65"/>
      <c r="C10" s="28">
        <f t="shared" si="5"/>
        <v>4184</v>
      </c>
      <c r="D10" s="53">
        <f t="shared" si="0"/>
        <v>2208</v>
      </c>
      <c r="E10" s="30">
        <f>'2-5 出生-2'!E4-'2-5 出生-2'!E8-'2-5 出生-2'!E9-'2-5 出生-2'!E10</f>
        <v>2193</v>
      </c>
      <c r="F10" s="30">
        <f>'2-5 出生-2'!F4-'2-5 出生-2'!F8-'2-5 出生-2'!F9-'2-5 出生-2'!F10</f>
        <v>15</v>
      </c>
      <c r="G10" s="29">
        <f t="shared" si="1"/>
        <v>1884</v>
      </c>
      <c r="H10" s="30">
        <f>'2-5 出生-2'!H4-'2-5 出生-2'!H8-'2-5 出生-2'!H9-'2-5 出生-2'!H10</f>
        <v>1882</v>
      </c>
      <c r="I10" s="30">
        <f>'2-5 出生-2'!I4-'2-5 出生-2'!I8-'2-5 出生-2'!I9-'2-5 出生-2'!I10</f>
        <v>2</v>
      </c>
      <c r="J10" s="29">
        <f t="shared" si="2"/>
        <v>90</v>
      </c>
      <c r="K10" s="30">
        <f>'2-5 出生-2'!K4-'2-5 出生-2'!K8-'2-5 出生-2'!K9-'2-5 出生-2'!K10</f>
        <v>13</v>
      </c>
      <c r="L10" s="30">
        <f>'2-5 出生-2'!L4-'2-5 出生-2'!L8-'2-5 出生-2'!L9-'2-5 出生-2'!L10</f>
        <v>77</v>
      </c>
      <c r="M10" s="29">
        <f t="shared" si="3"/>
        <v>2</v>
      </c>
      <c r="N10" s="30">
        <f>'2-5 出生-2'!N4-'2-5 出生-2'!N8-'2-5 出生-2'!N9-'2-5 出生-2'!N10</f>
        <v>0</v>
      </c>
      <c r="O10" s="30">
        <f>'2-5 出生-2'!O4-'2-5 出生-2'!O8-'2-5 出生-2'!O9-'2-5 出生-2'!O10</f>
        <v>2</v>
      </c>
      <c r="P10" s="30">
        <f>'2-5 出生-2'!P4-'2-5 出生-2'!P8-'2-5 出生-2'!P9-'2-5 出生-2'!P10</f>
        <v>0</v>
      </c>
      <c r="Q10" s="29">
        <f t="shared" si="4"/>
        <v>0</v>
      </c>
      <c r="R10" s="30">
        <f>'2-5 出生-2'!R4-'2-5 出生-2'!R8-'2-5 出生-2'!R9-'2-5 出生-2'!R10</f>
        <v>0</v>
      </c>
      <c r="S10" s="30">
        <f>'2-5 出生-2'!S4-'2-5 出生-2'!S8-'2-5 出生-2'!S9-'2-5 出生-2'!S10</f>
        <v>0</v>
      </c>
      <c r="T10" s="31">
        <f>'2-5 出生-2'!T4-'2-5 出生-2'!T8-'2-5 出生-2'!T9-'2-5 出生-2'!T10</f>
        <v>0</v>
      </c>
    </row>
    <row r="11" spans="1:20" ht="19.5" customHeight="1">
      <c r="A11" s="64" t="s">
        <v>77</v>
      </c>
      <c r="B11" s="65"/>
      <c r="C11" s="28">
        <f t="shared" si="5"/>
        <v>4187</v>
      </c>
      <c r="D11" s="53">
        <f t="shared" si="0"/>
        <v>1674</v>
      </c>
      <c r="E11" s="30">
        <f>'2-5 出生-2'!E21</f>
        <v>1555</v>
      </c>
      <c r="F11" s="30">
        <f>'2-5 出生-2'!F21</f>
        <v>119</v>
      </c>
      <c r="G11" s="29">
        <f t="shared" si="1"/>
        <v>2487</v>
      </c>
      <c r="H11" s="30">
        <f>'2-5 出生-2'!H21</f>
        <v>2484</v>
      </c>
      <c r="I11" s="30">
        <f>'2-5 出生-2'!I21</f>
        <v>3</v>
      </c>
      <c r="J11" s="29">
        <f t="shared" si="2"/>
        <v>22</v>
      </c>
      <c r="K11" s="30">
        <f>'2-5 出生-2'!K21</f>
        <v>4</v>
      </c>
      <c r="L11" s="30">
        <f>'2-5 出生-2'!L21</f>
        <v>18</v>
      </c>
      <c r="M11" s="29">
        <f t="shared" si="3"/>
        <v>4</v>
      </c>
      <c r="N11" s="30">
        <f>'2-5 出生-2'!N21</f>
        <v>4</v>
      </c>
      <c r="O11" s="30">
        <f>'2-5 出生-2'!O21</f>
        <v>0</v>
      </c>
      <c r="P11" s="30">
        <f>'2-5 出生-2'!P21</f>
        <v>0</v>
      </c>
      <c r="Q11" s="29">
        <f t="shared" si="4"/>
        <v>0</v>
      </c>
      <c r="R11" s="30">
        <f>'2-5 出生-2'!R21</f>
        <v>0</v>
      </c>
      <c r="S11" s="30">
        <f>'2-5 出生-2'!S21</f>
        <v>0</v>
      </c>
      <c r="T11" s="31">
        <f>'2-5 出生-2'!T21</f>
        <v>0</v>
      </c>
    </row>
    <row r="12" spans="1:20" ht="19.5" customHeight="1">
      <c r="A12" s="64" t="s">
        <v>78</v>
      </c>
      <c r="B12" s="65"/>
      <c r="C12" s="28">
        <f t="shared" si="5"/>
        <v>277</v>
      </c>
      <c r="D12" s="53">
        <f t="shared" si="0"/>
        <v>109</v>
      </c>
      <c r="E12" s="30">
        <f>'2-5 出生-2'!E35</f>
        <v>103</v>
      </c>
      <c r="F12" s="30">
        <f>'2-5 出生-2'!F35</f>
        <v>6</v>
      </c>
      <c r="G12" s="29">
        <f t="shared" si="1"/>
        <v>159</v>
      </c>
      <c r="H12" s="30">
        <f>'2-5 出生-2'!H35</f>
        <v>159</v>
      </c>
      <c r="I12" s="30">
        <f>'2-5 出生-2'!I35</f>
        <v>0</v>
      </c>
      <c r="J12" s="29">
        <f t="shared" si="2"/>
        <v>9</v>
      </c>
      <c r="K12" s="30">
        <f>'2-5 出生-2'!K35</f>
        <v>0</v>
      </c>
      <c r="L12" s="30">
        <f>'2-5 出生-2'!L35</f>
        <v>9</v>
      </c>
      <c r="M12" s="29">
        <f t="shared" si="3"/>
        <v>0</v>
      </c>
      <c r="N12" s="30">
        <f>'2-5 出生-2'!N35</f>
        <v>0</v>
      </c>
      <c r="O12" s="30">
        <f>'2-5 出生-2'!O35</f>
        <v>0</v>
      </c>
      <c r="P12" s="30">
        <f>'2-5 出生-2'!P35</f>
        <v>0</v>
      </c>
      <c r="Q12" s="29">
        <f t="shared" si="4"/>
        <v>0</v>
      </c>
      <c r="R12" s="30">
        <f>'2-5 出生-2'!R35</f>
        <v>0</v>
      </c>
      <c r="S12" s="30">
        <f>'2-5 出生-2'!S35</f>
        <v>0</v>
      </c>
      <c r="T12" s="31">
        <f>'2-5 出生-2'!T35</f>
        <v>0</v>
      </c>
    </row>
    <row r="13" spans="1:20" ht="19.5" customHeight="1">
      <c r="A13" s="66" t="s">
        <v>79</v>
      </c>
      <c r="B13" s="67"/>
      <c r="C13" s="32">
        <f t="shared" si="5"/>
        <v>7945</v>
      </c>
      <c r="D13" s="54">
        <f t="shared" si="0"/>
        <v>3834</v>
      </c>
      <c r="E13" s="34">
        <f>'2-5 出生-2'!E42+'2-5 出生-2'!E44</f>
        <v>2518</v>
      </c>
      <c r="F13" s="34">
        <f>'2-5 出生-2'!F42+'2-5 出生-2'!F44</f>
        <v>1316</v>
      </c>
      <c r="G13" s="33">
        <f t="shared" si="1"/>
        <v>4005</v>
      </c>
      <c r="H13" s="34">
        <f>'2-5 出生-2'!H42+'2-5 出生-2'!H44</f>
        <v>4003</v>
      </c>
      <c r="I13" s="34">
        <f>'2-5 出生-2'!I42+'2-5 出生-2'!I44</f>
        <v>2</v>
      </c>
      <c r="J13" s="33">
        <f t="shared" si="2"/>
        <v>95</v>
      </c>
      <c r="K13" s="34">
        <f>'2-5 出生-2'!K42+'2-5 出生-2'!K44</f>
        <v>0</v>
      </c>
      <c r="L13" s="34">
        <f>'2-5 出生-2'!L42+'2-5 出生-2'!L44</f>
        <v>95</v>
      </c>
      <c r="M13" s="33">
        <f t="shared" si="3"/>
        <v>9</v>
      </c>
      <c r="N13" s="34">
        <f>'2-5 出生-2'!N42+'2-5 出生-2'!N44</f>
        <v>6</v>
      </c>
      <c r="O13" s="34">
        <f>'2-5 出生-2'!O42+'2-5 出生-2'!O44</f>
        <v>3</v>
      </c>
      <c r="P13" s="34">
        <f>'2-5 出生-2'!P42+'2-5 出生-2'!P44</f>
        <v>0</v>
      </c>
      <c r="Q13" s="33">
        <f t="shared" si="4"/>
        <v>2</v>
      </c>
      <c r="R13" s="34">
        <f>'2-5 出生-2'!R42+'2-5 出生-2'!R44</f>
        <v>1</v>
      </c>
      <c r="S13" s="34">
        <f>'2-5 出生-2'!S42+'2-5 出生-2'!S44</f>
        <v>0</v>
      </c>
      <c r="T13" s="35">
        <f>'2-5 出生-2'!T42+'2-5 出生-2'!T44</f>
        <v>1</v>
      </c>
    </row>
    <row r="14" spans="1:20" ht="19.5" customHeight="1">
      <c r="A14" s="64" t="s">
        <v>96</v>
      </c>
      <c r="B14" s="65"/>
      <c r="C14" s="28">
        <f t="shared" si="5"/>
        <v>516</v>
      </c>
      <c r="D14" s="55">
        <f t="shared" si="0"/>
        <v>187</v>
      </c>
      <c r="E14" s="37">
        <f>SUM(E15:E21)</f>
        <v>183</v>
      </c>
      <c r="F14" s="38">
        <f>SUM(F15:F21)</f>
        <v>4</v>
      </c>
      <c r="G14" s="36">
        <f t="shared" si="1"/>
        <v>324</v>
      </c>
      <c r="H14" s="37">
        <f>SUM(H15:H21)</f>
        <v>323</v>
      </c>
      <c r="I14" s="38">
        <f>SUM(I15:I21)</f>
        <v>1</v>
      </c>
      <c r="J14" s="36">
        <f t="shared" si="2"/>
        <v>1</v>
      </c>
      <c r="K14" s="37">
        <f>SUM(K15:K21)</f>
        <v>1</v>
      </c>
      <c r="L14" s="38">
        <f>SUM(L15:L21)</f>
        <v>0</v>
      </c>
      <c r="M14" s="36">
        <f t="shared" si="3"/>
        <v>3</v>
      </c>
      <c r="N14" s="37">
        <f>SUM(N15:N21)</f>
        <v>0</v>
      </c>
      <c r="O14" s="37">
        <f>SUM(O15:O21)</f>
        <v>3</v>
      </c>
      <c r="P14" s="38">
        <f>SUM(P15:P21)</f>
        <v>0</v>
      </c>
      <c r="Q14" s="36">
        <f t="shared" si="4"/>
        <v>1</v>
      </c>
      <c r="R14" s="37">
        <f>SUM(R15:R21)</f>
        <v>0</v>
      </c>
      <c r="S14" s="37">
        <f>SUM(S15:S21)</f>
        <v>0</v>
      </c>
      <c r="T14" s="38">
        <f>SUM(T15:T21)</f>
        <v>1</v>
      </c>
    </row>
    <row r="15" spans="1:20" ht="19.5" customHeight="1">
      <c r="A15" s="4"/>
      <c r="B15" s="84" t="s">
        <v>16</v>
      </c>
      <c r="C15" s="28">
        <f t="shared" si="5"/>
        <v>178</v>
      </c>
      <c r="D15" s="55">
        <f t="shared" si="0"/>
        <v>42</v>
      </c>
      <c r="E15" s="37">
        <v>41</v>
      </c>
      <c r="F15" s="38">
        <v>1</v>
      </c>
      <c r="G15" s="36">
        <f t="shared" si="1"/>
        <v>134</v>
      </c>
      <c r="H15" s="37">
        <v>134</v>
      </c>
      <c r="I15" s="38">
        <v>0</v>
      </c>
      <c r="J15" s="36">
        <f t="shared" si="2"/>
        <v>1</v>
      </c>
      <c r="K15" s="37">
        <v>1</v>
      </c>
      <c r="L15" s="38">
        <v>0</v>
      </c>
      <c r="M15" s="36">
        <f t="shared" si="3"/>
        <v>1</v>
      </c>
      <c r="N15" s="37">
        <v>0</v>
      </c>
      <c r="O15" s="37">
        <v>1</v>
      </c>
      <c r="P15" s="38">
        <v>0</v>
      </c>
      <c r="Q15" s="36">
        <f t="shared" si="4"/>
        <v>0</v>
      </c>
      <c r="R15" s="37">
        <v>0</v>
      </c>
      <c r="S15" s="37">
        <v>0</v>
      </c>
      <c r="T15" s="38">
        <v>0</v>
      </c>
    </row>
    <row r="16" spans="1:20" ht="19.5" customHeight="1">
      <c r="A16" s="4"/>
      <c r="B16" s="84" t="s">
        <v>19</v>
      </c>
      <c r="C16" s="28">
        <f t="shared" si="5"/>
        <v>95</v>
      </c>
      <c r="D16" s="55">
        <f t="shared" si="0"/>
        <v>53</v>
      </c>
      <c r="E16" s="37">
        <v>53</v>
      </c>
      <c r="F16" s="38">
        <v>0</v>
      </c>
      <c r="G16" s="36">
        <f t="shared" si="1"/>
        <v>41</v>
      </c>
      <c r="H16" s="37">
        <v>40</v>
      </c>
      <c r="I16" s="38">
        <v>1</v>
      </c>
      <c r="J16" s="36">
        <f t="shared" si="2"/>
        <v>0</v>
      </c>
      <c r="K16" s="37">
        <v>0</v>
      </c>
      <c r="L16" s="38">
        <v>0</v>
      </c>
      <c r="M16" s="36">
        <f t="shared" si="3"/>
        <v>0</v>
      </c>
      <c r="N16" s="37">
        <v>0</v>
      </c>
      <c r="O16" s="37">
        <v>0</v>
      </c>
      <c r="P16" s="38">
        <v>0</v>
      </c>
      <c r="Q16" s="36">
        <f t="shared" si="4"/>
        <v>1</v>
      </c>
      <c r="R16" s="37">
        <v>0</v>
      </c>
      <c r="S16" s="37">
        <v>0</v>
      </c>
      <c r="T16" s="38">
        <v>1</v>
      </c>
    </row>
    <row r="17" spans="1:20" ht="19.5" customHeight="1">
      <c r="A17" s="4"/>
      <c r="B17" s="84" t="s">
        <v>20</v>
      </c>
      <c r="C17" s="28">
        <f t="shared" si="5"/>
        <v>69</v>
      </c>
      <c r="D17" s="55">
        <f t="shared" si="0"/>
        <v>29</v>
      </c>
      <c r="E17" s="37">
        <v>28</v>
      </c>
      <c r="F17" s="38">
        <v>1</v>
      </c>
      <c r="G17" s="36">
        <f t="shared" si="1"/>
        <v>40</v>
      </c>
      <c r="H17" s="37">
        <v>40</v>
      </c>
      <c r="I17" s="38">
        <v>0</v>
      </c>
      <c r="J17" s="36">
        <f t="shared" si="2"/>
        <v>0</v>
      </c>
      <c r="K17" s="37">
        <v>0</v>
      </c>
      <c r="L17" s="38">
        <v>0</v>
      </c>
      <c r="M17" s="36">
        <f t="shared" si="3"/>
        <v>0</v>
      </c>
      <c r="N17" s="37">
        <v>0</v>
      </c>
      <c r="O17" s="37">
        <v>0</v>
      </c>
      <c r="P17" s="38">
        <v>0</v>
      </c>
      <c r="Q17" s="36">
        <f t="shared" si="4"/>
        <v>0</v>
      </c>
      <c r="R17" s="37">
        <v>0</v>
      </c>
      <c r="S17" s="37">
        <v>0</v>
      </c>
      <c r="T17" s="38">
        <v>0</v>
      </c>
    </row>
    <row r="18" spans="1:20" ht="19.5" customHeight="1">
      <c r="A18" s="4"/>
      <c r="B18" s="84" t="s">
        <v>21</v>
      </c>
      <c r="C18" s="28">
        <f t="shared" si="5"/>
        <v>68</v>
      </c>
      <c r="D18" s="55">
        <f t="shared" si="0"/>
        <v>18</v>
      </c>
      <c r="E18" s="37">
        <v>17</v>
      </c>
      <c r="F18" s="38">
        <v>1</v>
      </c>
      <c r="G18" s="36">
        <f t="shared" si="1"/>
        <v>48</v>
      </c>
      <c r="H18" s="37">
        <v>48</v>
      </c>
      <c r="I18" s="38">
        <v>0</v>
      </c>
      <c r="J18" s="36">
        <f t="shared" si="2"/>
        <v>0</v>
      </c>
      <c r="K18" s="37">
        <v>0</v>
      </c>
      <c r="L18" s="38">
        <v>0</v>
      </c>
      <c r="M18" s="36">
        <f t="shared" si="3"/>
        <v>2</v>
      </c>
      <c r="N18" s="37">
        <v>0</v>
      </c>
      <c r="O18" s="37">
        <v>2</v>
      </c>
      <c r="P18" s="38">
        <v>0</v>
      </c>
      <c r="Q18" s="36">
        <f t="shared" si="4"/>
        <v>0</v>
      </c>
      <c r="R18" s="37">
        <v>0</v>
      </c>
      <c r="S18" s="37">
        <v>0</v>
      </c>
      <c r="T18" s="38">
        <v>0</v>
      </c>
    </row>
    <row r="19" spans="1:20" ht="19.5" customHeight="1">
      <c r="A19" s="4"/>
      <c r="B19" s="84" t="s">
        <v>22</v>
      </c>
      <c r="C19" s="28">
        <f t="shared" si="5"/>
        <v>51</v>
      </c>
      <c r="D19" s="55">
        <f t="shared" si="0"/>
        <v>21</v>
      </c>
      <c r="E19" s="37">
        <v>21</v>
      </c>
      <c r="F19" s="38">
        <v>0</v>
      </c>
      <c r="G19" s="36">
        <f t="shared" si="1"/>
        <v>30</v>
      </c>
      <c r="H19" s="37">
        <v>30</v>
      </c>
      <c r="I19" s="38">
        <v>0</v>
      </c>
      <c r="J19" s="36">
        <f t="shared" si="2"/>
        <v>0</v>
      </c>
      <c r="K19" s="37">
        <v>0</v>
      </c>
      <c r="L19" s="38">
        <v>0</v>
      </c>
      <c r="M19" s="36">
        <f t="shared" si="3"/>
        <v>0</v>
      </c>
      <c r="N19" s="37">
        <v>0</v>
      </c>
      <c r="O19" s="37">
        <v>0</v>
      </c>
      <c r="P19" s="38">
        <v>0</v>
      </c>
      <c r="Q19" s="36">
        <f t="shared" si="4"/>
        <v>0</v>
      </c>
      <c r="R19" s="37">
        <v>0</v>
      </c>
      <c r="S19" s="37">
        <v>0</v>
      </c>
      <c r="T19" s="38">
        <v>0</v>
      </c>
    </row>
    <row r="20" spans="1:20" ht="19.5" customHeight="1">
      <c r="A20" s="4"/>
      <c r="B20" s="84" t="s">
        <v>23</v>
      </c>
      <c r="C20" s="28">
        <f t="shared" si="5"/>
        <v>38</v>
      </c>
      <c r="D20" s="55">
        <f t="shared" si="0"/>
        <v>16</v>
      </c>
      <c r="E20" s="37">
        <v>16</v>
      </c>
      <c r="F20" s="38">
        <v>0</v>
      </c>
      <c r="G20" s="36">
        <f t="shared" si="1"/>
        <v>22</v>
      </c>
      <c r="H20" s="37">
        <v>22</v>
      </c>
      <c r="I20" s="38">
        <v>0</v>
      </c>
      <c r="J20" s="36">
        <f t="shared" si="2"/>
        <v>0</v>
      </c>
      <c r="K20" s="37">
        <v>0</v>
      </c>
      <c r="L20" s="38">
        <v>0</v>
      </c>
      <c r="M20" s="36">
        <f t="shared" si="3"/>
        <v>0</v>
      </c>
      <c r="N20" s="37">
        <v>0</v>
      </c>
      <c r="O20" s="37">
        <v>0</v>
      </c>
      <c r="P20" s="38">
        <v>0</v>
      </c>
      <c r="Q20" s="36">
        <f t="shared" si="4"/>
        <v>0</v>
      </c>
      <c r="R20" s="37">
        <v>0</v>
      </c>
      <c r="S20" s="37">
        <v>0</v>
      </c>
      <c r="T20" s="38">
        <v>0</v>
      </c>
    </row>
    <row r="21" spans="1:20" ht="19.5" customHeight="1">
      <c r="A21" s="4"/>
      <c r="B21" s="84" t="s">
        <v>24</v>
      </c>
      <c r="C21" s="28">
        <f t="shared" si="5"/>
        <v>17</v>
      </c>
      <c r="D21" s="55">
        <f t="shared" si="0"/>
        <v>8</v>
      </c>
      <c r="E21" s="37">
        <v>7</v>
      </c>
      <c r="F21" s="38">
        <v>1</v>
      </c>
      <c r="G21" s="36">
        <f t="shared" si="1"/>
        <v>9</v>
      </c>
      <c r="H21" s="37">
        <v>9</v>
      </c>
      <c r="I21" s="38">
        <v>0</v>
      </c>
      <c r="J21" s="36">
        <f t="shared" si="2"/>
        <v>0</v>
      </c>
      <c r="K21" s="37">
        <v>0</v>
      </c>
      <c r="L21" s="38">
        <v>0</v>
      </c>
      <c r="M21" s="36">
        <f t="shared" si="3"/>
        <v>0</v>
      </c>
      <c r="N21" s="37">
        <v>0</v>
      </c>
      <c r="O21" s="37">
        <v>0</v>
      </c>
      <c r="P21" s="38">
        <v>0</v>
      </c>
      <c r="Q21" s="36">
        <f t="shared" si="4"/>
        <v>0</v>
      </c>
      <c r="R21" s="37">
        <v>0</v>
      </c>
      <c r="S21" s="37">
        <v>0</v>
      </c>
      <c r="T21" s="38">
        <v>0</v>
      </c>
    </row>
    <row r="22" spans="1:20" ht="19.5" customHeight="1">
      <c r="A22" s="68" t="s">
        <v>80</v>
      </c>
      <c r="B22" s="69"/>
      <c r="C22" s="25">
        <f t="shared" si="5"/>
        <v>768</v>
      </c>
      <c r="D22" s="56">
        <f t="shared" si="0"/>
        <v>438</v>
      </c>
      <c r="E22" s="40">
        <f>SUM(E23:E24)</f>
        <v>434</v>
      </c>
      <c r="F22" s="40">
        <f>SUM(F23:F24)</f>
        <v>4</v>
      </c>
      <c r="G22" s="39">
        <f t="shared" si="1"/>
        <v>321</v>
      </c>
      <c r="H22" s="40">
        <f>SUM(H23:H24)</f>
        <v>321</v>
      </c>
      <c r="I22" s="40">
        <f>SUM(I23:I24)</f>
        <v>0</v>
      </c>
      <c r="J22" s="39">
        <f t="shared" si="2"/>
        <v>2</v>
      </c>
      <c r="K22" s="40">
        <f>SUM(K23:K24)</f>
        <v>0</v>
      </c>
      <c r="L22" s="40">
        <f>SUM(L23:L24)</f>
        <v>2</v>
      </c>
      <c r="M22" s="39">
        <f t="shared" si="3"/>
        <v>7</v>
      </c>
      <c r="N22" s="40">
        <f>SUM(N23:N24)</f>
        <v>1</v>
      </c>
      <c r="O22" s="40">
        <f>SUM(O23:O24)</f>
        <v>6</v>
      </c>
      <c r="P22" s="40">
        <f>SUM(P23:P24)</f>
        <v>0</v>
      </c>
      <c r="Q22" s="39">
        <f t="shared" si="4"/>
        <v>0</v>
      </c>
      <c r="R22" s="40">
        <f>SUM(R23:R24)</f>
        <v>0</v>
      </c>
      <c r="S22" s="40">
        <f>SUM(S23:S24)</f>
        <v>0</v>
      </c>
      <c r="T22" s="41">
        <f>SUM(T23:T24)</f>
        <v>0</v>
      </c>
    </row>
    <row r="23" spans="1:20" ht="19.5" customHeight="1">
      <c r="A23" s="4"/>
      <c r="B23" s="84" t="s">
        <v>2</v>
      </c>
      <c r="C23" s="29">
        <f t="shared" si="5"/>
        <v>221</v>
      </c>
      <c r="D23" s="55">
        <f t="shared" si="0"/>
        <v>45</v>
      </c>
      <c r="E23" s="37">
        <v>44</v>
      </c>
      <c r="F23" s="37">
        <v>1</v>
      </c>
      <c r="G23" s="36">
        <f t="shared" si="1"/>
        <v>171</v>
      </c>
      <c r="H23" s="37">
        <v>171</v>
      </c>
      <c r="I23" s="37">
        <v>0</v>
      </c>
      <c r="J23" s="36">
        <f t="shared" si="2"/>
        <v>1</v>
      </c>
      <c r="K23" s="37">
        <v>0</v>
      </c>
      <c r="L23" s="37">
        <v>1</v>
      </c>
      <c r="M23" s="36">
        <f t="shared" si="3"/>
        <v>4</v>
      </c>
      <c r="N23" s="37">
        <v>0</v>
      </c>
      <c r="O23" s="37">
        <v>4</v>
      </c>
      <c r="P23" s="37">
        <v>0</v>
      </c>
      <c r="Q23" s="36">
        <f t="shared" si="4"/>
        <v>0</v>
      </c>
      <c r="R23" s="37">
        <v>0</v>
      </c>
      <c r="S23" s="37">
        <v>0</v>
      </c>
      <c r="T23" s="38">
        <v>0</v>
      </c>
    </row>
    <row r="24" spans="1:20" ht="19.5" customHeight="1">
      <c r="A24" s="8"/>
      <c r="B24" s="85" t="s">
        <v>5</v>
      </c>
      <c r="C24" s="33">
        <f t="shared" si="5"/>
        <v>547</v>
      </c>
      <c r="D24" s="57">
        <f t="shared" si="0"/>
        <v>393</v>
      </c>
      <c r="E24" s="43">
        <v>390</v>
      </c>
      <c r="F24" s="43">
        <v>3</v>
      </c>
      <c r="G24" s="42">
        <f t="shared" si="1"/>
        <v>150</v>
      </c>
      <c r="H24" s="43">
        <v>150</v>
      </c>
      <c r="I24" s="43">
        <v>0</v>
      </c>
      <c r="J24" s="42">
        <f t="shared" si="2"/>
        <v>1</v>
      </c>
      <c r="K24" s="43">
        <v>0</v>
      </c>
      <c r="L24" s="43">
        <v>1</v>
      </c>
      <c r="M24" s="42">
        <f t="shared" si="3"/>
        <v>3</v>
      </c>
      <c r="N24" s="43">
        <v>1</v>
      </c>
      <c r="O24" s="43">
        <v>2</v>
      </c>
      <c r="P24" s="43">
        <v>0</v>
      </c>
      <c r="Q24" s="42">
        <f t="shared" si="4"/>
        <v>0</v>
      </c>
      <c r="R24" s="43">
        <v>0</v>
      </c>
      <c r="S24" s="43">
        <v>0</v>
      </c>
      <c r="T24" s="44">
        <v>0</v>
      </c>
    </row>
    <row r="25" spans="1:20" ht="19.5" customHeight="1">
      <c r="A25" s="64" t="s">
        <v>97</v>
      </c>
      <c r="B25" s="65"/>
      <c r="C25" s="28">
        <f t="shared" si="5"/>
        <v>5192</v>
      </c>
      <c r="D25" s="55">
        <f t="shared" si="0"/>
        <v>1581</v>
      </c>
      <c r="E25" s="37">
        <f>SUM(E26:E39)</f>
        <v>1569</v>
      </c>
      <c r="F25" s="37">
        <f>SUM(F26:F39)</f>
        <v>12</v>
      </c>
      <c r="G25" s="36">
        <f t="shared" si="1"/>
        <v>3583</v>
      </c>
      <c r="H25" s="37">
        <f>SUM(H26:H39)</f>
        <v>3582</v>
      </c>
      <c r="I25" s="37">
        <f>SUM(I26:I39)</f>
        <v>1</v>
      </c>
      <c r="J25" s="36">
        <f t="shared" si="2"/>
        <v>12</v>
      </c>
      <c r="K25" s="37">
        <f>SUM(K26:K39)</f>
        <v>2</v>
      </c>
      <c r="L25" s="37">
        <f>SUM(L26:L39)</f>
        <v>10</v>
      </c>
      <c r="M25" s="36">
        <f t="shared" si="3"/>
        <v>15</v>
      </c>
      <c r="N25" s="37">
        <f>SUM(N26:N39)</f>
        <v>9</v>
      </c>
      <c r="O25" s="37">
        <f>SUM(O26:O39)</f>
        <v>3</v>
      </c>
      <c r="P25" s="37">
        <f>SUM(P26:P39)</f>
        <v>3</v>
      </c>
      <c r="Q25" s="36">
        <f t="shared" si="4"/>
        <v>1</v>
      </c>
      <c r="R25" s="37">
        <f>SUM(R26:R39)</f>
        <v>0</v>
      </c>
      <c r="S25" s="37">
        <f>SUM(S26:S39)</f>
        <v>0</v>
      </c>
      <c r="T25" s="38">
        <f>SUM(T26:T39)</f>
        <v>1</v>
      </c>
    </row>
    <row r="26" spans="1:20" ht="19.5" customHeight="1">
      <c r="A26" s="4"/>
      <c r="B26" s="84" t="s">
        <v>1</v>
      </c>
      <c r="C26" s="28">
        <f t="shared" si="5"/>
        <v>1800</v>
      </c>
      <c r="D26" s="55">
        <f t="shared" si="0"/>
        <v>568</v>
      </c>
      <c r="E26" s="37">
        <v>563</v>
      </c>
      <c r="F26" s="37">
        <v>5</v>
      </c>
      <c r="G26" s="36">
        <f t="shared" si="1"/>
        <v>1220</v>
      </c>
      <c r="H26" s="37">
        <v>1220</v>
      </c>
      <c r="I26" s="37">
        <v>0</v>
      </c>
      <c r="J26" s="36">
        <f t="shared" si="2"/>
        <v>3</v>
      </c>
      <c r="K26" s="37">
        <v>0</v>
      </c>
      <c r="L26" s="37">
        <v>3</v>
      </c>
      <c r="M26" s="36">
        <f t="shared" si="3"/>
        <v>8</v>
      </c>
      <c r="N26" s="37">
        <v>6</v>
      </c>
      <c r="O26" s="37">
        <v>1</v>
      </c>
      <c r="P26" s="37">
        <v>1</v>
      </c>
      <c r="Q26" s="36">
        <f t="shared" si="4"/>
        <v>1</v>
      </c>
      <c r="R26" s="37">
        <v>0</v>
      </c>
      <c r="S26" s="37">
        <v>0</v>
      </c>
      <c r="T26" s="38">
        <v>1</v>
      </c>
    </row>
    <row r="27" spans="1:31" ht="19.5" customHeight="1">
      <c r="A27" s="4"/>
      <c r="B27" s="84" t="s">
        <v>3</v>
      </c>
      <c r="C27" s="28">
        <f t="shared" si="5"/>
        <v>950</v>
      </c>
      <c r="D27" s="55">
        <f t="shared" si="0"/>
        <v>203</v>
      </c>
      <c r="E27" s="37">
        <v>200</v>
      </c>
      <c r="F27" s="37">
        <v>3</v>
      </c>
      <c r="G27" s="36">
        <f t="shared" si="1"/>
        <v>742</v>
      </c>
      <c r="H27" s="37">
        <v>742</v>
      </c>
      <c r="I27" s="37">
        <v>0</v>
      </c>
      <c r="J27" s="36">
        <f t="shared" si="2"/>
        <v>4</v>
      </c>
      <c r="K27" s="37">
        <v>1</v>
      </c>
      <c r="L27" s="37">
        <v>3</v>
      </c>
      <c r="M27" s="36">
        <f t="shared" si="3"/>
        <v>1</v>
      </c>
      <c r="N27" s="37">
        <v>0</v>
      </c>
      <c r="O27" s="37">
        <v>1</v>
      </c>
      <c r="P27" s="37">
        <v>0</v>
      </c>
      <c r="Q27" s="36">
        <f t="shared" si="4"/>
        <v>0</v>
      </c>
      <c r="R27" s="37">
        <v>0</v>
      </c>
      <c r="S27" s="37">
        <v>0</v>
      </c>
      <c r="T27" s="38">
        <v>0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20" ht="19.5" customHeight="1">
      <c r="A28" s="4"/>
      <c r="B28" s="84" t="s">
        <v>17</v>
      </c>
      <c r="C28" s="28">
        <f t="shared" si="5"/>
        <v>579</v>
      </c>
      <c r="D28" s="55">
        <f t="shared" si="0"/>
        <v>123</v>
      </c>
      <c r="E28" s="37">
        <v>123</v>
      </c>
      <c r="F28" s="37">
        <v>0</v>
      </c>
      <c r="G28" s="36">
        <f t="shared" si="1"/>
        <v>455</v>
      </c>
      <c r="H28" s="37">
        <v>454</v>
      </c>
      <c r="I28" s="37">
        <v>1</v>
      </c>
      <c r="J28" s="36">
        <f t="shared" si="2"/>
        <v>1</v>
      </c>
      <c r="K28" s="37">
        <v>1</v>
      </c>
      <c r="L28" s="37">
        <v>0</v>
      </c>
      <c r="M28" s="36">
        <f t="shared" si="3"/>
        <v>0</v>
      </c>
      <c r="N28" s="37">
        <v>0</v>
      </c>
      <c r="O28" s="37">
        <v>0</v>
      </c>
      <c r="P28" s="37">
        <v>0</v>
      </c>
      <c r="Q28" s="36">
        <f t="shared" si="4"/>
        <v>0</v>
      </c>
      <c r="R28" s="37">
        <v>0</v>
      </c>
      <c r="S28" s="37">
        <v>0</v>
      </c>
      <c r="T28" s="38">
        <v>0</v>
      </c>
    </row>
    <row r="29" spans="1:20" ht="19.5" customHeight="1">
      <c r="A29" s="4"/>
      <c r="B29" s="84" t="s">
        <v>25</v>
      </c>
      <c r="C29" s="28">
        <f t="shared" si="5"/>
        <v>123</v>
      </c>
      <c r="D29" s="55">
        <f t="shared" si="0"/>
        <v>48</v>
      </c>
      <c r="E29" s="37">
        <v>48</v>
      </c>
      <c r="F29" s="37">
        <v>0</v>
      </c>
      <c r="G29" s="36">
        <f t="shared" si="1"/>
        <v>74</v>
      </c>
      <c r="H29" s="37">
        <v>74</v>
      </c>
      <c r="I29" s="37">
        <v>0</v>
      </c>
      <c r="J29" s="36">
        <f t="shared" si="2"/>
        <v>0</v>
      </c>
      <c r="K29" s="37">
        <v>0</v>
      </c>
      <c r="L29" s="37">
        <v>0</v>
      </c>
      <c r="M29" s="36">
        <f t="shared" si="3"/>
        <v>1</v>
      </c>
      <c r="N29" s="37">
        <v>0</v>
      </c>
      <c r="O29" s="37">
        <v>0</v>
      </c>
      <c r="P29" s="37">
        <v>1</v>
      </c>
      <c r="Q29" s="36">
        <f t="shared" si="4"/>
        <v>0</v>
      </c>
      <c r="R29" s="37">
        <v>0</v>
      </c>
      <c r="S29" s="37">
        <v>0</v>
      </c>
      <c r="T29" s="38">
        <v>0</v>
      </c>
    </row>
    <row r="30" spans="1:20" ht="19.5" customHeight="1">
      <c r="A30" s="4"/>
      <c r="B30" s="84" t="s">
        <v>26</v>
      </c>
      <c r="C30" s="28">
        <f t="shared" si="5"/>
        <v>109</v>
      </c>
      <c r="D30" s="55">
        <f t="shared" si="0"/>
        <v>96</v>
      </c>
      <c r="E30" s="37">
        <v>96</v>
      </c>
      <c r="F30" s="37">
        <v>0</v>
      </c>
      <c r="G30" s="36">
        <f t="shared" si="1"/>
        <v>12</v>
      </c>
      <c r="H30" s="37">
        <v>12</v>
      </c>
      <c r="I30" s="37">
        <v>0</v>
      </c>
      <c r="J30" s="36">
        <f t="shared" si="2"/>
        <v>0</v>
      </c>
      <c r="K30" s="37">
        <v>0</v>
      </c>
      <c r="L30" s="37">
        <v>0</v>
      </c>
      <c r="M30" s="36">
        <f t="shared" si="3"/>
        <v>1</v>
      </c>
      <c r="N30" s="37">
        <v>0</v>
      </c>
      <c r="O30" s="37">
        <v>1</v>
      </c>
      <c r="P30" s="37">
        <v>0</v>
      </c>
      <c r="Q30" s="36">
        <f t="shared" si="4"/>
        <v>0</v>
      </c>
      <c r="R30" s="37">
        <v>0</v>
      </c>
      <c r="S30" s="37">
        <v>0</v>
      </c>
      <c r="T30" s="38">
        <v>0</v>
      </c>
    </row>
    <row r="31" spans="1:21" ht="19.5" customHeight="1">
      <c r="A31" s="4"/>
      <c r="B31" s="84" t="s">
        <v>27</v>
      </c>
      <c r="C31" s="28">
        <f t="shared" si="5"/>
        <v>18</v>
      </c>
      <c r="D31" s="55">
        <f t="shared" si="0"/>
        <v>9</v>
      </c>
      <c r="E31" s="37">
        <v>9</v>
      </c>
      <c r="F31" s="37">
        <v>0</v>
      </c>
      <c r="G31" s="36">
        <f t="shared" si="1"/>
        <v>9</v>
      </c>
      <c r="H31" s="37">
        <v>9</v>
      </c>
      <c r="I31" s="37">
        <v>0</v>
      </c>
      <c r="J31" s="36">
        <f t="shared" si="2"/>
        <v>0</v>
      </c>
      <c r="K31" s="37">
        <v>0</v>
      </c>
      <c r="L31" s="37">
        <v>0</v>
      </c>
      <c r="M31" s="36">
        <f t="shared" si="3"/>
        <v>0</v>
      </c>
      <c r="N31" s="37">
        <v>0</v>
      </c>
      <c r="O31" s="37">
        <v>0</v>
      </c>
      <c r="P31" s="37">
        <v>0</v>
      </c>
      <c r="Q31" s="36">
        <f t="shared" si="4"/>
        <v>0</v>
      </c>
      <c r="R31" s="37">
        <v>0</v>
      </c>
      <c r="S31" s="37">
        <v>0</v>
      </c>
      <c r="T31" s="38">
        <v>0</v>
      </c>
      <c r="U31" s="2"/>
    </row>
    <row r="32" spans="1:20" ht="19.5" customHeight="1">
      <c r="A32" s="4"/>
      <c r="B32" s="84" t="s">
        <v>28</v>
      </c>
      <c r="C32" s="28">
        <f t="shared" si="5"/>
        <v>25</v>
      </c>
      <c r="D32" s="55">
        <f t="shared" si="0"/>
        <v>21</v>
      </c>
      <c r="E32" s="37">
        <v>21</v>
      </c>
      <c r="F32" s="37">
        <v>0</v>
      </c>
      <c r="G32" s="36">
        <f t="shared" si="1"/>
        <v>3</v>
      </c>
      <c r="H32" s="37">
        <v>3</v>
      </c>
      <c r="I32" s="37">
        <v>0</v>
      </c>
      <c r="J32" s="36">
        <f t="shared" si="2"/>
        <v>0</v>
      </c>
      <c r="K32" s="37">
        <v>0</v>
      </c>
      <c r="L32" s="37">
        <v>0</v>
      </c>
      <c r="M32" s="36">
        <f t="shared" si="3"/>
        <v>1</v>
      </c>
      <c r="N32" s="37">
        <v>1</v>
      </c>
      <c r="O32" s="37">
        <v>0</v>
      </c>
      <c r="P32" s="37">
        <v>0</v>
      </c>
      <c r="Q32" s="36">
        <f t="shared" si="4"/>
        <v>0</v>
      </c>
      <c r="R32" s="37">
        <v>0</v>
      </c>
      <c r="S32" s="37">
        <v>0</v>
      </c>
      <c r="T32" s="38">
        <v>0</v>
      </c>
    </row>
    <row r="33" spans="1:20" ht="19.5" customHeight="1">
      <c r="A33" s="4"/>
      <c r="B33" s="84" t="s">
        <v>29</v>
      </c>
      <c r="C33" s="28">
        <f t="shared" si="5"/>
        <v>379</v>
      </c>
      <c r="D33" s="55">
        <f t="shared" si="0"/>
        <v>101</v>
      </c>
      <c r="E33" s="37">
        <v>101</v>
      </c>
      <c r="F33" s="37">
        <v>0</v>
      </c>
      <c r="G33" s="36">
        <f t="shared" si="1"/>
        <v>276</v>
      </c>
      <c r="H33" s="37">
        <v>276</v>
      </c>
      <c r="I33" s="37">
        <v>0</v>
      </c>
      <c r="J33" s="36">
        <f t="shared" si="2"/>
        <v>1</v>
      </c>
      <c r="K33" s="37">
        <v>0</v>
      </c>
      <c r="L33" s="37">
        <v>1</v>
      </c>
      <c r="M33" s="36">
        <f t="shared" si="3"/>
        <v>1</v>
      </c>
      <c r="N33" s="37">
        <v>0</v>
      </c>
      <c r="O33" s="37">
        <v>0</v>
      </c>
      <c r="P33" s="37">
        <v>1</v>
      </c>
      <c r="Q33" s="36">
        <f t="shared" si="4"/>
        <v>0</v>
      </c>
      <c r="R33" s="37">
        <v>0</v>
      </c>
      <c r="S33" s="37">
        <v>0</v>
      </c>
      <c r="T33" s="38">
        <v>0</v>
      </c>
    </row>
    <row r="34" spans="1:20" ht="19.5" customHeight="1">
      <c r="A34" s="4"/>
      <c r="B34" s="84" t="s">
        <v>30</v>
      </c>
      <c r="C34" s="28">
        <f t="shared" si="5"/>
        <v>178</v>
      </c>
      <c r="D34" s="55">
        <f t="shared" si="0"/>
        <v>65</v>
      </c>
      <c r="E34" s="37">
        <v>65</v>
      </c>
      <c r="F34" s="37">
        <v>0</v>
      </c>
      <c r="G34" s="36">
        <f t="shared" si="1"/>
        <v>113</v>
      </c>
      <c r="H34" s="37">
        <v>113</v>
      </c>
      <c r="I34" s="37">
        <v>0</v>
      </c>
      <c r="J34" s="36">
        <f t="shared" si="2"/>
        <v>0</v>
      </c>
      <c r="K34" s="37">
        <v>0</v>
      </c>
      <c r="L34" s="37">
        <v>0</v>
      </c>
      <c r="M34" s="36">
        <f t="shared" si="3"/>
        <v>0</v>
      </c>
      <c r="N34" s="37">
        <v>0</v>
      </c>
      <c r="O34" s="37">
        <v>0</v>
      </c>
      <c r="P34" s="37">
        <v>0</v>
      </c>
      <c r="Q34" s="36">
        <f t="shared" si="4"/>
        <v>0</v>
      </c>
      <c r="R34" s="37">
        <v>0</v>
      </c>
      <c r="S34" s="37">
        <v>0</v>
      </c>
      <c r="T34" s="38">
        <v>0</v>
      </c>
    </row>
    <row r="35" spans="1:20" ht="19.5" customHeight="1">
      <c r="A35" s="4"/>
      <c r="B35" s="84" t="s">
        <v>31</v>
      </c>
      <c r="C35" s="28">
        <f t="shared" si="5"/>
        <v>105</v>
      </c>
      <c r="D35" s="55">
        <f t="shared" si="0"/>
        <v>63</v>
      </c>
      <c r="E35" s="37">
        <v>63</v>
      </c>
      <c r="F35" s="37">
        <v>0</v>
      </c>
      <c r="G35" s="36">
        <f t="shared" si="1"/>
        <v>41</v>
      </c>
      <c r="H35" s="37">
        <v>41</v>
      </c>
      <c r="I35" s="37">
        <v>0</v>
      </c>
      <c r="J35" s="36">
        <f t="shared" si="2"/>
        <v>0</v>
      </c>
      <c r="K35" s="37">
        <v>0</v>
      </c>
      <c r="L35" s="37">
        <v>0</v>
      </c>
      <c r="M35" s="36">
        <f t="shared" si="3"/>
        <v>1</v>
      </c>
      <c r="N35" s="37">
        <v>1</v>
      </c>
      <c r="O35" s="37">
        <v>0</v>
      </c>
      <c r="P35" s="37">
        <v>0</v>
      </c>
      <c r="Q35" s="36">
        <f t="shared" si="4"/>
        <v>0</v>
      </c>
      <c r="R35" s="37">
        <v>0</v>
      </c>
      <c r="S35" s="37">
        <v>0</v>
      </c>
      <c r="T35" s="38">
        <v>0</v>
      </c>
    </row>
    <row r="36" spans="1:20" ht="19.5" customHeight="1">
      <c r="A36" s="4"/>
      <c r="B36" s="84" t="s">
        <v>32</v>
      </c>
      <c r="C36" s="28">
        <f t="shared" si="5"/>
        <v>41</v>
      </c>
      <c r="D36" s="55">
        <f t="shared" si="0"/>
        <v>37</v>
      </c>
      <c r="E36" s="37">
        <v>37</v>
      </c>
      <c r="F36" s="37">
        <v>0</v>
      </c>
      <c r="G36" s="36">
        <f t="shared" si="1"/>
        <v>4</v>
      </c>
      <c r="H36" s="37">
        <v>4</v>
      </c>
      <c r="I36" s="37">
        <v>0</v>
      </c>
      <c r="J36" s="36">
        <f t="shared" si="2"/>
        <v>0</v>
      </c>
      <c r="K36" s="37">
        <v>0</v>
      </c>
      <c r="L36" s="37">
        <v>0</v>
      </c>
      <c r="M36" s="36">
        <f t="shared" si="3"/>
        <v>0</v>
      </c>
      <c r="N36" s="37">
        <v>0</v>
      </c>
      <c r="O36" s="37">
        <v>0</v>
      </c>
      <c r="P36" s="37">
        <v>0</v>
      </c>
      <c r="Q36" s="36">
        <f t="shared" si="4"/>
        <v>0</v>
      </c>
      <c r="R36" s="37">
        <v>0</v>
      </c>
      <c r="S36" s="37">
        <v>0</v>
      </c>
      <c r="T36" s="38">
        <v>0</v>
      </c>
    </row>
    <row r="37" spans="1:20" ht="19.5" customHeight="1">
      <c r="A37" s="4"/>
      <c r="B37" s="84" t="s">
        <v>33</v>
      </c>
      <c r="C37" s="28">
        <f t="shared" si="5"/>
        <v>59</v>
      </c>
      <c r="D37" s="55">
        <f t="shared" si="0"/>
        <v>42</v>
      </c>
      <c r="E37" s="37">
        <v>42</v>
      </c>
      <c r="F37" s="37">
        <v>0</v>
      </c>
      <c r="G37" s="36">
        <f t="shared" si="1"/>
        <v>16</v>
      </c>
      <c r="H37" s="37">
        <v>16</v>
      </c>
      <c r="I37" s="37">
        <v>0</v>
      </c>
      <c r="J37" s="36">
        <f t="shared" si="2"/>
        <v>1</v>
      </c>
      <c r="K37" s="37">
        <v>0</v>
      </c>
      <c r="L37" s="37">
        <v>1</v>
      </c>
      <c r="M37" s="36">
        <f t="shared" si="3"/>
        <v>0</v>
      </c>
      <c r="N37" s="37">
        <v>0</v>
      </c>
      <c r="O37" s="37">
        <v>0</v>
      </c>
      <c r="P37" s="37">
        <v>0</v>
      </c>
      <c r="Q37" s="36">
        <f t="shared" si="4"/>
        <v>0</v>
      </c>
      <c r="R37" s="37">
        <v>0</v>
      </c>
      <c r="S37" s="37">
        <v>0</v>
      </c>
      <c r="T37" s="38">
        <v>0</v>
      </c>
    </row>
    <row r="38" spans="1:31" ht="19.5" customHeight="1">
      <c r="A38" s="4"/>
      <c r="B38" s="84" t="s">
        <v>34</v>
      </c>
      <c r="C38" s="28">
        <f t="shared" si="5"/>
        <v>349</v>
      </c>
      <c r="D38" s="55">
        <f t="shared" si="0"/>
        <v>95</v>
      </c>
      <c r="E38" s="37">
        <v>94</v>
      </c>
      <c r="F38" s="37">
        <v>1</v>
      </c>
      <c r="G38" s="36">
        <f t="shared" si="1"/>
        <v>254</v>
      </c>
      <c r="H38" s="37">
        <v>254</v>
      </c>
      <c r="I38" s="37">
        <v>0</v>
      </c>
      <c r="J38" s="36">
        <f t="shared" si="2"/>
        <v>0</v>
      </c>
      <c r="K38" s="37">
        <v>0</v>
      </c>
      <c r="L38" s="37">
        <v>0</v>
      </c>
      <c r="M38" s="36">
        <f t="shared" si="3"/>
        <v>0</v>
      </c>
      <c r="N38" s="37">
        <v>0</v>
      </c>
      <c r="O38" s="37">
        <v>0</v>
      </c>
      <c r="P38" s="37">
        <v>0</v>
      </c>
      <c r="Q38" s="36">
        <f t="shared" si="4"/>
        <v>0</v>
      </c>
      <c r="R38" s="37">
        <v>0</v>
      </c>
      <c r="S38" s="37">
        <v>0</v>
      </c>
      <c r="T38" s="38">
        <v>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20" ht="19.5" customHeight="1">
      <c r="A39" s="4"/>
      <c r="B39" s="84" t="s">
        <v>35</v>
      </c>
      <c r="C39" s="28">
        <f t="shared" si="5"/>
        <v>477</v>
      </c>
      <c r="D39" s="55">
        <f t="shared" si="0"/>
        <v>110</v>
      </c>
      <c r="E39" s="37">
        <v>107</v>
      </c>
      <c r="F39" s="37">
        <v>3</v>
      </c>
      <c r="G39" s="36">
        <f t="shared" si="1"/>
        <v>364</v>
      </c>
      <c r="H39" s="37">
        <v>364</v>
      </c>
      <c r="I39" s="37">
        <v>0</v>
      </c>
      <c r="J39" s="36">
        <f t="shared" si="2"/>
        <v>2</v>
      </c>
      <c r="K39" s="37">
        <v>0</v>
      </c>
      <c r="L39" s="37">
        <v>2</v>
      </c>
      <c r="M39" s="36">
        <f t="shared" si="3"/>
        <v>1</v>
      </c>
      <c r="N39" s="37">
        <v>1</v>
      </c>
      <c r="O39" s="37">
        <v>0</v>
      </c>
      <c r="P39" s="37">
        <v>0</v>
      </c>
      <c r="Q39" s="36">
        <f t="shared" si="4"/>
        <v>0</v>
      </c>
      <c r="R39" s="37">
        <v>0</v>
      </c>
      <c r="S39" s="37">
        <v>0</v>
      </c>
      <c r="T39" s="38">
        <v>0</v>
      </c>
    </row>
    <row r="40" spans="1:21" ht="19.5" customHeight="1">
      <c r="A40" s="68" t="s">
        <v>81</v>
      </c>
      <c r="B40" s="69"/>
      <c r="C40" s="25">
        <f t="shared" si="5"/>
        <v>1124</v>
      </c>
      <c r="D40" s="56">
        <f t="shared" si="0"/>
        <v>260</v>
      </c>
      <c r="E40" s="40">
        <f>SUM(E41:E42)</f>
        <v>256</v>
      </c>
      <c r="F40" s="40">
        <f>SUM(F41:F42)</f>
        <v>4</v>
      </c>
      <c r="G40" s="39">
        <f t="shared" si="1"/>
        <v>859</v>
      </c>
      <c r="H40" s="40">
        <f>SUM(H41:H42)</f>
        <v>859</v>
      </c>
      <c r="I40" s="40">
        <f>SUM(I41:I42)</f>
        <v>0</v>
      </c>
      <c r="J40" s="39">
        <f t="shared" si="2"/>
        <v>3</v>
      </c>
      <c r="K40" s="40">
        <f>SUM(K41:K42)</f>
        <v>0</v>
      </c>
      <c r="L40" s="40">
        <f>SUM(L41:L42)</f>
        <v>3</v>
      </c>
      <c r="M40" s="39">
        <f t="shared" si="3"/>
        <v>1</v>
      </c>
      <c r="N40" s="40">
        <f>SUM(N41:N42)</f>
        <v>0</v>
      </c>
      <c r="O40" s="40">
        <f>SUM(O41:O42)</f>
        <v>0</v>
      </c>
      <c r="P40" s="40">
        <f>SUM(P41:P42)</f>
        <v>1</v>
      </c>
      <c r="Q40" s="39">
        <f t="shared" si="4"/>
        <v>1</v>
      </c>
      <c r="R40" s="40">
        <f>SUM(R41:R42)</f>
        <v>0</v>
      </c>
      <c r="S40" s="40">
        <f>SUM(S41:S42)</f>
        <v>1</v>
      </c>
      <c r="T40" s="41">
        <f>SUM(T41:T42)</f>
        <v>0</v>
      </c>
      <c r="U40" s="2"/>
    </row>
    <row r="41" spans="1:20" ht="19.5" customHeight="1">
      <c r="A41" s="4"/>
      <c r="B41" s="84" t="s">
        <v>12</v>
      </c>
      <c r="C41" s="29">
        <f t="shared" si="5"/>
        <v>955</v>
      </c>
      <c r="D41" s="55">
        <f t="shared" si="0"/>
        <v>209</v>
      </c>
      <c r="E41" s="37">
        <v>206</v>
      </c>
      <c r="F41" s="37">
        <v>3</v>
      </c>
      <c r="G41" s="36">
        <f t="shared" si="1"/>
        <v>741</v>
      </c>
      <c r="H41" s="37">
        <v>741</v>
      </c>
      <c r="I41" s="37">
        <v>0</v>
      </c>
      <c r="J41" s="36">
        <f t="shared" si="2"/>
        <v>3</v>
      </c>
      <c r="K41" s="37">
        <v>0</v>
      </c>
      <c r="L41" s="37">
        <v>3</v>
      </c>
      <c r="M41" s="36">
        <f t="shared" si="3"/>
        <v>1</v>
      </c>
      <c r="N41" s="37">
        <v>0</v>
      </c>
      <c r="O41" s="37">
        <v>0</v>
      </c>
      <c r="P41" s="37">
        <v>1</v>
      </c>
      <c r="Q41" s="36">
        <f t="shared" si="4"/>
        <v>1</v>
      </c>
      <c r="R41" s="37">
        <v>0</v>
      </c>
      <c r="S41" s="37">
        <v>1</v>
      </c>
      <c r="T41" s="38">
        <v>0</v>
      </c>
    </row>
    <row r="42" spans="1:20" ht="19.5" customHeight="1">
      <c r="A42" s="8"/>
      <c r="B42" s="85" t="s">
        <v>36</v>
      </c>
      <c r="C42" s="33">
        <f t="shared" si="5"/>
        <v>169</v>
      </c>
      <c r="D42" s="57">
        <f t="shared" si="0"/>
        <v>51</v>
      </c>
      <c r="E42" s="43">
        <v>50</v>
      </c>
      <c r="F42" s="43">
        <v>1</v>
      </c>
      <c r="G42" s="42">
        <f t="shared" si="1"/>
        <v>118</v>
      </c>
      <c r="H42" s="43">
        <v>118</v>
      </c>
      <c r="I42" s="43">
        <v>0</v>
      </c>
      <c r="J42" s="42">
        <f t="shared" si="2"/>
        <v>0</v>
      </c>
      <c r="K42" s="43">
        <v>0</v>
      </c>
      <c r="L42" s="43">
        <v>0</v>
      </c>
      <c r="M42" s="42">
        <f t="shared" si="3"/>
        <v>0</v>
      </c>
      <c r="N42" s="43">
        <v>0</v>
      </c>
      <c r="O42" s="43">
        <v>0</v>
      </c>
      <c r="P42" s="43">
        <v>0</v>
      </c>
      <c r="Q42" s="42">
        <f t="shared" si="4"/>
        <v>0</v>
      </c>
      <c r="R42" s="43">
        <v>0</v>
      </c>
      <c r="S42" s="43">
        <v>0</v>
      </c>
      <c r="T42" s="44">
        <v>0</v>
      </c>
    </row>
    <row r="43" spans="1:20" ht="19.5" customHeight="1">
      <c r="A43" s="64" t="s">
        <v>82</v>
      </c>
      <c r="B43" s="65"/>
      <c r="C43" s="25">
        <f t="shared" si="5"/>
        <v>3611</v>
      </c>
      <c r="D43" s="56">
        <f t="shared" si="0"/>
        <v>1127</v>
      </c>
      <c r="E43" s="26">
        <f aca="true" t="shared" si="6" ref="E43:T43">SUM(E44:E46)</f>
        <v>1124</v>
      </c>
      <c r="F43" s="27">
        <f t="shared" si="6"/>
        <v>3</v>
      </c>
      <c r="G43" s="39">
        <f t="shared" si="1"/>
        <v>2450</v>
      </c>
      <c r="H43" s="26">
        <f t="shared" si="6"/>
        <v>2442</v>
      </c>
      <c r="I43" s="27">
        <f t="shared" si="6"/>
        <v>8</v>
      </c>
      <c r="J43" s="39">
        <f t="shared" si="2"/>
        <v>29</v>
      </c>
      <c r="K43" s="26">
        <f t="shared" si="6"/>
        <v>5</v>
      </c>
      <c r="L43" s="27">
        <f t="shared" si="6"/>
        <v>24</v>
      </c>
      <c r="M43" s="39">
        <f t="shared" si="3"/>
        <v>3</v>
      </c>
      <c r="N43" s="26">
        <f t="shared" si="6"/>
        <v>1</v>
      </c>
      <c r="O43" s="26">
        <f t="shared" si="6"/>
        <v>2</v>
      </c>
      <c r="P43" s="27">
        <f t="shared" si="6"/>
        <v>0</v>
      </c>
      <c r="Q43" s="39">
        <f t="shared" si="4"/>
        <v>2</v>
      </c>
      <c r="R43" s="26">
        <f t="shared" si="6"/>
        <v>1</v>
      </c>
      <c r="S43" s="26">
        <f t="shared" si="6"/>
        <v>0</v>
      </c>
      <c r="T43" s="27">
        <f t="shared" si="6"/>
        <v>1</v>
      </c>
    </row>
    <row r="44" spans="1:20" ht="19.5" customHeight="1">
      <c r="A44" s="4"/>
      <c r="B44" s="84" t="s">
        <v>4</v>
      </c>
      <c r="C44" s="29">
        <f aca="true" t="shared" si="7" ref="C44:C50">SUM(D44,G44,J44,M44,Q44)</f>
        <v>1219</v>
      </c>
      <c r="D44" s="55">
        <f>SUM(E44:F44)</f>
        <v>403</v>
      </c>
      <c r="E44" s="37">
        <v>401</v>
      </c>
      <c r="F44" s="37">
        <v>2</v>
      </c>
      <c r="G44" s="36">
        <f>SUM(H44:I44)</f>
        <v>797</v>
      </c>
      <c r="H44" s="37">
        <v>789</v>
      </c>
      <c r="I44" s="37">
        <v>8</v>
      </c>
      <c r="J44" s="36">
        <f>SUM(K44:L44)</f>
        <v>15</v>
      </c>
      <c r="K44" s="37">
        <v>2</v>
      </c>
      <c r="L44" s="37">
        <v>13</v>
      </c>
      <c r="M44" s="36">
        <f>SUM(N44:P44)</f>
        <v>2</v>
      </c>
      <c r="N44" s="37">
        <v>0</v>
      </c>
      <c r="O44" s="37">
        <v>2</v>
      </c>
      <c r="P44" s="37">
        <v>0</v>
      </c>
      <c r="Q44" s="36">
        <f>SUM(R44:T44)</f>
        <v>2</v>
      </c>
      <c r="R44" s="37">
        <v>1</v>
      </c>
      <c r="S44" s="37">
        <v>0</v>
      </c>
      <c r="T44" s="38">
        <v>1</v>
      </c>
    </row>
    <row r="45" spans="1:41" ht="19.5" customHeight="1">
      <c r="A45" s="4"/>
      <c r="B45" s="84" t="s">
        <v>7</v>
      </c>
      <c r="C45" s="29">
        <f t="shared" si="7"/>
        <v>2319</v>
      </c>
      <c r="D45" s="55">
        <f>SUM(E45:F45)</f>
        <v>682</v>
      </c>
      <c r="E45" s="37">
        <v>681</v>
      </c>
      <c r="F45" s="37">
        <v>1</v>
      </c>
      <c r="G45" s="36">
        <f>SUM(H45:I45)</f>
        <v>1624</v>
      </c>
      <c r="H45" s="37">
        <v>1624</v>
      </c>
      <c r="I45" s="37">
        <v>0</v>
      </c>
      <c r="J45" s="36">
        <f>SUM(K45:L45)</f>
        <v>12</v>
      </c>
      <c r="K45" s="37">
        <v>2</v>
      </c>
      <c r="L45" s="37">
        <v>10</v>
      </c>
      <c r="M45" s="36">
        <f>SUM(N45:P45)</f>
        <v>1</v>
      </c>
      <c r="N45" s="37">
        <v>1</v>
      </c>
      <c r="O45" s="37">
        <v>0</v>
      </c>
      <c r="P45" s="37">
        <v>0</v>
      </c>
      <c r="Q45" s="36">
        <f>SUM(R45:T45)</f>
        <v>0</v>
      </c>
      <c r="R45" s="37">
        <v>0</v>
      </c>
      <c r="S45" s="37">
        <v>0</v>
      </c>
      <c r="T45" s="38">
        <v>0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9.5" customHeight="1">
      <c r="A46" s="4"/>
      <c r="B46" s="84" t="s">
        <v>37</v>
      </c>
      <c r="C46" s="29">
        <f t="shared" si="7"/>
        <v>73</v>
      </c>
      <c r="D46" s="55">
        <f>SUM(E46:F46)</f>
        <v>42</v>
      </c>
      <c r="E46" s="37">
        <v>42</v>
      </c>
      <c r="F46" s="37">
        <v>0</v>
      </c>
      <c r="G46" s="36">
        <f>SUM(H46:I46)</f>
        <v>29</v>
      </c>
      <c r="H46" s="37">
        <v>29</v>
      </c>
      <c r="I46" s="37">
        <v>0</v>
      </c>
      <c r="J46" s="36">
        <f>SUM(K46:L46)</f>
        <v>2</v>
      </c>
      <c r="K46" s="37">
        <v>1</v>
      </c>
      <c r="L46" s="37">
        <v>1</v>
      </c>
      <c r="M46" s="36">
        <f>SUM(N46:P46)</f>
        <v>0</v>
      </c>
      <c r="N46" s="37">
        <v>0</v>
      </c>
      <c r="O46" s="37">
        <v>0</v>
      </c>
      <c r="P46" s="37">
        <v>0</v>
      </c>
      <c r="Q46" s="36">
        <f>SUM(R46:T46)</f>
        <v>0</v>
      </c>
      <c r="R46" s="37">
        <v>0</v>
      </c>
      <c r="S46" s="37">
        <v>0</v>
      </c>
      <c r="T46" s="38">
        <v>0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20" ht="19.5" customHeight="1">
      <c r="A47" s="68" t="s">
        <v>101</v>
      </c>
      <c r="B47" s="69"/>
      <c r="C47" s="25">
        <f t="shared" si="7"/>
        <v>5974</v>
      </c>
      <c r="D47" s="56">
        <f>SUM(E47:F47)</f>
        <v>3558</v>
      </c>
      <c r="E47" s="40">
        <f>SUM(E48)</f>
        <v>3543</v>
      </c>
      <c r="F47" s="40">
        <f>SUM(F48)</f>
        <v>15</v>
      </c>
      <c r="G47" s="39">
        <f>SUM(H47:I47)</f>
        <v>2191</v>
      </c>
      <c r="H47" s="40">
        <f>SUM(H48)</f>
        <v>2189</v>
      </c>
      <c r="I47" s="40">
        <f>SUM(I48)</f>
        <v>2</v>
      </c>
      <c r="J47" s="39">
        <f>SUM(K47:L47)</f>
        <v>216</v>
      </c>
      <c r="K47" s="40">
        <f>SUM(K48)</f>
        <v>15</v>
      </c>
      <c r="L47" s="40">
        <f>SUM(L48)</f>
        <v>201</v>
      </c>
      <c r="M47" s="39">
        <f>SUM(N47:P47)</f>
        <v>8</v>
      </c>
      <c r="N47" s="40">
        <f>SUM(N48)</f>
        <v>4</v>
      </c>
      <c r="O47" s="40">
        <f>SUM(O48)</f>
        <v>4</v>
      </c>
      <c r="P47" s="40">
        <f>SUM(P48)</f>
        <v>0</v>
      </c>
      <c r="Q47" s="39">
        <f>SUM(R47:T47)</f>
        <v>1</v>
      </c>
      <c r="R47" s="40">
        <f>SUM(R48)</f>
        <v>0</v>
      </c>
      <c r="S47" s="40">
        <f>SUM(S48)</f>
        <v>0</v>
      </c>
      <c r="T47" s="41">
        <f>SUM(T48)</f>
        <v>1</v>
      </c>
    </row>
    <row r="48" spans="1:20" ht="19.5" customHeight="1">
      <c r="A48" s="61"/>
      <c r="B48" s="86" t="s">
        <v>106</v>
      </c>
      <c r="C48" s="28">
        <f t="shared" si="7"/>
        <v>5974</v>
      </c>
      <c r="D48" s="36">
        <f aca="true" t="shared" si="8" ref="D48:T48">SUM(D49:D50)</f>
        <v>3558</v>
      </c>
      <c r="E48" s="37">
        <f t="shared" si="8"/>
        <v>3543</v>
      </c>
      <c r="F48" s="37">
        <f t="shared" si="8"/>
        <v>15</v>
      </c>
      <c r="G48" s="36">
        <f t="shared" si="8"/>
        <v>2191</v>
      </c>
      <c r="H48" s="37">
        <f t="shared" si="8"/>
        <v>2189</v>
      </c>
      <c r="I48" s="37">
        <f t="shared" si="8"/>
        <v>2</v>
      </c>
      <c r="J48" s="36">
        <f t="shared" si="8"/>
        <v>216</v>
      </c>
      <c r="K48" s="37">
        <f t="shared" si="8"/>
        <v>15</v>
      </c>
      <c r="L48" s="37">
        <f t="shared" si="8"/>
        <v>201</v>
      </c>
      <c r="M48" s="36">
        <f t="shared" si="8"/>
        <v>8</v>
      </c>
      <c r="N48" s="37">
        <f t="shared" si="8"/>
        <v>4</v>
      </c>
      <c r="O48" s="37">
        <f t="shared" si="8"/>
        <v>4</v>
      </c>
      <c r="P48" s="37">
        <f t="shared" si="8"/>
        <v>0</v>
      </c>
      <c r="Q48" s="36">
        <f t="shared" si="8"/>
        <v>1</v>
      </c>
      <c r="R48" s="37">
        <f t="shared" si="8"/>
        <v>0</v>
      </c>
      <c r="S48" s="37">
        <f t="shared" si="8"/>
        <v>0</v>
      </c>
      <c r="T48" s="38">
        <f t="shared" si="8"/>
        <v>1</v>
      </c>
    </row>
    <row r="49" spans="1:20" ht="19.5" customHeight="1">
      <c r="A49" s="4"/>
      <c r="B49" s="90" t="s">
        <v>104</v>
      </c>
      <c r="C49" s="28">
        <f t="shared" si="7"/>
        <v>5571</v>
      </c>
      <c r="D49" s="36">
        <f>SUM(E49:F49)</f>
        <v>3316</v>
      </c>
      <c r="E49" s="37">
        <v>3303</v>
      </c>
      <c r="F49" s="37">
        <v>13</v>
      </c>
      <c r="G49" s="36">
        <f>SUM(H49:I49)</f>
        <v>2037</v>
      </c>
      <c r="H49" s="37">
        <v>2035</v>
      </c>
      <c r="I49" s="37">
        <v>2</v>
      </c>
      <c r="J49" s="36">
        <f>SUM(K49:L49)</f>
        <v>209</v>
      </c>
      <c r="K49" s="37">
        <v>15</v>
      </c>
      <c r="L49" s="37">
        <v>194</v>
      </c>
      <c r="M49" s="36">
        <f>SUM(N49:P49)</f>
        <v>8</v>
      </c>
      <c r="N49" s="37">
        <v>4</v>
      </c>
      <c r="O49" s="37">
        <v>4</v>
      </c>
      <c r="P49" s="37">
        <v>0</v>
      </c>
      <c r="Q49" s="36">
        <f>SUM(R49:T49)</f>
        <v>1</v>
      </c>
      <c r="R49" s="37">
        <v>0</v>
      </c>
      <c r="S49" s="37">
        <v>0</v>
      </c>
      <c r="T49" s="38">
        <v>1</v>
      </c>
    </row>
    <row r="50" spans="1:20" ht="19.5" customHeight="1">
      <c r="A50" s="5"/>
      <c r="B50" s="91" t="s">
        <v>105</v>
      </c>
      <c r="C50" s="45">
        <f t="shared" si="7"/>
        <v>403</v>
      </c>
      <c r="D50" s="58">
        <f>SUM(E50:F50)</f>
        <v>242</v>
      </c>
      <c r="E50" s="47">
        <v>240</v>
      </c>
      <c r="F50" s="47">
        <v>2</v>
      </c>
      <c r="G50" s="46">
        <f>SUM(H50:I50)</f>
        <v>154</v>
      </c>
      <c r="H50" s="47">
        <v>154</v>
      </c>
      <c r="I50" s="47">
        <v>0</v>
      </c>
      <c r="J50" s="46">
        <f>SUM(K50:L50)</f>
        <v>7</v>
      </c>
      <c r="K50" s="47">
        <v>0</v>
      </c>
      <c r="L50" s="47">
        <v>7</v>
      </c>
      <c r="M50" s="46">
        <f>SUM(N50:P50)</f>
        <v>0</v>
      </c>
      <c r="N50" s="47">
        <v>0</v>
      </c>
      <c r="O50" s="47">
        <v>0</v>
      </c>
      <c r="P50" s="47">
        <v>0</v>
      </c>
      <c r="Q50" s="46">
        <f>SUM(R50:T50)</f>
        <v>0</v>
      </c>
      <c r="R50" s="47">
        <v>0</v>
      </c>
      <c r="S50" s="47">
        <v>0</v>
      </c>
      <c r="T50" s="48">
        <v>0</v>
      </c>
    </row>
    <row r="53" spans="1:20" ht="19.5" customHeight="1">
      <c r="A53"/>
      <c r="B53" s="87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19.5" customHeight="1">
      <c r="A54" s="4"/>
    </row>
    <row r="55" spans="1:20" ht="19.5" customHeight="1">
      <c r="A55" s="3"/>
      <c r="B55" s="89"/>
      <c r="C55" s="6"/>
      <c r="D55" s="59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ht="19.5" customHeight="1">
      <c r="A56" s="4"/>
    </row>
    <row r="57" spans="1:20" ht="19.5" customHeight="1">
      <c r="A57" s="2"/>
      <c r="B57" s="83"/>
      <c r="C57" s="6"/>
      <c r="D57" s="59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9.5" customHeight="1">
      <c r="A58" s="2"/>
      <c r="B58" s="83"/>
      <c r="C58" s="6"/>
      <c r="D58" s="59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9.5" customHeight="1">
      <c r="A59" s="2"/>
      <c r="B59" s="83"/>
      <c r="C59" s="6"/>
      <c r="D59" s="59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9.5" customHeight="1">
      <c r="A60" s="3"/>
      <c r="B60" s="89"/>
      <c r="C60" s="6"/>
      <c r="D60" s="59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9.5" customHeight="1">
      <c r="A61" s="2"/>
      <c r="B61" s="83"/>
      <c r="C61" s="6"/>
      <c r="D61" s="59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9.5" customHeight="1">
      <c r="A62" s="2"/>
      <c r="B62" s="83"/>
      <c r="C62" s="6"/>
      <c r="D62" s="59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9.5" customHeight="1">
      <c r="A63" s="2"/>
      <c r="B63" s="83"/>
      <c r="C63" s="6"/>
      <c r="D63" s="59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9.5" customHeight="1">
      <c r="A64" s="2"/>
      <c r="B64" s="83"/>
      <c r="C64" s="6"/>
      <c r="D64" s="59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9.5" customHeight="1">
      <c r="A65" s="2"/>
      <c r="B65" s="83"/>
      <c r="C65" s="6"/>
      <c r="D65" s="59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9.5" customHeight="1">
      <c r="A66" s="2"/>
      <c r="B66" s="83"/>
      <c r="C66" s="6"/>
      <c r="D66" s="5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9.5" customHeight="1">
      <c r="A67" s="2"/>
      <c r="B67" s="83"/>
      <c r="C67" s="6"/>
      <c r="D67" s="5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9.5" customHeight="1">
      <c r="A68" s="2"/>
      <c r="B68" s="83"/>
      <c r="C68" s="6"/>
      <c r="D68" s="59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9.5" customHeight="1">
      <c r="A69" s="2"/>
      <c r="B69" s="83"/>
      <c r="C69" s="6"/>
      <c r="D69" s="59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9.5" customHeight="1">
      <c r="A70" s="3"/>
      <c r="B70" s="89"/>
      <c r="C70" s="6"/>
      <c r="D70" s="59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9.5" customHeight="1">
      <c r="A71" s="2"/>
      <c r="B71" s="83"/>
      <c r="C71" s="6"/>
      <c r="D71" s="5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9.5" customHeight="1">
      <c r="A72" s="2"/>
      <c r="B72" s="83"/>
      <c r="C72" s="6"/>
      <c r="D72" s="59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9.5" customHeight="1">
      <c r="A73" s="2"/>
      <c r="B73" s="83"/>
      <c r="C73" s="6"/>
      <c r="D73" s="59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9.5" customHeight="1">
      <c r="A74" s="2"/>
      <c r="B74" s="83"/>
      <c r="C74" s="6"/>
      <c r="D74" s="59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9.5" customHeight="1">
      <c r="A75" s="2"/>
      <c r="B75" s="83"/>
      <c r="C75" s="6"/>
      <c r="D75" s="59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9.5" customHeight="1">
      <c r="A76" s="2"/>
      <c r="B76" s="83"/>
      <c r="C76" s="6"/>
      <c r="D76" s="59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9.5" customHeight="1">
      <c r="A77" s="3"/>
      <c r="B77" s="89"/>
      <c r="C77" s="6"/>
      <c r="D77" s="59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9.5" customHeight="1">
      <c r="A78" s="2"/>
      <c r="B78" s="83"/>
      <c r="C78" s="6"/>
      <c r="D78" s="59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9.5" customHeight="1">
      <c r="A79" s="2"/>
      <c r="B79" s="83"/>
      <c r="C79" s="6"/>
      <c r="D79" s="59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9.5" customHeight="1">
      <c r="A80" s="2"/>
      <c r="B80" s="83"/>
      <c r="C80" s="6"/>
      <c r="D80" s="59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9.5" customHeight="1">
      <c r="A81" s="2"/>
      <c r="B81" s="83"/>
      <c r="C81" s="6"/>
      <c r="D81" s="59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9.5" customHeight="1">
      <c r="A82" s="2"/>
      <c r="B82" s="83"/>
      <c r="C82" s="6"/>
      <c r="D82" s="59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9.5" customHeight="1">
      <c r="A83" s="2"/>
      <c r="B83" s="83"/>
      <c r="C83" s="6"/>
      <c r="D83" s="59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9.5" customHeight="1">
      <c r="A84" s="2"/>
      <c r="B84" s="83"/>
      <c r="C84" s="6"/>
      <c r="D84" s="59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9.5" customHeight="1">
      <c r="A85" s="3"/>
      <c r="B85" s="89"/>
      <c r="C85" s="6"/>
      <c r="D85" s="59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9.5" customHeight="1">
      <c r="A86" s="2"/>
      <c r="B86" s="83"/>
      <c r="C86" s="6"/>
      <c r="D86" s="59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9.5" customHeight="1">
      <c r="A87" s="2"/>
      <c r="B87" s="83"/>
      <c r="C87" s="6"/>
      <c r="D87" s="59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9.5" customHeight="1">
      <c r="A88" s="2"/>
      <c r="B88" s="83"/>
      <c r="C88" s="6"/>
      <c r="D88" s="59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9.5" customHeight="1">
      <c r="A89" s="2"/>
      <c r="B89" s="83"/>
      <c r="C89" s="6"/>
      <c r="D89" s="59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9.5" customHeight="1">
      <c r="A90" s="2"/>
      <c r="B90" s="83"/>
      <c r="C90" s="6"/>
      <c r="D90" s="59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9.5" customHeight="1">
      <c r="A91" s="2"/>
      <c r="B91" s="83"/>
      <c r="C91" s="6"/>
      <c r="D91" s="5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9.5" customHeight="1">
      <c r="A92" s="2"/>
      <c r="B92" s="83"/>
      <c r="C92" s="6"/>
      <c r="D92" s="59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9.5" customHeight="1">
      <c r="A93" s="3"/>
      <c r="B93" s="89"/>
      <c r="C93" s="6"/>
      <c r="D93" s="59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9.5" customHeight="1">
      <c r="A94" s="2"/>
      <c r="B94" s="83"/>
      <c r="C94" s="6"/>
      <c r="D94" s="59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9.5" customHeight="1">
      <c r="A95" s="3"/>
      <c r="B95" s="89"/>
      <c r="C95" s="6"/>
      <c r="D95" s="59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9.5" customHeight="1">
      <c r="A96" s="2"/>
      <c r="B96" s="83"/>
      <c r="C96" s="6"/>
      <c r="D96" s="59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9.5" customHeight="1">
      <c r="A97" s="2"/>
      <c r="B97" s="83"/>
      <c r="C97" s="6"/>
      <c r="D97" s="59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9.5" customHeight="1">
      <c r="A98" s="2"/>
      <c r="B98" s="83"/>
      <c r="C98" s="6"/>
      <c r="D98" s="59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9.5" customHeight="1">
      <c r="A99" s="2"/>
      <c r="B99" s="83"/>
      <c r="C99" s="6"/>
      <c r="D99" s="59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9.5" customHeight="1">
      <c r="A100" s="3"/>
      <c r="B100" s="89"/>
      <c r="C100" s="6"/>
      <c r="D100" s="59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9.5" customHeight="1">
      <c r="A101" s="2"/>
      <c r="B101" s="83"/>
      <c r="C101" s="6"/>
      <c r="D101" s="59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9.5" customHeight="1">
      <c r="A102" s="2"/>
      <c r="B102" s="83"/>
      <c r="C102" s="6"/>
      <c r="D102" s="59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9.5" customHeight="1">
      <c r="A103" s="2"/>
      <c r="B103" s="83"/>
      <c r="C103" s="6"/>
      <c r="D103" s="59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7" spans="6:8" ht="19.5" customHeight="1">
      <c r="F107" s="2"/>
      <c r="G107" s="2"/>
      <c r="H107" s="2"/>
    </row>
    <row r="108" ht="19.5" customHeight="1">
      <c r="I108" s="2"/>
    </row>
    <row r="109" ht="19.5" customHeight="1">
      <c r="I109" s="2"/>
    </row>
    <row r="110" spans="6:9" ht="19.5" customHeight="1">
      <c r="F110" s="2"/>
      <c r="G110" s="2"/>
      <c r="H110" s="2"/>
      <c r="I110" s="2"/>
    </row>
    <row r="111" ht="19.5" customHeight="1">
      <c r="I111" s="2"/>
    </row>
    <row r="112" ht="19.5" customHeight="1">
      <c r="I112" s="2"/>
    </row>
    <row r="113" ht="19.5" customHeight="1">
      <c r="I113" s="2"/>
    </row>
    <row r="114" ht="19.5" customHeight="1">
      <c r="I114" s="2"/>
    </row>
    <row r="115" ht="19.5" customHeight="1"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spans="6:9" ht="19.5" customHeight="1">
      <c r="F164" s="2"/>
      <c r="G164" s="2"/>
      <c r="H164" s="2"/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ht="19.5" customHeight="1"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  <row r="217" ht="19.5" customHeight="1">
      <c r="I217" s="2"/>
    </row>
    <row r="218" ht="19.5" customHeight="1">
      <c r="I218" s="2"/>
    </row>
    <row r="219" ht="19.5" customHeight="1">
      <c r="I219" s="2"/>
    </row>
    <row r="220" ht="19.5" customHeight="1">
      <c r="I220" s="2"/>
    </row>
    <row r="221" ht="19.5" customHeight="1">
      <c r="I221" s="2"/>
    </row>
    <row r="222" ht="19.5" customHeight="1">
      <c r="I222" s="2"/>
    </row>
    <row r="223" ht="19.5" customHeight="1">
      <c r="I223" s="2"/>
    </row>
    <row r="224" ht="19.5" customHeight="1">
      <c r="I224" s="2"/>
    </row>
    <row r="225" ht="19.5" customHeight="1">
      <c r="I225" s="2"/>
    </row>
    <row r="226" ht="19.5" customHeight="1">
      <c r="I226" s="2"/>
    </row>
    <row r="227" ht="19.5" customHeight="1">
      <c r="I227" s="2"/>
    </row>
    <row r="228" ht="19.5" customHeight="1">
      <c r="I228" s="2"/>
    </row>
    <row r="229" ht="19.5" customHeight="1">
      <c r="I229" s="2"/>
    </row>
    <row r="230" ht="19.5" customHeight="1">
      <c r="I230" s="2"/>
    </row>
    <row r="231" ht="19.5" customHeight="1">
      <c r="I231" s="2"/>
    </row>
    <row r="232" ht="19.5" customHeight="1">
      <c r="I232" s="2"/>
    </row>
    <row r="233" ht="19.5" customHeight="1">
      <c r="I233" s="2"/>
    </row>
    <row r="234" ht="19.5" customHeight="1">
      <c r="I234" s="2"/>
    </row>
    <row r="235" ht="19.5" customHeight="1">
      <c r="I235" s="2"/>
    </row>
    <row r="236" ht="19.5" customHeight="1">
      <c r="I236" s="2"/>
    </row>
    <row r="237" ht="19.5" customHeight="1">
      <c r="I237" s="2"/>
    </row>
    <row r="238" ht="19.5" customHeight="1">
      <c r="I238" s="2"/>
    </row>
    <row r="239" ht="19.5" customHeight="1">
      <c r="I239" s="2"/>
    </row>
  </sheetData>
  <mergeCells count="24">
    <mergeCell ref="A2:B3"/>
    <mergeCell ref="C2:C3"/>
    <mergeCell ref="R1:T1"/>
    <mergeCell ref="D2:F2"/>
    <mergeCell ref="Q2:T2"/>
    <mergeCell ref="M2:P2"/>
    <mergeCell ref="J2:L2"/>
    <mergeCell ref="G2:I2"/>
    <mergeCell ref="A47:B47"/>
    <mergeCell ref="A8:B8"/>
    <mergeCell ref="A9:B9"/>
    <mergeCell ref="A10:B10"/>
    <mergeCell ref="A22:B22"/>
    <mergeCell ref="A43:B43"/>
    <mergeCell ref="A40:B40"/>
    <mergeCell ref="A4:B4"/>
    <mergeCell ref="A25:B25"/>
    <mergeCell ref="A11:B11"/>
    <mergeCell ref="A12:B12"/>
    <mergeCell ref="A13:B13"/>
    <mergeCell ref="A14:B14"/>
    <mergeCell ref="A5:B5"/>
    <mergeCell ref="A6:B6"/>
    <mergeCell ref="A7:B7"/>
  </mergeCells>
  <printOptions horizontalCentered="1"/>
  <pageMargins left="0.3937007874015748" right="0.3937007874015748" top="0.7874015748031497" bottom="0.5905511811023623" header="0.5905511811023623" footer="0.5118110236220472"/>
  <pageSetup blackAndWhite="1" horizontalDpi="600" verticalDpi="600" orientation="portrait" paperSize="9" scale="75" r:id="rId1"/>
  <headerFooter alignWithMargins="0">
    <oddHeader>&amp;L&amp;"ＭＳ Ｐゴシック,標準"表2-5　出生数，出産の場所・出産時の立会者・圏域・保健所・市町村別&amp;R&amp;"ＭＳ Ｐゴシック,標準"&amp;12 1/2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E244"/>
  <sheetViews>
    <sheetView showGridLines="0" tabSelected="1" view="pageBreakPreview" zoomScale="60" workbookViewId="0" topLeftCell="A1">
      <pane xSplit="2" ySplit="3" topLeftCell="C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7" sqref="D7"/>
    </sheetView>
  </sheetViews>
  <sheetFormatPr defaultColWidth="10.66015625" defaultRowHeight="19.5" customHeight="1"/>
  <cols>
    <col min="1" max="1" width="1.66015625" style="88" customWidth="1"/>
    <col min="2" max="2" width="8.83203125" style="88" customWidth="1"/>
    <col min="3" max="3" width="6.16015625" style="1" customWidth="1"/>
    <col min="4" max="8" width="5.16015625" style="1" customWidth="1"/>
    <col min="9" max="9" width="4.5" style="1" customWidth="1"/>
    <col min="10" max="20" width="4.08203125" style="1" customWidth="1"/>
    <col min="21" max="21" width="5" style="1" customWidth="1"/>
    <col min="22" max="16384" width="10.66015625" style="1" customWidth="1"/>
  </cols>
  <sheetData>
    <row r="1" spans="1:20" ht="19.5" customHeight="1">
      <c r="A1" s="9"/>
      <c r="B1" s="8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76" t="str">
        <f>'2-5 出生-1'!R1:T1</f>
        <v>(平成15年)</v>
      </c>
      <c r="S1" s="77"/>
      <c r="T1" s="77"/>
    </row>
    <row r="2" spans="1:20" ht="24" customHeight="1">
      <c r="A2" s="92" t="s">
        <v>107</v>
      </c>
      <c r="B2" s="93"/>
      <c r="C2" s="74" t="s">
        <v>85</v>
      </c>
      <c r="D2" s="78" t="s">
        <v>86</v>
      </c>
      <c r="E2" s="79"/>
      <c r="F2" s="80"/>
      <c r="G2" s="78" t="s">
        <v>87</v>
      </c>
      <c r="H2" s="79"/>
      <c r="I2" s="80"/>
      <c r="J2" s="81" t="s">
        <v>88</v>
      </c>
      <c r="K2" s="79"/>
      <c r="L2" s="80"/>
      <c r="M2" s="78" t="s">
        <v>89</v>
      </c>
      <c r="N2" s="79"/>
      <c r="O2" s="79"/>
      <c r="P2" s="80"/>
      <c r="Q2" s="78" t="s">
        <v>90</v>
      </c>
      <c r="R2" s="79"/>
      <c r="S2" s="79"/>
      <c r="T2" s="80"/>
    </row>
    <row r="3" spans="1:20" ht="24" customHeight="1">
      <c r="A3" s="94"/>
      <c r="B3" s="95"/>
      <c r="C3" s="75"/>
      <c r="D3" s="10" t="s">
        <v>91</v>
      </c>
      <c r="E3" s="11" t="s">
        <v>92</v>
      </c>
      <c r="F3" s="12" t="s">
        <v>100</v>
      </c>
      <c r="G3" s="10" t="s">
        <v>91</v>
      </c>
      <c r="H3" s="11" t="s">
        <v>92</v>
      </c>
      <c r="I3" s="13" t="s">
        <v>98</v>
      </c>
      <c r="J3" s="14" t="s">
        <v>91</v>
      </c>
      <c r="K3" s="11" t="s">
        <v>92</v>
      </c>
      <c r="L3" s="15" t="s">
        <v>98</v>
      </c>
      <c r="M3" s="10" t="s">
        <v>91</v>
      </c>
      <c r="N3" s="11" t="s">
        <v>92</v>
      </c>
      <c r="O3" s="16" t="s">
        <v>98</v>
      </c>
      <c r="P3" s="17" t="s">
        <v>93</v>
      </c>
      <c r="Q3" s="14" t="s">
        <v>94</v>
      </c>
      <c r="R3" s="11" t="s">
        <v>92</v>
      </c>
      <c r="S3" s="16" t="s">
        <v>98</v>
      </c>
      <c r="T3" s="17" t="s">
        <v>93</v>
      </c>
    </row>
    <row r="4" spans="1:20" ht="19.5" customHeight="1">
      <c r="A4" s="68" t="s">
        <v>108</v>
      </c>
      <c r="B4" s="82"/>
      <c r="C4" s="104">
        <f>SUM(C5:C20)</f>
        <v>4467</v>
      </c>
      <c r="D4" s="122">
        <f aca="true" t="shared" si="0" ref="D4:D10">SUM(E4:F4)</f>
        <v>2368</v>
      </c>
      <c r="E4" s="123">
        <f>SUM(E5:E20)</f>
        <v>2351</v>
      </c>
      <c r="F4" s="123">
        <f>SUM(F5:F20)</f>
        <v>17</v>
      </c>
      <c r="G4" s="124">
        <f aca="true" t="shared" si="1" ref="G4:G10">SUM(H4:I4)</f>
        <v>2002</v>
      </c>
      <c r="H4" s="123">
        <f>SUM(H5:H20)</f>
        <v>2000</v>
      </c>
      <c r="I4" s="105">
        <f>SUM(I5:I20)</f>
        <v>2</v>
      </c>
      <c r="J4" s="106">
        <f aca="true" t="shared" si="2" ref="J4:J10">SUM(K4:L4)</f>
        <v>94</v>
      </c>
      <c r="K4" s="105">
        <f>SUM(K5:K20)</f>
        <v>13</v>
      </c>
      <c r="L4" s="105">
        <f>SUM(L5:L20)</f>
        <v>81</v>
      </c>
      <c r="M4" s="106">
        <f aca="true" t="shared" si="3" ref="M4:M10">SUM(N4:P4)</f>
        <v>2</v>
      </c>
      <c r="N4" s="105">
        <f>SUM(N5:N20)</f>
        <v>0</v>
      </c>
      <c r="O4" s="105">
        <f>SUM(O5:O20)</f>
        <v>2</v>
      </c>
      <c r="P4" s="105">
        <f>SUM(P5:P20)</f>
        <v>0</v>
      </c>
      <c r="Q4" s="106">
        <f aca="true" t="shared" si="4" ref="Q4:Q10">SUM(R4:T4)</f>
        <v>1</v>
      </c>
      <c r="R4" s="105">
        <f>SUM(R5:R20)</f>
        <v>0</v>
      </c>
      <c r="S4" s="105">
        <f>SUM(S5:S20)</f>
        <v>0</v>
      </c>
      <c r="T4" s="107">
        <f>SUM(T5:T20)</f>
        <v>1</v>
      </c>
    </row>
    <row r="5" spans="1:57" ht="19.5" customHeight="1">
      <c r="A5" s="98"/>
      <c r="B5" s="84" t="s">
        <v>6</v>
      </c>
      <c r="C5" s="106">
        <f aca="true" t="shared" si="5" ref="C5:C10">SUM(D5,G5,J5,M5,Q5)</f>
        <v>664</v>
      </c>
      <c r="D5" s="108">
        <f t="shared" si="0"/>
        <v>502</v>
      </c>
      <c r="E5" s="109">
        <v>501</v>
      </c>
      <c r="F5" s="109">
        <v>1</v>
      </c>
      <c r="G5" s="108">
        <f t="shared" si="1"/>
        <v>142</v>
      </c>
      <c r="H5" s="109">
        <v>142</v>
      </c>
      <c r="I5" s="109">
        <v>0</v>
      </c>
      <c r="J5" s="108">
        <f t="shared" si="2"/>
        <v>19</v>
      </c>
      <c r="K5" s="109">
        <v>5</v>
      </c>
      <c r="L5" s="109">
        <v>14</v>
      </c>
      <c r="M5" s="108">
        <f t="shared" si="3"/>
        <v>1</v>
      </c>
      <c r="N5" s="109">
        <v>0</v>
      </c>
      <c r="O5" s="109">
        <v>1</v>
      </c>
      <c r="P5" s="109">
        <v>0</v>
      </c>
      <c r="Q5" s="108">
        <f t="shared" si="4"/>
        <v>0</v>
      </c>
      <c r="R5" s="109">
        <v>0</v>
      </c>
      <c r="S5" s="109">
        <v>0</v>
      </c>
      <c r="T5" s="110">
        <v>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20" ht="19.5" customHeight="1">
      <c r="A6" s="98"/>
      <c r="B6" s="84" t="s">
        <v>9</v>
      </c>
      <c r="C6" s="106">
        <f t="shared" si="5"/>
        <v>1126</v>
      </c>
      <c r="D6" s="108">
        <f t="shared" si="0"/>
        <v>467</v>
      </c>
      <c r="E6" s="109">
        <v>464</v>
      </c>
      <c r="F6" s="109">
        <v>3</v>
      </c>
      <c r="G6" s="108">
        <f t="shared" si="1"/>
        <v>639</v>
      </c>
      <c r="H6" s="109">
        <v>639</v>
      </c>
      <c r="I6" s="109">
        <v>0</v>
      </c>
      <c r="J6" s="108">
        <f t="shared" si="2"/>
        <v>19</v>
      </c>
      <c r="K6" s="109">
        <v>3</v>
      </c>
      <c r="L6" s="109">
        <v>16</v>
      </c>
      <c r="M6" s="108">
        <f t="shared" si="3"/>
        <v>1</v>
      </c>
      <c r="N6" s="109">
        <v>0</v>
      </c>
      <c r="O6" s="109">
        <v>1</v>
      </c>
      <c r="P6" s="109">
        <v>0</v>
      </c>
      <c r="Q6" s="108">
        <f t="shared" si="4"/>
        <v>0</v>
      </c>
      <c r="R6" s="109">
        <v>0</v>
      </c>
      <c r="S6" s="109">
        <v>0</v>
      </c>
      <c r="T6" s="110">
        <v>0</v>
      </c>
    </row>
    <row r="7" spans="1:20" ht="19.5" customHeight="1">
      <c r="A7" s="98"/>
      <c r="B7" s="84" t="s">
        <v>11</v>
      </c>
      <c r="C7" s="106">
        <f t="shared" si="5"/>
        <v>1139</v>
      </c>
      <c r="D7" s="108">
        <f t="shared" si="0"/>
        <v>592</v>
      </c>
      <c r="E7" s="109">
        <v>590</v>
      </c>
      <c r="F7" s="109">
        <v>2</v>
      </c>
      <c r="G7" s="108">
        <f t="shared" si="1"/>
        <v>517</v>
      </c>
      <c r="H7" s="109">
        <v>515</v>
      </c>
      <c r="I7" s="109">
        <v>2</v>
      </c>
      <c r="J7" s="108">
        <f t="shared" si="2"/>
        <v>30</v>
      </c>
      <c r="K7" s="109">
        <v>3</v>
      </c>
      <c r="L7" s="109">
        <v>27</v>
      </c>
      <c r="M7" s="108">
        <f t="shared" si="3"/>
        <v>0</v>
      </c>
      <c r="N7" s="109">
        <v>0</v>
      </c>
      <c r="O7" s="109">
        <v>0</v>
      </c>
      <c r="P7" s="109">
        <v>0</v>
      </c>
      <c r="Q7" s="108">
        <f t="shared" si="4"/>
        <v>0</v>
      </c>
      <c r="R7" s="109">
        <v>0</v>
      </c>
      <c r="S7" s="109">
        <v>0</v>
      </c>
      <c r="T7" s="110">
        <v>0</v>
      </c>
    </row>
    <row r="8" spans="1:20" ht="19.5" customHeight="1">
      <c r="A8" s="98"/>
      <c r="B8" s="84" t="s">
        <v>38</v>
      </c>
      <c r="C8" s="106">
        <f t="shared" si="5"/>
        <v>116</v>
      </c>
      <c r="D8" s="106">
        <f t="shared" si="0"/>
        <v>64</v>
      </c>
      <c r="E8" s="109">
        <v>64</v>
      </c>
      <c r="F8" s="109">
        <v>0</v>
      </c>
      <c r="G8" s="106">
        <f t="shared" si="1"/>
        <v>52</v>
      </c>
      <c r="H8" s="109">
        <v>52</v>
      </c>
      <c r="I8" s="109">
        <v>0</v>
      </c>
      <c r="J8" s="106">
        <f t="shared" si="2"/>
        <v>0</v>
      </c>
      <c r="K8" s="109">
        <v>0</v>
      </c>
      <c r="L8" s="109">
        <v>0</v>
      </c>
      <c r="M8" s="106">
        <f t="shared" si="3"/>
        <v>0</v>
      </c>
      <c r="N8" s="109">
        <v>0</v>
      </c>
      <c r="O8" s="109">
        <v>0</v>
      </c>
      <c r="P8" s="109">
        <v>0</v>
      </c>
      <c r="Q8" s="106">
        <f t="shared" si="4"/>
        <v>0</v>
      </c>
      <c r="R8" s="109">
        <v>0</v>
      </c>
      <c r="S8" s="109">
        <v>0</v>
      </c>
      <c r="T8" s="110">
        <v>0</v>
      </c>
    </row>
    <row r="9" spans="1:20" ht="19.5" customHeight="1">
      <c r="A9" s="98"/>
      <c r="B9" s="84" t="s">
        <v>39</v>
      </c>
      <c r="C9" s="106">
        <f t="shared" si="5"/>
        <v>114</v>
      </c>
      <c r="D9" s="106">
        <f t="shared" si="0"/>
        <v>66</v>
      </c>
      <c r="E9" s="109">
        <v>64</v>
      </c>
      <c r="F9" s="109">
        <v>2</v>
      </c>
      <c r="G9" s="106">
        <f t="shared" si="1"/>
        <v>43</v>
      </c>
      <c r="H9" s="109">
        <v>43</v>
      </c>
      <c r="I9" s="109">
        <v>0</v>
      </c>
      <c r="J9" s="106">
        <f t="shared" si="2"/>
        <v>4</v>
      </c>
      <c r="K9" s="109">
        <v>0</v>
      </c>
      <c r="L9" s="109">
        <v>4</v>
      </c>
      <c r="M9" s="106">
        <f t="shared" si="3"/>
        <v>0</v>
      </c>
      <c r="N9" s="109">
        <v>0</v>
      </c>
      <c r="O9" s="109">
        <v>0</v>
      </c>
      <c r="P9" s="109">
        <v>0</v>
      </c>
      <c r="Q9" s="106">
        <f t="shared" si="4"/>
        <v>1</v>
      </c>
      <c r="R9" s="109">
        <v>0</v>
      </c>
      <c r="S9" s="109">
        <v>0</v>
      </c>
      <c r="T9" s="110">
        <v>1</v>
      </c>
    </row>
    <row r="10" spans="1:20" ht="19.5" customHeight="1">
      <c r="A10" s="98"/>
      <c r="B10" s="84" t="s">
        <v>40</v>
      </c>
      <c r="C10" s="106">
        <f t="shared" si="5"/>
        <v>53</v>
      </c>
      <c r="D10" s="106">
        <f t="shared" si="0"/>
        <v>30</v>
      </c>
      <c r="E10" s="109">
        <v>30</v>
      </c>
      <c r="F10" s="109">
        <v>0</v>
      </c>
      <c r="G10" s="106">
        <f t="shared" si="1"/>
        <v>23</v>
      </c>
      <c r="H10" s="109">
        <v>23</v>
      </c>
      <c r="I10" s="109">
        <v>0</v>
      </c>
      <c r="J10" s="106">
        <f t="shared" si="2"/>
        <v>0</v>
      </c>
      <c r="K10" s="109">
        <v>0</v>
      </c>
      <c r="L10" s="109">
        <v>0</v>
      </c>
      <c r="M10" s="106">
        <f t="shared" si="3"/>
        <v>0</v>
      </c>
      <c r="N10" s="109">
        <v>0</v>
      </c>
      <c r="O10" s="109">
        <v>0</v>
      </c>
      <c r="P10" s="109">
        <v>0</v>
      </c>
      <c r="Q10" s="106">
        <f t="shared" si="4"/>
        <v>0</v>
      </c>
      <c r="R10" s="109">
        <v>0</v>
      </c>
      <c r="S10" s="109">
        <v>0</v>
      </c>
      <c r="T10" s="110">
        <v>0</v>
      </c>
    </row>
    <row r="11" spans="1:20" ht="19.5" customHeight="1">
      <c r="A11" s="98"/>
      <c r="B11" s="84" t="s">
        <v>41</v>
      </c>
      <c r="C11" s="106">
        <f aca="true" t="shared" si="6" ref="C11:C52">SUM(D11,G11,J11,M11,Q11)</f>
        <v>73</v>
      </c>
      <c r="D11" s="108">
        <f aca="true" t="shared" si="7" ref="D11:D52">SUM(E11:F11)</f>
        <v>24</v>
      </c>
      <c r="E11" s="109">
        <v>24</v>
      </c>
      <c r="F11" s="109">
        <v>0</v>
      </c>
      <c r="G11" s="108">
        <f aca="true" t="shared" si="8" ref="G11:G52">SUM(H11:I11)</f>
        <v>46</v>
      </c>
      <c r="H11" s="109">
        <v>46</v>
      </c>
      <c r="I11" s="109">
        <v>0</v>
      </c>
      <c r="J11" s="108">
        <f aca="true" t="shared" si="9" ref="J11:J52">SUM(K11:L11)</f>
        <v>3</v>
      </c>
      <c r="K11" s="109">
        <v>0</v>
      </c>
      <c r="L11" s="109">
        <v>3</v>
      </c>
      <c r="M11" s="108">
        <f aca="true" t="shared" si="10" ref="M11:M52">SUM(N11:P11)</f>
        <v>0</v>
      </c>
      <c r="N11" s="109">
        <v>0</v>
      </c>
      <c r="O11" s="109">
        <v>0</v>
      </c>
      <c r="P11" s="109">
        <v>0</v>
      </c>
      <c r="Q11" s="108">
        <f aca="true" t="shared" si="11" ref="Q11:Q52">SUM(R11:T11)</f>
        <v>0</v>
      </c>
      <c r="R11" s="109">
        <v>0</v>
      </c>
      <c r="S11" s="109">
        <v>0</v>
      </c>
      <c r="T11" s="110">
        <v>0</v>
      </c>
    </row>
    <row r="12" spans="1:57" ht="19.5" customHeight="1">
      <c r="A12" s="98"/>
      <c r="B12" s="84" t="s">
        <v>42</v>
      </c>
      <c r="C12" s="106">
        <f t="shared" si="6"/>
        <v>197</v>
      </c>
      <c r="D12" s="108">
        <f t="shared" si="7"/>
        <v>111</v>
      </c>
      <c r="E12" s="109">
        <v>111</v>
      </c>
      <c r="F12" s="109">
        <v>0</v>
      </c>
      <c r="G12" s="108">
        <f t="shared" si="8"/>
        <v>82</v>
      </c>
      <c r="H12" s="109">
        <v>82</v>
      </c>
      <c r="I12" s="109">
        <v>0</v>
      </c>
      <c r="J12" s="108">
        <f t="shared" si="9"/>
        <v>4</v>
      </c>
      <c r="K12" s="109">
        <v>1</v>
      </c>
      <c r="L12" s="109">
        <v>3</v>
      </c>
      <c r="M12" s="108">
        <f t="shared" si="10"/>
        <v>0</v>
      </c>
      <c r="N12" s="109">
        <v>0</v>
      </c>
      <c r="O12" s="109">
        <v>0</v>
      </c>
      <c r="P12" s="109">
        <v>0</v>
      </c>
      <c r="Q12" s="108">
        <f t="shared" si="11"/>
        <v>0</v>
      </c>
      <c r="R12" s="109">
        <v>0</v>
      </c>
      <c r="S12" s="109">
        <v>0</v>
      </c>
      <c r="T12" s="110"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49" ht="19.5" customHeight="1">
      <c r="A13" s="98"/>
      <c r="B13" s="84" t="s">
        <v>43</v>
      </c>
      <c r="C13" s="106">
        <f>SUM(D13,G13,J13,M13,Q13)</f>
        <v>88</v>
      </c>
      <c r="D13" s="108">
        <f>SUM(E13:F13)</f>
        <v>36</v>
      </c>
      <c r="E13" s="109">
        <v>36</v>
      </c>
      <c r="F13" s="109">
        <v>0</v>
      </c>
      <c r="G13" s="108">
        <f>SUM(H13:I13)</f>
        <v>51</v>
      </c>
      <c r="H13" s="109">
        <v>51</v>
      </c>
      <c r="I13" s="109">
        <v>0</v>
      </c>
      <c r="J13" s="108">
        <f>SUM(K13:L13)</f>
        <v>1</v>
      </c>
      <c r="K13" s="109">
        <v>0</v>
      </c>
      <c r="L13" s="109">
        <v>1</v>
      </c>
      <c r="M13" s="108">
        <f>SUM(N13:P13)</f>
        <v>0</v>
      </c>
      <c r="N13" s="109">
        <v>0</v>
      </c>
      <c r="O13" s="109">
        <v>0</v>
      </c>
      <c r="P13" s="109">
        <v>0</v>
      </c>
      <c r="Q13" s="108">
        <f>SUM(R13:T13)</f>
        <v>0</v>
      </c>
      <c r="R13" s="109">
        <v>0</v>
      </c>
      <c r="S13" s="109">
        <v>0</v>
      </c>
      <c r="T13" s="110"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9.5" customHeight="1">
      <c r="A14" s="98"/>
      <c r="B14" s="84" t="s">
        <v>44</v>
      </c>
      <c r="C14" s="106">
        <f>SUM(D14,G14,J14,M14,Q14)</f>
        <v>198</v>
      </c>
      <c r="D14" s="108">
        <f>SUM(E14:F14)</f>
        <v>79</v>
      </c>
      <c r="E14" s="109">
        <v>75</v>
      </c>
      <c r="F14" s="109">
        <v>4</v>
      </c>
      <c r="G14" s="108">
        <f>SUM(H14:I14)</f>
        <v>116</v>
      </c>
      <c r="H14" s="109">
        <v>116</v>
      </c>
      <c r="I14" s="109">
        <v>0</v>
      </c>
      <c r="J14" s="108">
        <f>SUM(K14:L14)</f>
        <v>3</v>
      </c>
      <c r="K14" s="109">
        <v>0</v>
      </c>
      <c r="L14" s="109">
        <v>3</v>
      </c>
      <c r="M14" s="108">
        <f>SUM(N14:P14)</f>
        <v>0</v>
      </c>
      <c r="N14" s="109">
        <v>0</v>
      </c>
      <c r="O14" s="109">
        <v>0</v>
      </c>
      <c r="P14" s="109">
        <v>0</v>
      </c>
      <c r="Q14" s="108">
        <f>SUM(R14:T14)</f>
        <v>0</v>
      </c>
      <c r="R14" s="109">
        <v>0</v>
      </c>
      <c r="S14" s="109">
        <v>0</v>
      </c>
      <c r="T14" s="110"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20" ht="19.5" customHeight="1">
      <c r="A15" s="98"/>
      <c r="B15" s="84" t="s">
        <v>45</v>
      </c>
      <c r="C15" s="106">
        <f>SUM(D15,G15,J15,M15,Q15)</f>
        <v>211</v>
      </c>
      <c r="D15" s="108">
        <f>SUM(E15:F15)</f>
        <v>94</v>
      </c>
      <c r="E15" s="109">
        <v>92</v>
      </c>
      <c r="F15" s="109">
        <v>2</v>
      </c>
      <c r="G15" s="108">
        <f>SUM(H15:I15)</f>
        <v>112</v>
      </c>
      <c r="H15" s="109">
        <v>112</v>
      </c>
      <c r="I15" s="109">
        <v>0</v>
      </c>
      <c r="J15" s="108">
        <f>SUM(K15:L15)</f>
        <v>5</v>
      </c>
      <c r="K15" s="109">
        <v>0</v>
      </c>
      <c r="L15" s="109">
        <v>5</v>
      </c>
      <c r="M15" s="108">
        <f>SUM(N15:P15)</f>
        <v>0</v>
      </c>
      <c r="N15" s="109">
        <v>0</v>
      </c>
      <c r="O15" s="109">
        <v>0</v>
      </c>
      <c r="P15" s="109">
        <v>0</v>
      </c>
      <c r="Q15" s="108">
        <f>SUM(R15:T15)</f>
        <v>0</v>
      </c>
      <c r="R15" s="109">
        <v>0</v>
      </c>
      <c r="S15" s="109">
        <v>0</v>
      </c>
      <c r="T15" s="110">
        <v>0</v>
      </c>
    </row>
    <row r="16" spans="1:22" ht="19.5" customHeight="1">
      <c r="A16" s="98"/>
      <c r="B16" s="84" t="s">
        <v>46</v>
      </c>
      <c r="C16" s="106">
        <f>SUM(D16,G16,J16,M16,Q16)</f>
        <v>267</v>
      </c>
      <c r="D16" s="108">
        <f>SUM(E16:F16)</f>
        <v>148</v>
      </c>
      <c r="E16" s="109">
        <v>147</v>
      </c>
      <c r="F16" s="109">
        <v>1</v>
      </c>
      <c r="G16" s="108">
        <f>SUM(H16:I16)</f>
        <v>117</v>
      </c>
      <c r="H16" s="109">
        <v>117</v>
      </c>
      <c r="I16" s="109">
        <v>0</v>
      </c>
      <c r="J16" s="108">
        <f>SUM(K16:L16)</f>
        <v>2</v>
      </c>
      <c r="K16" s="109">
        <v>1</v>
      </c>
      <c r="L16" s="109">
        <v>1</v>
      </c>
      <c r="M16" s="108">
        <f>SUM(N16:P16)</f>
        <v>0</v>
      </c>
      <c r="N16" s="109">
        <v>0</v>
      </c>
      <c r="O16" s="109">
        <v>0</v>
      </c>
      <c r="P16" s="109">
        <v>0</v>
      </c>
      <c r="Q16" s="108">
        <f>SUM(R16:T16)</f>
        <v>0</v>
      </c>
      <c r="R16" s="109">
        <v>0</v>
      </c>
      <c r="S16" s="109">
        <v>0</v>
      </c>
      <c r="T16" s="110">
        <v>0</v>
      </c>
      <c r="U16" s="2"/>
      <c r="V16" s="2"/>
    </row>
    <row r="17" spans="1:20" ht="19.5" customHeight="1">
      <c r="A17" s="98"/>
      <c r="B17" s="84" t="s">
        <v>47</v>
      </c>
      <c r="C17" s="106">
        <f t="shared" si="6"/>
        <v>147</v>
      </c>
      <c r="D17" s="108">
        <f t="shared" si="7"/>
        <v>101</v>
      </c>
      <c r="E17" s="109">
        <v>100</v>
      </c>
      <c r="F17" s="109">
        <v>1</v>
      </c>
      <c r="G17" s="108">
        <f t="shared" si="8"/>
        <v>43</v>
      </c>
      <c r="H17" s="109">
        <v>43</v>
      </c>
      <c r="I17" s="109">
        <v>0</v>
      </c>
      <c r="J17" s="108">
        <f t="shared" si="9"/>
        <v>3</v>
      </c>
      <c r="K17" s="109">
        <v>0</v>
      </c>
      <c r="L17" s="109">
        <v>3</v>
      </c>
      <c r="M17" s="108">
        <f t="shared" si="10"/>
        <v>0</v>
      </c>
      <c r="N17" s="109">
        <v>0</v>
      </c>
      <c r="O17" s="109">
        <v>0</v>
      </c>
      <c r="P17" s="109">
        <v>0</v>
      </c>
      <c r="Q17" s="108">
        <f t="shared" si="11"/>
        <v>0</v>
      </c>
      <c r="R17" s="109">
        <v>0</v>
      </c>
      <c r="S17" s="109">
        <v>0</v>
      </c>
      <c r="T17" s="110">
        <v>0</v>
      </c>
    </row>
    <row r="18" spans="1:20" ht="19.5" customHeight="1">
      <c r="A18" s="98"/>
      <c r="B18" s="84" t="s">
        <v>48</v>
      </c>
      <c r="C18" s="106">
        <f t="shared" si="6"/>
        <v>32</v>
      </c>
      <c r="D18" s="108">
        <f t="shared" si="7"/>
        <v>24</v>
      </c>
      <c r="E18" s="109">
        <v>24</v>
      </c>
      <c r="F18" s="109">
        <v>0</v>
      </c>
      <c r="G18" s="108">
        <f t="shared" si="8"/>
        <v>7</v>
      </c>
      <c r="H18" s="109">
        <v>7</v>
      </c>
      <c r="I18" s="109">
        <v>0</v>
      </c>
      <c r="J18" s="108">
        <f t="shared" si="9"/>
        <v>1</v>
      </c>
      <c r="K18" s="109">
        <v>0</v>
      </c>
      <c r="L18" s="109">
        <v>1</v>
      </c>
      <c r="M18" s="108">
        <f t="shared" si="10"/>
        <v>0</v>
      </c>
      <c r="N18" s="109">
        <v>0</v>
      </c>
      <c r="O18" s="109">
        <v>0</v>
      </c>
      <c r="P18" s="109">
        <v>0</v>
      </c>
      <c r="Q18" s="108">
        <f t="shared" si="11"/>
        <v>0</v>
      </c>
      <c r="R18" s="109">
        <v>0</v>
      </c>
      <c r="S18" s="109">
        <v>0</v>
      </c>
      <c r="T18" s="110">
        <v>0</v>
      </c>
    </row>
    <row r="19" spans="1:20" ht="19.5" customHeight="1">
      <c r="A19" s="98"/>
      <c r="B19" s="84" t="s">
        <v>49</v>
      </c>
      <c r="C19" s="106">
        <f t="shared" si="6"/>
        <v>28</v>
      </c>
      <c r="D19" s="108">
        <f t="shared" si="7"/>
        <v>23</v>
      </c>
      <c r="E19" s="109">
        <v>23</v>
      </c>
      <c r="F19" s="109">
        <v>0</v>
      </c>
      <c r="G19" s="108">
        <f t="shared" si="8"/>
        <v>5</v>
      </c>
      <c r="H19" s="109">
        <v>5</v>
      </c>
      <c r="I19" s="109">
        <v>0</v>
      </c>
      <c r="J19" s="108">
        <f t="shared" si="9"/>
        <v>0</v>
      </c>
      <c r="K19" s="109">
        <v>0</v>
      </c>
      <c r="L19" s="109">
        <v>0</v>
      </c>
      <c r="M19" s="108">
        <f t="shared" si="10"/>
        <v>0</v>
      </c>
      <c r="N19" s="109">
        <v>0</v>
      </c>
      <c r="O19" s="109">
        <v>0</v>
      </c>
      <c r="P19" s="109">
        <v>0</v>
      </c>
      <c r="Q19" s="108">
        <f t="shared" si="11"/>
        <v>0</v>
      </c>
      <c r="R19" s="109">
        <v>0</v>
      </c>
      <c r="S19" s="109">
        <v>0</v>
      </c>
      <c r="T19" s="110">
        <v>0</v>
      </c>
    </row>
    <row r="20" spans="1:49" ht="19.5" customHeight="1">
      <c r="A20" s="99"/>
      <c r="B20" s="85" t="s">
        <v>50</v>
      </c>
      <c r="C20" s="111">
        <f t="shared" si="6"/>
        <v>14</v>
      </c>
      <c r="D20" s="112">
        <f t="shared" si="7"/>
        <v>7</v>
      </c>
      <c r="E20" s="113">
        <v>6</v>
      </c>
      <c r="F20" s="113">
        <v>1</v>
      </c>
      <c r="G20" s="112">
        <f t="shared" si="8"/>
        <v>7</v>
      </c>
      <c r="H20" s="113">
        <v>7</v>
      </c>
      <c r="I20" s="113">
        <v>0</v>
      </c>
      <c r="J20" s="112">
        <f t="shared" si="9"/>
        <v>0</v>
      </c>
      <c r="K20" s="113">
        <v>0</v>
      </c>
      <c r="L20" s="113">
        <v>0</v>
      </c>
      <c r="M20" s="112">
        <f t="shared" si="10"/>
        <v>0</v>
      </c>
      <c r="N20" s="113">
        <v>0</v>
      </c>
      <c r="O20" s="113">
        <v>0</v>
      </c>
      <c r="P20" s="113">
        <v>0</v>
      </c>
      <c r="Q20" s="112">
        <f t="shared" si="11"/>
        <v>0</v>
      </c>
      <c r="R20" s="113">
        <v>0</v>
      </c>
      <c r="S20" s="113">
        <v>0</v>
      </c>
      <c r="T20" s="114"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0" ht="19.5" customHeight="1">
      <c r="A21" s="100" t="s">
        <v>109</v>
      </c>
      <c r="B21" s="101"/>
      <c r="C21" s="106">
        <f t="shared" si="6"/>
        <v>4187</v>
      </c>
      <c r="D21" s="36">
        <f t="shared" si="7"/>
        <v>1674</v>
      </c>
      <c r="E21" s="37">
        <f>SUM(E22:E34)</f>
        <v>1555</v>
      </c>
      <c r="F21" s="37">
        <f>SUM(F22:F34)</f>
        <v>119</v>
      </c>
      <c r="G21" s="36">
        <f t="shared" si="8"/>
        <v>2487</v>
      </c>
      <c r="H21" s="37">
        <f>SUM(H22:H34)</f>
        <v>2484</v>
      </c>
      <c r="I21" s="109">
        <f>SUM(I22:I34)</f>
        <v>3</v>
      </c>
      <c r="J21" s="108">
        <f t="shared" si="9"/>
        <v>22</v>
      </c>
      <c r="K21" s="109">
        <f>SUM(K22:K34)</f>
        <v>4</v>
      </c>
      <c r="L21" s="109">
        <f>SUM(L22:L34)</f>
        <v>18</v>
      </c>
      <c r="M21" s="108">
        <f t="shared" si="10"/>
        <v>4</v>
      </c>
      <c r="N21" s="109">
        <f>SUM(N22:N34)</f>
        <v>4</v>
      </c>
      <c r="O21" s="109">
        <f>SUM(O22:O34)</f>
        <v>0</v>
      </c>
      <c r="P21" s="109">
        <f>SUM(P22:P34)</f>
        <v>0</v>
      </c>
      <c r="Q21" s="108">
        <f t="shared" si="11"/>
        <v>0</v>
      </c>
      <c r="R21" s="109">
        <f>SUM(R22:R34)</f>
        <v>0</v>
      </c>
      <c r="S21" s="109">
        <f>SUM(S22:S34)</f>
        <v>0</v>
      </c>
      <c r="T21" s="110">
        <f>SUM(T22:T34)</f>
        <v>0</v>
      </c>
    </row>
    <row r="22" spans="1:20" ht="19.5" customHeight="1">
      <c r="A22" s="98"/>
      <c r="B22" s="84" t="s">
        <v>8</v>
      </c>
      <c r="C22" s="106">
        <f t="shared" si="6"/>
        <v>801</v>
      </c>
      <c r="D22" s="108">
        <f t="shared" si="7"/>
        <v>409</v>
      </c>
      <c r="E22" s="109">
        <v>368</v>
      </c>
      <c r="F22" s="109">
        <v>41</v>
      </c>
      <c r="G22" s="108">
        <f t="shared" si="8"/>
        <v>387</v>
      </c>
      <c r="H22" s="109">
        <v>386</v>
      </c>
      <c r="I22" s="109">
        <v>1</v>
      </c>
      <c r="J22" s="108">
        <f t="shared" si="9"/>
        <v>5</v>
      </c>
      <c r="K22" s="109">
        <v>0</v>
      </c>
      <c r="L22" s="109">
        <v>5</v>
      </c>
      <c r="M22" s="108">
        <f t="shared" si="10"/>
        <v>0</v>
      </c>
      <c r="N22" s="109">
        <v>0</v>
      </c>
      <c r="O22" s="109">
        <v>0</v>
      </c>
      <c r="P22" s="109">
        <v>0</v>
      </c>
      <c r="Q22" s="108">
        <f t="shared" si="11"/>
        <v>0</v>
      </c>
      <c r="R22" s="109">
        <v>0</v>
      </c>
      <c r="S22" s="109">
        <v>0</v>
      </c>
      <c r="T22" s="110">
        <v>0</v>
      </c>
    </row>
    <row r="23" spans="1:20" ht="19.5" customHeight="1">
      <c r="A23" s="98"/>
      <c r="B23" s="84" t="s">
        <v>10</v>
      </c>
      <c r="C23" s="106">
        <f>SUM(D23,G23,J23,M23,Q23)</f>
        <v>771</v>
      </c>
      <c r="D23" s="108">
        <f>SUM(E23:F23)</f>
        <v>223</v>
      </c>
      <c r="E23" s="109">
        <v>209</v>
      </c>
      <c r="F23" s="109">
        <v>14</v>
      </c>
      <c r="G23" s="108">
        <f>SUM(H23:I23)</f>
        <v>543</v>
      </c>
      <c r="H23" s="109">
        <v>543</v>
      </c>
      <c r="I23" s="109">
        <v>0</v>
      </c>
      <c r="J23" s="108">
        <f>SUM(K23:L23)</f>
        <v>5</v>
      </c>
      <c r="K23" s="109">
        <v>1</v>
      </c>
      <c r="L23" s="109">
        <v>4</v>
      </c>
      <c r="M23" s="108">
        <f>SUM(N23:P23)</f>
        <v>0</v>
      </c>
      <c r="N23" s="109">
        <v>0</v>
      </c>
      <c r="O23" s="109">
        <v>0</v>
      </c>
      <c r="P23" s="109">
        <v>0</v>
      </c>
      <c r="Q23" s="108">
        <f>SUM(R23:T23)</f>
        <v>0</v>
      </c>
      <c r="R23" s="109">
        <v>0</v>
      </c>
      <c r="S23" s="109">
        <v>0</v>
      </c>
      <c r="T23" s="110">
        <v>0</v>
      </c>
    </row>
    <row r="24" spans="1:20" ht="19.5" customHeight="1">
      <c r="A24" s="98"/>
      <c r="B24" s="84" t="s">
        <v>13</v>
      </c>
      <c r="C24" s="106">
        <f t="shared" si="6"/>
        <v>723</v>
      </c>
      <c r="D24" s="108">
        <f t="shared" si="7"/>
        <v>322</v>
      </c>
      <c r="E24" s="109">
        <v>298</v>
      </c>
      <c r="F24" s="109">
        <v>24</v>
      </c>
      <c r="G24" s="108">
        <f t="shared" si="8"/>
        <v>399</v>
      </c>
      <c r="H24" s="109">
        <v>398</v>
      </c>
      <c r="I24" s="109">
        <v>1</v>
      </c>
      <c r="J24" s="108">
        <f t="shared" si="9"/>
        <v>2</v>
      </c>
      <c r="K24" s="109">
        <v>0</v>
      </c>
      <c r="L24" s="109">
        <v>2</v>
      </c>
      <c r="M24" s="108">
        <f t="shared" si="10"/>
        <v>0</v>
      </c>
      <c r="N24" s="109">
        <v>0</v>
      </c>
      <c r="O24" s="109">
        <v>0</v>
      </c>
      <c r="P24" s="109">
        <v>0</v>
      </c>
      <c r="Q24" s="108">
        <f t="shared" si="11"/>
        <v>0</v>
      </c>
      <c r="R24" s="109">
        <v>0</v>
      </c>
      <c r="S24" s="109">
        <v>0</v>
      </c>
      <c r="T24" s="110">
        <v>0</v>
      </c>
    </row>
    <row r="25" spans="1:20" ht="19.5" customHeight="1">
      <c r="A25" s="98"/>
      <c r="B25" s="84" t="s">
        <v>51</v>
      </c>
      <c r="C25" s="106">
        <f>SUM(D25,G25,J25,M25,Q25)</f>
        <v>120</v>
      </c>
      <c r="D25" s="108">
        <f>SUM(E25:F25)</f>
        <v>42</v>
      </c>
      <c r="E25" s="109">
        <v>39</v>
      </c>
      <c r="F25" s="109">
        <v>3</v>
      </c>
      <c r="G25" s="108">
        <f>SUM(H25:I25)</f>
        <v>77</v>
      </c>
      <c r="H25" s="109">
        <v>77</v>
      </c>
      <c r="I25" s="109">
        <v>0</v>
      </c>
      <c r="J25" s="108">
        <f>SUM(K25:L25)</f>
        <v>0</v>
      </c>
      <c r="K25" s="109">
        <v>0</v>
      </c>
      <c r="L25" s="109">
        <v>0</v>
      </c>
      <c r="M25" s="108">
        <f>SUM(N25:P25)</f>
        <v>1</v>
      </c>
      <c r="N25" s="109">
        <v>1</v>
      </c>
      <c r="O25" s="109">
        <v>0</v>
      </c>
      <c r="P25" s="109">
        <v>0</v>
      </c>
      <c r="Q25" s="108">
        <f>SUM(R25:T25)</f>
        <v>0</v>
      </c>
      <c r="R25" s="109">
        <v>0</v>
      </c>
      <c r="S25" s="109">
        <v>0</v>
      </c>
      <c r="T25" s="110">
        <v>0</v>
      </c>
    </row>
    <row r="26" spans="1:20" ht="19.5" customHeight="1">
      <c r="A26" s="98"/>
      <c r="B26" s="84" t="s">
        <v>52</v>
      </c>
      <c r="C26" s="106">
        <f>SUM(D26,G26,J26,M26,Q26)</f>
        <v>260</v>
      </c>
      <c r="D26" s="108">
        <f>SUM(E26:F26)</f>
        <v>102</v>
      </c>
      <c r="E26" s="109">
        <v>97</v>
      </c>
      <c r="F26" s="109">
        <v>5</v>
      </c>
      <c r="G26" s="108">
        <f>SUM(H26:I26)</f>
        <v>155</v>
      </c>
      <c r="H26" s="109">
        <v>155</v>
      </c>
      <c r="I26" s="109">
        <v>0</v>
      </c>
      <c r="J26" s="108">
        <f>SUM(K26:L26)</f>
        <v>3</v>
      </c>
      <c r="K26" s="109">
        <v>1</v>
      </c>
      <c r="L26" s="109">
        <v>2</v>
      </c>
      <c r="M26" s="108">
        <f>SUM(N26:P26)</f>
        <v>0</v>
      </c>
      <c r="N26" s="109">
        <v>0</v>
      </c>
      <c r="O26" s="109">
        <v>0</v>
      </c>
      <c r="P26" s="109">
        <v>0</v>
      </c>
      <c r="Q26" s="108">
        <f>SUM(R26:T26)</f>
        <v>0</v>
      </c>
      <c r="R26" s="109">
        <v>0</v>
      </c>
      <c r="S26" s="109">
        <v>0</v>
      </c>
      <c r="T26" s="110">
        <v>0</v>
      </c>
    </row>
    <row r="27" spans="1:20" ht="19.5" customHeight="1">
      <c r="A27" s="98"/>
      <c r="B27" s="84" t="s">
        <v>53</v>
      </c>
      <c r="C27" s="106">
        <f>SUM(D27,G27,J27,M27,Q27)</f>
        <v>126</v>
      </c>
      <c r="D27" s="108">
        <f>SUM(E27:F27)</f>
        <v>36</v>
      </c>
      <c r="E27" s="109">
        <v>36</v>
      </c>
      <c r="F27" s="109">
        <v>0</v>
      </c>
      <c r="G27" s="108">
        <f>SUM(H27:I27)</f>
        <v>90</v>
      </c>
      <c r="H27" s="109">
        <v>90</v>
      </c>
      <c r="I27" s="109">
        <v>0</v>
      </c>
      <c r="J27" s="108">
        <f>SUM(K27:L27)</f>
        <v>0</v>
      </c>
      <c r="K27" s="109">
        <v>0</v>
      </c>
      <c r="L27" s="109">
        <v>0</v>
      </c>
      <c r="M27" s="108">
        <f>SUM(N27:P27)</f>
        <v>0</v>
      </c>
      <c r="N27" s="109">
        <v>0</v>
      </c>
      <c r="O27" s="109">
        <v>0</v>
      </c>
      <c r="P27" s="109">
        <v>0</v>
      </c>
      <c r="Q27" s="108">
        <f>SUM(R27:T27)</f>
        <v>0</v>
      </c>
      <c r="R27" s="109">
        <v>0</v>
      </c>
      <c r="S27" s="109">
        <v>0</v>
      </c>
      <c r="T27" s="110">
        <v>0</v>
      </c>
    </row>
    <row r="28" spans="1:20" ht="19.5" customHeight="1">
      <c r="A28" s="98"/>
      <c r="B28" s="84" t="s">
        <v>54</v>
      </c>
      <c r="C28" s="106">
        <f>SUM(D28,G28,J28,M28,Q28)</f>
        <v>291</v>
      </c>
      <c r="D28" s="108">
        <f>SUM(E28:F28)</f>
        <v>105</v>
      </c>
      <c r="E28" s="109">
        <v>102</v>
      </c>
      <c r="F28" s="109">
        <v>3</v>
      </c>
      <c r="G28" s="108">
        <f>SUM(H28:I28)</f>
        <v>184</v>
      </c>
      <c r="H28" s="109">
        <v>184</v>
      </c>
      <c r="I28" s="109">
        <v>0</v>
      </c>
      <c r="J28" s="108">
        <f>SUM(K28:L28)</f>
        <v>1</v>
      </c>
      <c r="K28" s="109">
        <v>0</v>
      </c>
      <c r="L28" s="109">
        <v>1</v>
      </c>
      <c r="M28" s="108">
        <f>SUM(N28:P28)</f>
        <v>1</v>
      </c>
      <c r="N28" s="109">
        <v>1</v>
      </c>
      <c r="O28" s="109">
        <v>0</v>
      </c>
      <c r="P28" s="109">
        <v>0</v>
      </c>
      <c r="Q28" s="108">
        <f>SUM(R28:T28)</f>
        <v>0</v>
      </c>
      <c r="R28" s="109">
        <v>0</v>
      </c>
      <c r="S28" s="109">
        <v>0</v>
      </c>
      <c r="T28" s="110">
        <v>0</v>
      </c>
    </row>
    <row r="29" spans="1:20" ht="19.5" customHeight="1">
      <c r="A29" s="98"/>
      <c r="B29" s="84" t="s">
        <v>55</v>
      </c>
      <c r="C29" s="106">
        <f>SUM(D29,G29,J29,M29,Q29)</f>
        <v>193</v>
      </c>
      <c r="D29" s="108">
        <f>SUM(E29:F29)</f>
        <v>69</v>
      </c>
      <c r="E29" s="109">
        <v>69</v>
      </c>
      <c r="F29" s="109">
        <v>0</v>
      </c>
      <c r="G29" s="108">
        <f>SUM(H29:I29)</f>
        <v>123</v>
      </c>
      <c r="H29" s="109">
        <v>123</v>
      </c>
      <c r="I29" s="109">
        <v>0</v>
      </c>
      <c r="J29" s="108">
        <f>SUM(K29:L29)</f>
        <v>1</v>
      </c>
      <c r="K29" s="109">
        <v>0</v>
      </c>
      <c r="L29" s="109">
        <v>1</v>
      </c>
      <c r="M29" s="108">
        <f>SUM(N29:P29)</f>
        <v>0</v>
      </c>
      <c r="N29" s="109">
        <v>0</v>
      </c>
      <c r="O29" s="109">
        <v>0</v>
      </c>
      <c r="P29" s="109">
        <v>0</v>
      </c>
      <c r="Q29" s="108">
        <f>SUM(R29:T29)</f>
        <v>0</v>
      </c>
      <c r="R29" s="109">
        <v>0</v>
      </c>
      <c r="S29" s="109">
        <v>0</v>
      </c>
      <c r="T29" s="110">
        <v>0</v>
      </c>
    </row>
    <row r="30" spans="1:20" ht="19.5" customHeight="1">
      <c r="A30" s="98"/>
      <c r="B30" s="84" t="s">
        <v>56</v>
      </c>
      <c r="C30" s="106">
        <f t="shared" si="6"/>
        <v>141</v>
      </c>
      <c r="D30" s="108">
        <f t="shared" si="7"/>
        <v>44</v>
      </c>
      <c r="E30" s="109">
        <v>43</v>
      </c>
      <c r="F30" s="109">
        <v>1</v>
      </c>
      <c r="G30" s="108">
        <f t="shared" si="8"/>
        <v>94</v>
      </c>
      <c r="H30" s="109">
        <v>94</v>
      </c>
      <c r="I30" s="109">
        <v>0</v>
      </c>
      <c r="J30" s="108">
        <f t="shared" si="9"/>
        <v>2</v>
      </c>
      <c r="K30" s="109">
        <v>0</v>
      </c>
      <c r="L30" s="109">
        <v>2</v>
      </c>
      <c r="M30" s="108">
        <f t="shared" si="10"/>
        <v>1</v>
      </c>
      <c r="N30" s="109">
        <v>1</v>
      </c>
      <c r="O30" s="109">
        <v>0</v>
      </c>
      <c r="P30" s="109">
        <v>0</v>
      </c>
      <c r="Q30" s="108">
        <f t="shared" si="11"/>
        <v>0</v>
      </c>
      <c r="R30" s="109">
        <v>0</v>
      </c>
      <c r="S30" s="109">
        <v>0</v>
      </c>
      <c r="T30" s="110">
        <v>0</v>
      </c>
    </row>
    <row r="31" spans="1:20" ht="19.5" customHeight="1">
      <c r="A31" s="98"/>
      <c r="B31" s="84" t="s">
        <v>58</v>
      </c>
      <c r="C31" s="106">
        <f t="shared" si="6"/>
        <v>182</v>
      </c>
      <c r="D31" s="108">
        <f t="shared" si="7"/>
        <v>78</v>
      </c>
      <c r="E31" s="109">
        <v>74</v>
      </c>
      <c r="F31" s="109">
        <v>4</v>
      </c>
      <c r="G31" s="108">
        <f t="shared" si="8"/>
        <v>104</v>
      </c>
      <c r="H31" s="109">
        <v>104</v>
      </c>
      <c r="I31" s="109">
        <v>0</v>
      </c>
      <c r="J31" s="108">
        <f t="shared" si="9"/>
        <v>0</v>
      </c>
      <c r="K31" s="109">
        <v>0</v>
      </c>
      <c r="L31" s="109">
        <v>0</v>
      </c>
      <c r="M31" s="108">
        <f t="shared" si="10"/>
        <v>0</v>
      </c>
      <c r="N31" s="109">
        <v>0</v>
      </c>
      <c r="O31" s="109">
        <v>0</v>
      </c>
      <c r="P31" s="109">
        <v>0</v>
      </c>
      <c r="Q31" s="108">
        <f t="shared" si="11"/>
        <v>0</v>
      </c>
      <c r="R31" s="109">
        <v>0</v>
      </c>
      <c r="S31" s="109">
        <v>0</v>
      </c>
      <c r="T31" s="110">
        <v>0</v>
      </c>
    </row>
    <row r="32" spans="1:20" ht="19.5" customHeight="1">
      <c r="A32" s="98"/>
      <c r="B32" s="84" t="s">
        <v>59</v>
      </c>
      <c r="C32" s="106">
        <f t="shared" si="6"/>
        <v>141</v>
      </c>
      <c r="D32" s="108">
        <f t="shared" si="7"/>
        <v>61</v>
      </c>
      <c r="E32" s="109">
        <v>57</v>
      </c>
      <c r="F32" s="109">
        <v>4</v>
      </c>
      <c r="G32" s="108">
        <f t="shared" si="8"/>
        <v>80</v>
      </c>
      <c r="H32" s="109">
        <v>80</v>
      </c>
      <c r="I32" s="109">
        <v>0</v>
      </c>
      <c r="J32" s="108">
        <f t="shared" si="9"/>
        <v>0</v>
      </c>
      <c r="K32" s="109">
        <v>0</v>
      </c>
      <c r="L32" s="109">
        <v>0</v>
      </c>
      <c r="M32" s="108">
        <f t="shared" si="10"/>
        <v>0</v>
      </c>
      <c r="N32" s="109">
        <v>0</v>
      </c>
      <c r="O32" s="109">
        <v>0</v>
      </c>
      <c r="P32" s="109">
        <v>0</v>
      </c>
      <c r="Q32" s="108">
        <f t="shared" si="11"/>
        <v>0</v>
      </c>
      <c r="R32" s="109">
        <v>0</v>
      </c>
      <c r="S32" s="109">
        <v>0</v>
      </c>
      <c r="T32" s="110">
        <v>0</v>
      </c>
    </row>
    <row r="33" spans="1:20" ht="19.5" customHeight="1">
      <c r="A33" s="98"/>
      <c r="B33" s="84" t="s">
        <v>60</v>
      </c>
      <c r="C33" s="106">
        <f t="shared" si="6"/>
        <v>138</v>
      </c>
      <c r="D33" s="108">
        <f t="shared" si="7"/>
        <v>66</v>
      </c>
      <c r="E33" s="109">
        <v>64</v>
      </c>
      <c r="F33" s="109">
        <v>2</v>
      </c>
      <c r="G33" s="108">
        <f t="shared" si="8"/>
        <v>70</v>
      </c>
      <c r="H33" s="109">
        <v>70</v>
      </c>
      <c r="I33" s="109">
        <v>0</v>
      </c>
      <c r="J33" s="108">
        <f t="shared" si="9"/>
        <v>2</v>
      </c>
      <c r="K33" s="109">
        <v>2</v>
      </c>
      <c r="L33" s="109">
        <v>0</v>
      </c>
      <c r="M33" s="108">
        <f t="shared" si="10"/>
        <v>0</v>
      </c>
      <c r="N33" s="109">
        <v>0</v>
      </c>
      <c r="O33" s="109">
        <v>0</v>
      </c>
      <c r="P33" s="109">
        <v>0</v>
      </c>
      <c r="Q33" s="108">
        <f t="shared" si="11"/>
        <v>0</v>
      </c>
      <c r="R33" s="109">
        <v>0</v>
      </c>
      <c r="S33" s="109">
        <v>0</v>
      </c>
      <c r="T33" s="110">
        <v>0</v>
      </c>
    </row>
    <row r="34" spans="1:20" ht="19.5" customHeight="1">
      <c r="A34" s="98"/>
      <c r="B34" s="84" t="s">
        <v>61</v>
      </c>
      <c r="C34" s="106">
        <f t="shared" si="6"/>
        <v>300</v>
      </c>
      <c r="D34" s="108">
        <f t="shared" si="7"/>
        <v>117</v>
      </c>
      <c r="E34" s="109">
        <v>99</v>
      </c>
      <c r="F34" s="109">
        <v>18</v>
      </c>
      <c r="G34" s="108">
        <f t="shared" si="8"/>
        <v>181</v>
      </c>
      <c r="H34" s="109">
        <v>180</v>
      </c>
      <c r="I34" s="109">
        <v>1</v>
      </c>
      <c r="J34" s="108">
        <f t="shared" si="9"/>
        <v>1</v>
      </c>
      <c r="K34" s="109">
        <v>0</v>
      </c>
      <c r="L34" s="109">
        <v>1</v>
      </c>
      <c r="M34" s="108">
        <f t="shared" si="10"/>
        <v>1</v>
      </c>
      <c r="N34" s="109">
        <v>1</v>
      </c>
      <c r="O34" s="109">
        <v>0</v>
      </c>
      <c r="P34" s="109">
        <v>0</v>
      </c>
      <c r="Q34" s="108">
        <f t="shared" si="11"/>
        <v>0</v>
      </c>
      <c r="R34" s="109">
        <v>0</v>
      </c>
      <c r="S34" s="109">
        <v>0</v>
      </c>
      <c r="T34" s="110">
        <v>0</v>
      </c>
    </row>
    <row r="35" spans="1:20" ht="19.5" customHeight="1">
      <c r="A35" s="96" t="s">
        <v>110</v>
      </c>
      <c r="B35" s="97"/>
      <c r="C35" s="104">
        <f t="shared" si="6"/>
        <v>277</v>
      </c>
      <c r="D35" s="115">
        <f t="shared" si="7"/>
        <v>109</v>
      </c>
      <c r="E35" s="116">
        <f>SUM(E36:E41)</f>
        <v>103</v>
      </c>
      <c r="F35" s="116">
        <f>SUM(F36:F41)</f>
        <v>6</v>
      </c>
      <c r="G35" s="115">
        <f t="shared" si="8"/>
        <v>159</v>
      </c>
      <c r="H35" s="116">
        <f>SUM(H36:H41)</f>
        <v>159</v>
      </c>
      <c r="I35" s="116">
        <f>SUM(I36:I41)</f>
        <v>0</v>
      </c>
      <c r="J35" s="115">
        <f t="shared" si="9"/>
        <v>9</v>
      </c>
      <c r="K35" s="116">
        <f>SUM(K36:K41)</f>
        <v>0</v>
      </c>
      <c r="L35" s="116">
        <f>SUM(L36:L41)</f>
        <v>9</v>
      </c>
      <c r="M35" s="115">
        <f t="shared" si="10"/>
        <v>0</v>
      </c>
      <c r="N35" s="116">
        <f>SUM(N36:N41)</f>
        <v>0</v>
      </c>
      <c r="O35" s="116">
        <f>SUM(O36:O41)</f>
        <v>0</v>
      </c>
      <c r="P35" s="116">
        <f>SUM(P36:P41)</f>
        <v>0</v>
      </c>
      <c r="Q35" s="115">
        <f t="shared" si="11"/>
        <v>0</v>
      </c>
      <c r="R35" s="116">
        <f>SUM(R36:R41)</f>
        <v>0</v>
      </c>
      <c r="S35" s="116">
        <f>SUM(S36:S41)</f>
        <v>0</v>
      </c>
      <c r="T35" s="117">
        <f>SUM(T36:T41)</f>
        <v>0</v>
      </c>
    </row>
    <row r="36" spans="1:20" ht="19.5" customHeight="1">
      <c r="A36" s="98"/>
      <c r="B36" s="84" t="s">
        <v>14</v>
      </c>
      <c r="C36" s="106">
        <f t="shared" si="6"/>
        <v>121</v>
      </c>
      <c r="D36" s="108">
        <f t="shared" si="7"/>
        <v>47</v>
      </c>
      <c r="E36" s="109">
        <v>44</v>
      </c>
      <c r="F36" s="109">
        <v>3</v>
      </c>
      <c r="G36" s="108">
        <f t="shared" si="8"/>
        <v>67</v>
      </c>
      <c r="H36" s="109">
        <v>67</v>
      </c>
      <c r="I36" s="109">
        <v>0</v>
      </c>
      <c r="J36" s="108">
        <f t="shared" si="9"/>
        <v>7</v>
      </c>
      <c r="K36" s="109">
        <v>0</v>
      </c>
      <c r="L36" s="109">
        <v>7</v>
      </c>
      <c r="M36" s="108">
        <f t="shared" si="10"/>
        <v>0</v>
      </c>
      <c r="N36" s="109">
        <v>0</v>
      </c>
      <c r="O36" s="109">
        <v>0</v>
      </c>
      <c r="P36" s="109">
        <v>0</v>
      </c>
      <c r="Q36" s="108">
        <f t="shared" si="11"/>
        <v>0</v>
      </c>
      <c r="R36" s="109">
        <v>0</v>
      </c>
      <c r="S36" s="109">
        <v>0</v>
      </c>
      <c r="T36" s="110">
        <v>0</v>
      </c>
    </row>
    <row r="37" spans="1:20" ht="19.5" customHeight="1">
      <c r="A37" s="98"/>
      <c r="B37" s="84" t="s">
        <v>57</v>
      </c>
      <c r="C37" s="106">
        <f t="shared" si="6"/>
        <v>24</v>
      </c>
      <c r="D37" s="108">
        <f t="shared" si="7"/>
        <v>11</v>
      </c>
      <c r="E37" s="109">
        <v>11</v>
      </c>
      <c r="F37" s="109">
        <v>0</v>
      </c>
      <c r="G37" s="108">
        <f t="shared" si="8"/>
        <v>13</v>
      </c>
      <c r="H37" s="109">
        <v>13</v>
      </c>
      <c r="I37" s="109">
        <v>0</v>
      </c>
      <c r="J37" s="108">
        <f t="shared" si="9"/>
        <v>0</v>
      </c>
      <c r="K37" s="109">
        <v>0</v>
      </c>
      <c r="L37" s="109">
        <v>0</v>
      </c>
      <c r="M37" s="108">
        <f t="shared" si="10"/>
        <v>0</v>
      </c>
      <c r="N37" s="109">
        <v>0</v>
      </c>
      <c r="O37" s="109">
        <v>0</v>
      </c>
      <c r="P37" s="109">
        <v>0</v>
      </c>
      <c r="Q37" s="108">
        <f t="shared" si="11"/>
        <v>0</v>
      </c>
      <c r="R37" s="109">
        <v>0</v>
      </c>
      <c r="S37" s="109">
        <v>0</v>
      </c>
      <c r="T37" s="110">
        <v>0</v>
      </c>
    </row>
    <row r="38" spans="1:20" ht="19.5" customHeight="1">
      <c r="A38" s="98"/>
      <c r="B38" s="84" t="s">
        <v>62</v>
      </c>
      <c r="C38" s="106">
        <f t="shared" si="6"/>
        <v>76</v>
      </c>
      <c r="D38" s="108">
        <f t="shared" si="7"/>
        <v>31</v>
      </c>
      <c r="E38" s="109">
        <v>30</v>
      </c>
      <c r="F38" s="109">
        <v>1</v>
      </c>
      <c r="G38" s="108">
        <f t="shared" si="8"/>
        <v>43</v>
      </c>
      <c r="H38" s="109">
        <v>43</v>
      </c>
      <c r="I38" s="109">
        <v>0</v>
      </c>
      <c r="J38" s="108">
        <f t="shared" si="9"/>
        <v>2</v>
      </c>
      <c r="K38" s="109">
        <v>0</v>
      </c>
      <c r="L38" s="109">
        <v>2</v>
      </c>
      <c r="M38" s="108">
        <f t="shared" si="10"/>
        <v>0</v>
      </c>
      <c r="N38" s="109">
        <v>0</v>
      </c>
      <c r="O38" s="109">
        <v>0</v>
      </c>
      <c r="P38" s="109">
        <v>0</v>
      </c>
      <c r="Q38" s="108">
        <f t="shared" si="11"/>
        <v>0</v>
      </c>
      <c r="R38" s="109">
        <v>0</v>
      </c>
      <c r="S38" s="109">
        <v>0</v>
      </c>
      <c r="T38" s="110">
        <v>0</v>
      </c>
    </row>
    <row r="39" spans="1:20" ht="19.5" customHeight="1">
      <c r="A39" s="98"/>
      <c r="B39" s="84" t="s">
        <v>63</v>
      </c>
      <c r="C39" s="106">
        <f t="shared" si="6"/>
        <v>7</v>
      </c>
      <c r="D39" s="108">
        <f t="shared" si="7"/>
        <v>2</v>
      </c>
      <c r="E39" s="109">
        <v>2</v>
      </c>
      <c r="F39" s="109">
        <v>0</v>
      </c>
      <c r="G39" s="108">
        <f t="shared" si="8"/>
        <v>5</v>
      </c>
      <c r="H39" s="109">
        <v>5</v>
      </c>
      <c r="I39" s="109">
        <v>0</v>
      </c>
      <c r="J39" s="108">
        <f t="shared" si="9"/>
        <v>0</v>
      </c>
      <c r="K39" s="109">
        <v>0</v>
      </c>
      <c r="L39" s="109">
        <v>0</v>
      </c>
      <c r="M39" s="108">
        <f t="shared" si="10"/>
        <v>0</v>
      </c>
      <c r="N39" s="109">
        <v>0</v>
      </c>
      <c r="O39" s="109">
        <v>0</v>
      </c>
      <c r="P39" s="109">
        <v>0</v>
      </c>
      <c r="Q39" s="108">
        <f t="shared" si="11"/>
        <v>0</v>
      </c>
      <c r="R39" s="109">
        <v>0</v>
      </c>
      <c r="S39" s="109">
        <v>0</v>
      </c>
      <c r="T39" s="110">
        <v>0</v>
      </c>
    </row>
    <row r="40" spans="1:20" ht="19.5" customHeight="1">
      <c r="A40" s="98"/>
      <c r="B40" s="84" t="s">
        <v>64</v>
      </c>
      <c r="C40" s="106">
        <f t="shared" si="6"/>
        <v>32</v>
      </c>
      <c r="D40" s="108">
        <f t="shared" si="7"/>
        <v>14</v>
      </c>
      <c r="E40" s="109">
        <v>12</v>
      </c>
      <c r="F40" s="109">
        <v>2</v>
      </c>
      <c r="G40" s="108">
        <f t="shared" si="8"/>
        <v>18</v>
      </c>
      <c r="H40" s="109">
        <v>18</v>
      </c>
      <c r="I40" s="109">
        <v>0</v>
      </c>
      <c r="J40" s="108">
        <f t="shared" si="9"/>
        <v>0</v>
      </c>
      <c r="K40" s="109">
        <v>0</v>
      </c>
      <c r="L40" s="109">
        <v>0</v>
      </c>
      <c r="M40" s="108">
        <f t="shared" si="10"/>
        <v>0</v>
      </c>
      <c r="N40" s="109">
        <v>0</v>
      </c>
      <c r="O40" s="109">
        <v>0</v>
      </c>
      <c r="P40" s="109">
        <v>0</v>
      </c>
      <c r="Q40" s="108">
        <f t="shared" si="11"/>
        <v>0</v>
      </c>
      <c r="R40" s="109">
        <v>0</v>
      </c>
      <c r="S40" s="109">
        <v>0</v>
      </c>
      <c r="T40" s="110">
        <v>0</v>
      </c>
    </row>
    <row r="41" spans="1:20" ht="19.5" customHeight="1">
      <c r="A41" s="99"/>
      <c r="B41" s="85" t="s">
        <v>65</v>
      </c>
      <c r="C41" s="111">
        <f t="shared" si="6"/>
        <v>17</v>
      </c>
      <c r="D41" s="112">
        <f t="shared" si="7"/>
        <v>4</v>
      </c>
      <c r="E41" s="113">
        <v>4</v>
      </c>
      <c r="F41" s="113">
        <v>0</v>
      </c>
      <c r="G41" s="112">
        <f t="shared" si="8"/>
        <v>13</v>
      </c>
      <c r="H41" s="113">
        <v>13</v>
      </c>
      <c r="I41" s="113">
        <v>0</v>
      </c>
      <c r="J41" s="112">
        <f t="shared" si="9"/>
        <v>0</v>
      </c>
      <c r="K41" s="113">
        <v>0</v>
      </c>
      <c r="L41" s="113">
        <v>0</v>
      </c>
      <c r="M41" s="112">
        <f t="shared" si="10"/>
        <v>0</v>
      </c>
      <c r="N41" s="113">
        <v>0</v>
      </c>
      <c r="O41" s="113">
        <v>0</v>
      </c>
      <c r="P41" s="113">
        <v>0</v>
      </c>
      <c r="Q41" s="112">
        <f t="shared" si="11"/>
        <v>0</v>
      </c>
      <c r="R41" s="113">
        <v>0</v>
      </c>
      <c r="S41" s="113">
        <v>0</v>
      </c>
      <c r="T41" s="114">
        <v>0</v>
      </c>
    </row>
    <row r="42" spans="1:20" ht="19.5" customHeight="1">
      <c r="A42" s="100" t="s">
        <v>83</v>
      </c>
      <c r="B42" s="101"/>
      <c r="C42" s="106">
        <f t="shared" si="6"/>
        <v>6049</v>
      </c>
      <c r="D42" s="36">
        <f t="shared" si="7"/>
        <v>2968</v>
      </c>
      <c r="E42" s="37">
        <f>SUM(E43)</f>
        <v>1791</v>
      </c>
      <c r="F42" s="37">
        <f>SUM(F43)</f>
        <v>1177</v>
      </c>
      <c r="G42" s="36">
        <f t="shared" si="8"/>
        <v>3010</v>
      </c>
      <c r="H42" s="37">
        <f>SUM(H43)</f>
        <v>3009</v>
      </c>
      <c r="I42" s="109">
        <f>SUM(I43)</f>
        <v>1</v>
      </c>
      <c r="J42" s="108">
        <f t="shared" si="9"/>
        <v>65</v>
      </c>
      <c r="K42" s="109">
        <f>SUM(K43)</f>
        <v>0</v>
      </c>
      <c r="L42" s="109">
        <f>SUM(L43)</f>
        <v>65</v>
      </c>
      <c r="M42" s="108">
        <f t="shared" si="10"/>
        <v>5</v>
      </c>
      <c r="N42" s="109">
        <f>SUM(N43)</f>
        <v>4</v>
      </c>
      <c r="O42" s="109">
        <f>SUM(O43)</f>
        <v>1</v>
      </c>
      <c r="P42" s="109">
        <f>SUM(P43)</f>
        <v>0</v>
      </c>
      <c r="Q42" s="108">
        <f t="shared" si="11"/>
        <v>1</v>
      </c>
      <c r="R42" s="109">
        <f>SUM(R43)</f>
        <v>1</v>
      </c>
      <c r="S42" s="109">
        <f>SUM(S43)</f>
        <v>0</v>
      </c>
      <c r="T42" s="110">
        <f>SUM(T43)</f>
        <v>0</v>
      </c>
    </row>
    <row r="43" spans="1:20" ht="19.5" customHeight="1">
      <c r="A43" s="98"/>
      <c r="B43" s="84" t="s">
        <v>0</v>
      </c>
      <c r="C43" s="106">
        <f t="shared" si="6"/>
        <v>6049</v>
      </c>
      <c r="D43" s="36">
        <f t="shared" si="7"/>
        <v>2968</v>
      </c>
      <c r="E43" s="37">
        <v>1791</v>
      </c>
      <c r="F43" s="37">
        <v>1177</v>
      </c>
      <c r="G43" s="36">
        <f t="shared" si="8"/>
        <v>3010</v>
      </c>
      <c r="H43" s="37">
        <v>3009</v>
      </c>
      <c r="I43" s="109">
        <v>1</v>
      </c>
      <c r="J43" s="108">
        <f t="shared" si="9"/>
        <v>65</v>
      </c>
      <c r="K43" s="109">
        <v>0</v>
      </c>
      <c r="L43" s="109">
        <v>65</v>
      </c>
      <c r="M43" s="108">
        <f t="shared" si="10"/>
        <v>5</v>
      </c>
      <c r="N43" s="109">
        <v>4</v>
      </c>
      <c r="O43" s="109">
        <v>1</v>
      </c>
      <c r="P43" s="109">
        <v>0</v>
      </c>
      <c r="Q43" s="108">
        <f t="shared" si="11"/>
        <v>1</v>
      </c>
      <c r="R43" s="109">
        <v>1</v>
      </c>
      <c r="S43" s="109">
        <v>0</v>
      </c>
      <c r="T43" s="110">
        <v>0</v>
      </c>
    </row>
    <row r="44" spans="1:20" ht="19.5" customHeight="1">
      <c r="A44" s="96" t="s">
        <v>111</v>
      </c>
      <c r="B44" s="97"/>
      <c r="C44" s="104">
        <f t="shared" si="6"/>
        <v>1896</v>
      </c>
      <c r="D44" s="115">
        <f t="shared" si="7"/>
        <v>866</v>
      </c>
      <c r="E44" s="116">
        <f>SUM(E45:E52)</f>
        <v>727</v>
      </c>
      <c r="F44" s="116">
        <f>SUM(F45:F52)</f>
        <v>139</v>
      </c>
      <c r="G44" s="115">
        <f t="shared" si="8"/>
        <v>995</v>
      </c>
      <c r="H44" s="116">
        <f>SUM(H45:H52)</f>
        <v>994</v>
      </c>
      <c r="I44" s="116">
        <f>SUM(I45:I52)</f>
        <v>1</v>
      </c>
      <c r="J44" s="115">
        <f t="shared" si="9"/>
        <v>30</v>
      </c>
      <c r="K44" s="116">
        <f>SUM(K45:K52)</f>
        <v>0</v>
      </c>
      <c r="L44" s="116">
        <f>SUM(L45:L52)</f>
        <v>30</v>
      </c>
      <c r="M44" s="115">
        <f t="shared" si="10"/>
        <v>4</v>
      </c>
      <c r="N44" s="116">
        <f>SUM(N45:N52)</f>
        <v>2</v>
      </c>
      <c r="O44" s="116">
        <f>SUM(O45:O52)</f>
        <v>2</v>
      </c>
      <c r="P44" s="116">
        <f>SUM(P45:P52)</f>
        <v>0</v>
      </c>
      <c r="Q44" s="115">
        <f t="shared" si="11"/>
        <v>1</v>
      </c>
      <c r="R44" s="116">
        <f>SUM(R45:R52)</f>
        <v>0</v>
      </c>
      <c r="S44" s="116">
        <f>SUM(S45:S52)</f>
        <v>0</v>
      </c>
      <c r="T44" s="117">
        <f>SUM(T45:T52)</f>
        <v>1</v>
      </c>
    </row>
    <row r="45" spans="1:20" ht="19.5" customHeight="1">
      <c r="A45" s="98"/>
      <c r="B45" s="84" t="s">
        <v>15</v>
      </c>
      <c r="C45" s="106">
        <f t="shared" si="6"/>
        <v>771</v>
      </c>
      <c r="D45" s="108">
        <f t="shared" si="7"/>
        <v>261</v>
      </c>
      <c r="E45" s="109">
        <v>235</v>
      </c>
      <c r="F45" s="109">
        <v>26</v>
      </c>
      <c r="G45" s="108">
        <f t="shared" si="8"/>
        <v>481</v>
      </c>
      <c r="H45" s="109">
        <v>481</v>
      </c>
      <c r="I45" s="109">
        <v>0</v>
      </c>
      <c r="J45" s="108">
        <f t="shared" si="9"/>
        <v>26</v>
      </c>
      <c r="K45" s="109">
        <v>0</v>
      </c>
      <c r="L45" s="109">
        <v>26</v>
      </c>
      <c r="M45" s="108">
        <f t="shared" si="10"/>
        <v>2</v>
      </c>
      <c r="N45" s="109">
        <v>0</v>
      </c>
      <c r="O45" s="109">
        <v>2</v>
      </c>
      <c r="P45" s="109">
        <v>0</v>
      </c>
      <c r="Q45" s="108">
        <f t="shared" si="11"/>
        <v>1</v>
      </c>
      <c r="R45" s="109">
        <v>0</v>
      </c>
      <c r="S45" s="109">
        <v>0</v>
      </c>
      <c r="T45" s="110">
        <v>1</v>
      </c>
    </row>
    <row r="46" spans="1:20" ht="19.5" customHeight="1">
      <c r="A46" s="98"/>
      <c r="B46" s="84" t="s">
        <v>18</v>
      </c>
      <c r="C46" s="106">
        <f t="shared" si="6"/>
        <v>372</v>
      </c>
      <c r="D46" s="108">
        <f t="shared" si="7"/>
        <v>203</v>
      </c>
      <c r="E46" s="109">
        <v>191</v>
      </c>
      <c r="F46" s="109">
        <v>12</v>
      </c>
      <c r="G46" s="108">
        <f t="shared" si="8"/>
        <v>169</v>
      </c>
      <c r="H46" s="109">
        <v>168</v>
      </c>
      <c r="I46" s="109">
        <v>1</v>
      </c>
      <c r="J46" s="108">
        <f t="shared" si="9"/>
        <v>0</v>
      </c>
      <c r="K46" s="109">
        <v>0</v>
      </c>
      <c r="L46" s="109">
        <v>0</v>
      </c>
      <c r="M46" s="108">
        <f t="shared" si="10"/>
        <v>0</v>
      </c>
      <c r="N46" s="109">
        <v>0</v>
      </c>
      <c r="O46" s="109">
        <v>0</v>
      </c>
      <c r="P46" s="109">
        <v>0</v>
      </c>
      <c r="Q46" s="108">
        <f t="shared" si="11"/>
        <v>0</v>
      </c>
      <c r="R46" s="109">
        <v>0</v>
      </c>
      <c r="S46" s="109">
        <v>0</v>
      </c>
      <c r="T46" s="110">
        <v>0</v>
      </c>
    </row>
    <row r="47" spans="1:20" ht="19.5" customHeight="1">
      <c r="A47" s="98"/>
      <c r="B47" s="84" t="s">
        <v>66</v>
      </c>
      <c r="C47" s="106">
        <f t="shared" si="6"/>
        <v>109</v>
      </c>
      <c r="D47" s="108">
        <f t="shared" si="7"/>
        <v>71</v>
      </c>
      <c r="E47" s="109">
        <v>29</v>
      </c>
      <c r="F47" s="109">
        <v>42</v>
      </c>
      <c r="G47" s="108">
        <f t="shared" si="8"/>
        <v>36</v>
      </c>
      <c r="H47" s="109">
        <v>36</v>
      </c>
      <c r="I47" s="109">
        <v>0</v>
      </c>
      <c r="J47" s="108">
        <f t="shared" si="9"/>
        <v>2</v>
      </c>
      <c r="K47" s="109">
        <v>0</v>
      </c>
      <c r="L47" s="109">
        <v>2</v>
      </c>
      <c r="M47" s="108">
        <f t="shared" si="10"/>
        <v>0</v>
      </c>
      <c r="N47" s="109">
        <v>0</v>
      </c>
      <c r="O47" s="109">
        <v>0</v>
      </c>
      <c r="P47" s="109">
        <v>0</v>
      </c>
      <c r="Q47" s="108">
        <f t="shared" si="11"/>
        <v>0</v>
      </c>
      <c r="R47" s="109">
        <v>0</v>
      </c>
      <c r="S47" s="109">
        <v>0</v>
      </c>
      <c r="T47" s="110">
        <v>0</v>
      </c>
    </row>
    <row r="48" spans="1:20" ht="19.5" customHeight="1">
      <c r="A48" s="98"/>
      <c r="B48" s="84" t="s">
        <v>67</v>
      </c>
      <c r="C48" s="106">
        <f t="shared" si="6"/>
        <v>157</v>
      </c>
      <c r="D48" s="108">
        <f t="shared" si="7"/>
        <v>105</v>
      </c>
      <c r="E48" s="109">
        <v>84</v>
      </c>
      <c r="F48" s="109">
        <v>21</v>
      </c>
      <c r="G48" s="108">
        <f t="shared" si="8"/>
        <v>52</v>
      </c>
      <c r="H48" s="109">
        <v>52</v>
      </c>
      <c r="I48" s="109">
        <v>0</v>
      </c>
      <c r="J48" s="108">
        <f t="shared" si="9"/>
        <v>0</v>
      </c>
      <c r="K48" s="109">
        <v>0</v>
      </c>
      <c r="L48" s="109">
        <v>0</v>
      </c>
      <c r="M48" s="108">
        <f t="shared" si="10"/>
        <v>0</v>
      </c>
      <c r="N48" s="109">
        <v>0</v>
      </c>
      <c r="O48" s="109">
        <v>0</v>
      </c>
      <c r="P48" s="109">
        <v>0</v>
      </c>
      <c r="Q48" s="108">
        <f t="shared" si="11"/>
        <v>0</v>
      </c>
      <c r="R48" s="109">
        <v>0</v>
      </c>
      <c r="S48" s="109">
        <v>0</v>
      </c>
      <c r="T48" s="110">
        <v>0</v>
      </c>
    </row>
    <row r="49" spans="1:55" ht="19.5" customHeight="1">
      <c r="A49" s="98"/>
      <c r="B49" s="84" t="s">
        <v>68</v>
      </c>
      <c r="C49" s="106">
        <f t="shared" si="6"/>
        <v>115</v>
      </c>
      <c r="D49" s="108">
        <f t="shared" si="7"/>
        <v>64</v>
      </c>
      <c r="E49" s="109">
        <v>29</v>
      </c>
      <c r="F49" s="109">
        <v>35</v>
      </c>
      <c r="G49" s="108">
        <f t="shared" si="8"/>
        <v>51</v>
      </c>
      <c r="H49" s="109">
        <v>51</v>
      </c>
      <c r="I49" s="109">
        <v>0</v>
      </c>
      <c r="J49" s="108">
        <f t="shared" si="9"/>
        <v>0</v>
      </c>
      <c r="K49" s="109">
        <v>0</v>
      </c>
      <c r="L49" s="109">
        <v>0</v>
      </c>
      <c r="M49" s="108">
        <f t="shared" si="10"/>
        <v>0</v>
      </c>
      <c r="N49" s="109">
        <v>0</v>
      </c>
      <c r="O49" s="109">
        <v>0</v>
      </c>
      <c r="P49" s="109">
        <v>0</v>
      </c>
      <c r="Q49" s="108">
        <f t="shared" si="11"/>
        <v>0</v>
      </c>
      <c r="R49" s="109">
        <v>0</v>
      </c>
      <c r="S49" s="109">
        <v>0</v>
      </c>
      <c r="T49" s="110">
        <v>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19.5" customHeight="1">
      <c r="A50" s="98"/>
      <c r="B50" s="84" t="s">
        <v>69</v>
      </c>
      <c r="C50" s="106">
        <f t="shared" si="6"/>
        <v>189</v>
      </c>
      <c r="D50" s="108">
        <f t="shared" si="7"/>
        <v>95</v>
      </c>
      <c r="E50" s="109">
        <v>94</v>
      </c>
      <c r="F50" s="109">
        <v>1</v>
      </c>
      <c r="G50" s="108">
        <f t="shared" si="8"/>
        <v>93</v>
      </c>
      <c r="H50" s="109">
        <v>93</v>
      </c>
      <c r="I50" s="109">
        <v>0</v>
      </c>
      <c r="J50" s="108">
        <f t="shared" si="9"/>
        <v>1</v>
      </c>
      <c r="K50" s="109">
        <v>0</v>
      </c>
      <c r="L50" s="109">
        <v>1</v>
      </c>
      <c r="M50" s="108">
        <f t="shared" si="10"/>
        <v>0</v>
      </c>
      <c r="N50" s="109">
        <v>0</v>
      </c>
      <c r="O50" s="109">
        <v>0</v>
      </c>
      <c r="P50" s="109">
        <v>0</v>
      </c>
      <c r="Q50" s="108">
        <f t="shared" si="11"/>
        <v>0</v>
      </c>
      <c r="R50" s="109">
        <v>0</v>
      </c>
      <c r="S50" s="109">
        <v>0</v>
      </c>
      <c r="T50" s="110">
        <v>0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20" ht="19.5" customHeight="1">
      <c r="A51" s="98"/>
      <c r="B51" s="84" t="s">
        <v>70</v>
      </c>
      <c r="C51" s="106">
        <f t="shared" si="6"/>
        <v>70</v>
      </c>
      <c r="D51" s="108">
        <f t="shared" si="7"/>
        <v>22</v>
      </c>
      <c r="E51" s="109">
        <v>22</v>
      </c>
      <c r="F51" s="109">
        <v>0</v>
      </c>
      <c r="G51" s="108">
        <f t="shared" si="8"/>
        <v>46</v>
      </c>
      <c r="H51" s="109">
        <v>46</v>
      </c>
      <c r="I51" s="109">
        <v>0</v>
      </c>
      <c r="J51" s="108">
        <f t="shared" si="9"/>
        <v>1</v>
      </c>
      <c r="K51" s="109">
        <v>0</v>
      </c>
      <c r="L51" s="109">
        <v>1</v>
      </c>
      <c r="M51" s="108">
        <f t="shared" si="10"/>
        <v>1</v>
      </c>
      <c r="N51" s="109">
        <v>1</v>
      </c>
      <c r="O51" s="109">
        <v>0</v>
      </c>
      <c r="P51" s="109">
        <v>0</v>
      </c>
      <c r="Q51" s="108">
        <f t="shared" si="11"/>
        <v>0</v>
      </c>
      <c r="R51" s="109">
        <v>0</v>
      </c>
      <c r="S51" s="109">
        <v>0</v>
      </c>
      <c r="T51" s="110">
        <v>0</v>
      </c>
    </row>
    <row r="52" spans="1:20" ht="19.5" customHeight="1">
      <c r="A52" s="102"/>
      <c r="B52" s="103" t="s">
        <v>71</v>
      </c>
      <c r="C52" s="118">
        <f t="shared" si="6"/>
        <v>113</v>
      </c>
      <c r="D52" s="119">
        <f t="shared" si="7"/>
        <v>45</v>
      </c>
      <c r="E52" s="120">
        <v>43</v>
      </c>
      <c r="F52" s="120">
        <v>2</v>
      </c>
      <c r="G52" s="119">
        <f t="shared" si="8"/>
        <v>67</v>
      </c>
      <c r="H52" s="120">
        <v>67</v>
      </c>
      <c r="I52" s="120">
        <v>0</v>
      </c>
      <c r="J52" s="119">
        <f t="shared" si="9"/>
        <v>0</v>
      </c>
      <c r="K52" s="120">
        <v>0</v>
      </c>
      <c r="L52" s="120">
        <v>0</v>
      </c>
      <c r="M52" s="119">
        <f t="shared" si="10"/>
        <v>1</v>
      </c>
      <c r="N52" s="120">
        <v>1</v>
      </c>
      <c r="O52" s="120">
        <v>0</v>
      </c>
      <c r="P52" s="120">
        <v>0</v>
      </c>
      <c r="Q52" s="119">
        <f t="shared" si="11"/>
        <v>0</v>
      </c>
      <c r="R52" s="120">
        <v>0</v>
      </c>
      <c r="S52" s="120">
        <v>0</v>
      </c>
      <c r="T52" s="121">
        <v>0</v>
      </c>
    </row>
    <row r="53" spans="1:20" ht="19.5" customHeight="1">
      <c r="A53" s="89"/>
      <c r="B53" s="8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9.5" customHeight="1">
      <c r="A54" s="89"/>
      <c r="B54" s="84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9.5" customHeight="1">
      <c r="A55" s="89"/>
      <c r="B55" s="84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9.5" customHeight="1">
      <c r="A56" s="89"/>
      <c r="B56" s="84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9.5" customHeight="1">
      <c r="A57" s="84"/>
      <c r="B57" s="89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9.5" customHeight="1">
      <c r="A58" s="84"/>
      <c r="B58" s="89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9.5" customHeight="1">
      <c r="A59" s="89"/>
      <c r="B59" s="84"/>
      <c r="C59" s="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9.5" customHeight="1">
      <c r="A60" s="83"/>
      <c r="B60" s="89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9.5" customHeight="1">
      <c r="A61" s="89"/>
      <c r="B61" s="83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9.5" customHeight="1">
      <c r="A62" s="89"/>
      <c r="B62" s="83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9.5" customHeight="1">
      <c r="A63" s="89"/>
      <c r="B63" s="83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9.5" customHeight="1">
      <c r="A64" s="89"/>
      <c r="B64" s="83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9.5" customHeight="1">
      <c r="A65" s="83"/>
      <c r="B65" s="89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9.5" customHeight="1">
      <c r="A66" s="89"/>
      <c r="B66" s="83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9.5" customHeight="1">
      <c r="A67" s="89"/>
      <c r="B67" s="83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9.5" customHeight="1">
      <c r="A68" s="89"/>
      <c r="B68" s="83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9.5" customHeight="1">
      <c r="A69" s="89"/>
      <c r="B69" s="83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9.5" customHeight="1">
      <c r="A70" s="89"/>
      <c r="B70" s="83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9.5" customHeight="1">
      <c r="A71" s="89"/>
      <c r="B71" s="83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9.5" customHeight="1">
      <c r="A72" s="89"/>
      <c r="B72" s="83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9.5" customHeight="1">
      <c r="A73" s="89"/>
      <c r="B73" s="83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9.5" customHeight="1">
      <c r="A74" s="89"/>
      <c r="B74" s="83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9.5" customHeight="1">
      <c r="A75" s="83"/>
      <c r="B75" s="89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9.5" customHeight="1">
      <c r="A76" s="89"/>
      <c r="B76" s="83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9.5" customHeight="1">
      <c r="A77" s="89"/>
      <c r="B77" s="83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9.5" customHeight="1">
      <c r="A78" s="89"/>
      <c r="B78" s="83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9.5" customHeight="1">
      <c r="A79" s="89"/>
      <c r="B79" s="83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9.5" customHeight="1">
      <c r="A80" s="89"/>
      <c r="B80" s="83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9.5" customHeight="1">
      <c r="A81" s="89"/>
      <c r="B81" s="83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9.5" customHeight="1">
      <c r="A82" s="83"/>
      <c r="B82" s="89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9.5" customHeight="1">
      <c r="A83" s="89"/>
      <c r="B83" s="83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9.5" customHeight="1">
      <c r="A84" s="89"/>
      <c r="B84" s="83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9.5" customHeight="1">
      <c r="A85" s="89"/>
      <c r="B85" s="83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9.5" customHeight="1">
      <c r="A86" s="89"/>
      <c r="B86" s="83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9.5" customHeight="1">
      <c r="A87" s="89"/>
      <c r="B87" s="83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9.5" customHeight="1">
      <c r="A88" s="89"/>
      <c r="B88" s="83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9.5" customHeight="1">
      <c r="A89" s="89"/>
      <c r="B89" s="83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9.5" customHeight="1">
      <c r="A90" s="83"/>
      <c r="B90" s="89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9.5" customHeight="1">
      <c r="A91" s="89"/>
      <c r="B91" s="83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9.5" customHeight="1">
      <c r="A92" s="89"/>
      <c r="B92" s="83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9.5" customHeight="1">
      <c r="A93" s="89"/>
      <c r="B93" s="83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9.5" customHeight="1">
      <c r="A94" s="89"/>
      <c r="B94" s="83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9.5" customHeight="1">
      <c r="A95" s="89"/>
      <c r="B95" s="83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9.5" customHeight="1">
      <c r="A96" s="89"/>
      <c r="B96" s="83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9.5" customHeight="1">
      <c r="A97" s="89"/>
      <c r="B97" s="83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9.5" customHeight="1">
      <c r="A98" s="83"/>
      <c r="B98" s="89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9.5" customHeight="1">
      <c r="A99" s="89"/>
      <c r="B99" s="83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9.5" customHeight="1">
      <c r="A100" s="83"/>
      <c r="B100" s="89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9.5" customHeight="1">
      <c r="A101" s="89"/>
      <c r="B101" s="83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9.5" customHeight="1">
      <c r="A102" s="89"/>
      <c r="B102" s="83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9.5" customHeight="1">
      <c r="A103" s="89"/>
      <c r="B103" s="83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9.5" customHeight="1">
      <c r="A104" s="89"/>
      <c r="B104" s="83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9.5" customHeight="1">
      <c r="A105" s="83"/>
      <c r="B105" s="89"/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9.5" customHeight="1">
      <c r="A106" s="89"/>
      <c r="B106" s="83"/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9.5" customHeight="1">
      <c r="A107" s="89"/>
      <c r="B107" s="83"/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9.5" customHeight="1">
      <c r="A108" s="89"/>
      <c r="B108" s="83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12" spans="6:8" ht="19.5" customHeight="1">
      <c r="F112" s="2"/>
      <c r="G112" s="2"/>
      <c r="H112" s="2"/>
    </row>
    <row r="113" ht="19.5" customHeight="1">
      <c r="I113" s="2"/>
    </row>
    <row r="114" ht="19.5" customHeight="1">
      <c r="I114" s="2"/>
    </row>
    <row r="115" spans="6:9" ht="19.5" customHeight="1">
      <c r="F115" s="2"/>
      <c r="G115" s="2"/>
      <c r="H115" s="2"/>
      <c r="I115" s="2"/>
    </row>
    <row r="116" ht="19.5" customHeight="1">
      <c r="I116" s="2"/>
    </row>
    <row r="117" ht="19.5" customHeight="1">
      <c r="I117" s="2"/>
    </row>
    <row r="118" ht="19.5" customHeight="1">
      <c r="I118" s="2"/>
    </row>
    <row r="119" ht="19.5" customHeight="1">
      <c r="I119" s="2"/>
    </row>
    <row r="120" ht="19.5" customHeight="1">
      <c r="I120" s="2"/>
    </row>
    <row r="121" ht="19.5" customHeight="1">
      <c r="I121" s="2"/>
    </row>
    <row r="122" ht="19.5" customHeight="1">
      <c r="I122" s="2"/>
    </row>
    <row r="123" ht="19.5" customHeight="1">
      <c r="I123" s="2"/>
    </row>
    <row r="124" ht="19.5" customHeight="1">
      <c r="I124" s="2"/>
    </row>
    <row r="125" ht="19.5" customHeight="1">
      <c r="I125" s="2"/>
    </row>
    <row r="126" ht="19.5" customHeight="1">
      <c r="I126" s="2"/>
    </row>
    <row r="127" ht="19.5" customHeight="1">
      <c r="I127" s="2"/>
    </row>
    <row r="128" ht="19.5" customHeight="1">
      <c r="I128" s="2"/>
    </row>
    <row r="129" ht="19.5" customHeight="1">
      <c r="I129" s="2"/>
    </row>
    <row r="130" ht="19.5" customHeight="1">
      <c r="I130" s="2"/>
    </row>
    <row r="131" ht="19.5" customHeight="1">
      <c r="I131" s="2"/>
    </row>
    <row r="132" ht="19.5" customHeight="1">
      <c r="I132" s="2"/>
    </row>
    <row r="133" ht="19.5" customHeight="1">
      <c r="I133" s="2"/>
    </row>
    <row r="134" ht="19.5" customHeight="1">
      <c r="I134" s="2"/>
    </row>
    <row r="135" ht="19.5" customHeight="1">
      <c r="I135" s="2"/>
    </row>
    <row r="136" ht="19.5" customHeight="1">
      <c r="I136" s="2"/>
    </row>
    <row r="137" ht="19.5" customHeight="1">
      <c r="I137" s="2"/>
    </row>
    <row r="138" ht="19.5" customHeight="1">
      <c r="I138" s="2"/>
    </row>
    <row r="139" ht="19.5" customHeight="1">
      <c r="I139" s="2"/>
    </row>
    <row r="140" ht="19.5" customHeight="1">
      <c r="I140" s="2"/>
    </row>
    <row r="141" ht="19.5" customHeight="1">
      <c r="I141" s="2"/>
    </row>
    <row r="142" ht="19.5" customHeight="1">
      <c r="I142" s="2"/>
    </row>
    <row r="143" ht="19.5" customHeight="1">
      <c r="I143" s="2"/>
    </row>
    <row r="144" ht="19.5" customHeight="1">
      <c r="I144" s="2"/>
    </row>
    <row r="145" ht="19.5" customHeight="1">
      <c r="I145" s="2"/>
    </row>
    <row r="146" ht="19.5" customHeight="1">
      <c r="I146" s="2"/>
    </row>
    <row r="147" ht="19.5" customHeight="1">
      <c r="I147" s="2"/>
    </row>
    <row r="148" ht="19.5" customHeight="1">
      <c r="I148" s="2"/>
    </row>
    <row r="149" ht="19.5" customHeight="1">
      <c r="I149" s="2"/>
    </row>
    <row r="150" ht="19.5" customHeight="1">
      <c r="I150" s="2"/>
    </row>
    <row r="151" ht="19.5" customHeight="1">
      <c r="I151" s="2"/>
    </row>
    <row r="152" ht="19.5" customHeight="1">
      <c r="I152" s="2"/>
    </row>
    <row r="153" ht="19.5" customHeight="1">
      <c r="I153" s="2"/>
    </row>
    <row r="154" ht="19.5" customHeight="1">
      <c r="I154" s="2"/>
    </row>
    <row r="155" ht="19.5" customHeight="1">
      <c r="I155" s="2"/>
    </row>
    <row r="156" ht="19.5" customHeight="1">
      <c r="I156" s="2"/>
    </row>
    <row r="157" ht="19.5" customHeight="1">
      <c r="I157" s="2"/>
    </row>
    <row r="158" ht="19.5" customHeight="1">
      <c r="I158" s="2"/>
    </row>
    <row r="159" ht="19.5" customHeight="1">
      <c r="I159" s="2"/>
    </row>
    <row r="160" ht="19.5" customHeight="1">
      <c r="I160" s="2"/>
    </row>
    <row r="161" ht="19.5" customHeight="1">
      <c r="I161" s="2"/>
    </row>
    <row r="162" ht="19.5" customHeight="1">
      <c r="I162" s="2"/>
    </row>
    <row r="163" ht="19.5" customHeight="1">
      <c r="I163" s="2"/>
    </row>
    <row r="164" ht="19.5" customHeight="1">
      <c r="I164" s="2"/>
    </row>
    <row r="165" ht="19.5" customHeight="1">
      <c r="I165" s="2"/>
    </row>
    <row r="166" ht="19.5" customHeight="1">
      <c r="I166" s="2"/>
    </row>
    <row r="167" ht="19.5" customHeight="1">
      <c r="I167" s="2"/>
    </row>
    <row r="168" ht="19.5" customHeight="1">
      <c r="I168" s="2"/>
    </row>
    <row r="169" spans="6:9" ht="19.5" customHeight="1">
      <c r="F169" s="2"/>
      <c r="G169" s="2"/>
      <c r="H169" s="2"/>
      <c r="I169" s="2"/>
    </row>
    <row r="170" ht="19.5" customHeight="1">
      <c r="I170" s="2"/>
    </row>
    <row r="171" ht="19.5" customHeight="1">
      <c r="I171" s="2"/>
    </row>
    <row r="172" ht="19.5" customHeight="1">
      <c r="I172" s="2"/>
    </row>
    <row r="173" ht="19.5" customHeight="1">
      <c r="I173" s="2"/>
    </row>
    <row r="174" ht="19.5" customHeight="1">
      <c r="I174" s="2"/>
    </row>
    <row r="175" ht="19.5" customHeight="1">
      <c r="I175" s="2"/>
    </row>
    <row r="176" ht="19.5" customHeight="1">
      <c r="I176" s="2"/>
    </row>
    <row r="177" ht="19.5" customHeight="1">
      <c r="I177" s="2"/>
    </row>
    <row r="178" ht="19.5" customHeight="1">
      <c r="I178" s="2"/>
    </row>
    <row r="179" ht="19.5" customHeight="1">
      <c r="I179" s="2"/>
    </row>
    <row r="180" ht="19.5" customHeight="1">
      <c r="I180" s="2"/>
    </row>
    <row r="181" ht="19.5" customHeight="1">
      <c r="I181" s="2"/>
    </row>
    <row r="182" ht="19.5" customHeight="1">
      <c r="I182" s="2"/>
    </row>
    <row r="183" ht="19.5" customHeight="1">
      <c r="I183" s="2"/>
    </row>
    <row r="184" ht="19.5" customHeight="1">
      <c r="I184" s="2"/>
    </row>
    <row r="185" ht="19.5" customHeight="1">
      <c r="I185" s="2"/>
    </row>
    <row r="186" ht="19.5" customHeight="1">
      <c r="I186" s="2"/>
    </row>
    <row r="187" ht="19.5" customHeight="1">
      <c r="I187" s="2"/>
    </row>
    <row r="188" ht="19.5" customHeight="1">
      <c r="I188" s="2"/>
    </row>
    <row r="189" ht="19.5" customHeight="1">
      <c r="I189" s="2"/>
    </row>
    <row r="190" ht="19.5" customHeight="1">
      <c r="I190" s="2"/>
    </row>
    <row r="191" ht="19.5" customHeight="1">
      <c r="I191" s="2"/>
    </row>
    <row r="192" ht="19.5" customHeight="1">
      <c r="I192" s="2"/>
    </row>
    <row r="193" ht="19.5" customHeight="1">
      <c r="I193" s="2"/>
    </row>
    <row r="194" ht="19.5" customHeight="1">
      <c r="I194" s="2"/>
    </row>
    <row r="195" ht="19.5" customHeight="1">
      <c r="I195" s="2"/>
    </row>
    <row r="196" ht="19.5" customHeight="1">
      <c r="I196" s="2"/>
    </row>
    <row r="197" ht="19.5" customHeight="1">
      <c r="I197" s="2"/>
    </row>
    <row r="198" ht="19.5" customHeight="1">
      <c r="I198" s="2"/>
    </row>
    <row r="199" ht="19.5" customHeight="1">
      <c r="I199" s="2"/>
    </row>
    <row r="200" ht="19.5" customHeight="1">
      <c r="I200" s="2"/>
    </row>
    <row r="201" ht="19.5" customHeight="1">
      <c r="I201" s="2"/>
    </row>
    <row r="202" ht="19.5" customHeight="1">
      <c r="I202" s="2"/>
    </row>
    <row r="203" ht="19.5" customHeight="1">
      <c r="I203" s="2"/>
    </row>
    <row r="204" ht="19.5" customHeight="1">
      <c r="I204" s="2"/>
    </row>
    <row r="205" ht="19.5" customHeight="1">
      <c r="I205" s="2"/>
    </row>
    <row r="206" ht="19.5" customHeight="1">
      <c r="I206" s="2"/>
    </row>
    <row r="207" ht="19.5" customHeight="1">
      <c r="I207" s="2"/>
    </row>
    <row r="208" ht="19.5" customHeight="1">
      <c r="I208" s="2"/>
    </row>
    <row r="209" ht="19.5" customHeight="1">
      <c r="I209" s="2"/>
    </row>
    <row r="210" ht="19.5" customHeight="1">
      <c r="I210" s="2"/>
    </row>
    <row r="211" ht="19.5" customHeight="1">
      <c r="I211" s="2"/>
    </row>
    <row r="212" ht="19.5" customHeight="1">
      <c r="I212" s="2"/>
    </row>
    <row r="213" ht="19.5" customHeight="1">
      <c r="I213" s="2"/>
    </row>
    <row r="214" ht="19.5" customHeight="1">
      <c r="I214" s="2"/>
    </row>
    <row r="215" ht="19.5" customHeight="1">
      <c r="I215" s="2"/>
    </row>
    <row r="216" ht="19.5" customHeight="1">
      <c r="I216" s="2"/>
    </row>
    <row r="217" ht="19.5" customHeight="1">
      <c r="I217" s="2"/>
    </row>
    <row r="218" ht="19.5" customHeight="1">
      <c r="I218" s="2"/>
    </row>
    <row r="219" ht="19.5" customHeight="1">
      <c r="I219" s="2"/>
    </row>
    <row r="220" ht="19.5" customHeight="1">
      <c r="I220" s="2"/>
    </row>
    <row r="221" ht="19.5" customHeight="1">
      <c r="I221" s="2"/>
    </row>
    <row r="222" ht="19.5" customHeight="1">
      <c r="I222" s="2"/>
    </row>
    <row r="223" ht="19.5" customHeight="1">
      <c r="I223" s="2"/>
    </row>
    <row r="224" ht="19.5" customHeight="1">
      <c r="I224" s="2"/>
    </row>
    <row r="225" ht="19.5" customHeight="1">
      <c r="I225" s="2"/>
    </row>
    <row r="226" ht="19.5" customHeight="1">
      <c r="I226" s="2"/>
    </row>
    <row r="227" ht="19.5" customHeight="1">
      <c r="I227" s="2"/>
    </row>
    <row r="228" ht="19.5" customHeight="1">
      <c r="I228" s="2"/>
    </row>
    <row r="229" ht="19.5" customHeight="1">
      <c r="I229" s="2"/>
    </row>
    <row r="230" ht="19.5" customHeight="1">
      <c r="I230" s="2"/>
    </row>
    <row r="231" ht="19.5" customHeight="1">
      <c r="I231" s="2"/>
    </row>
    <row r="232" ht="19.5" customHeight="1">
      <c r="I232" s="2"/>
    </row>
    <row r="233" ht="19.5" customHeight="1">
      <c r="I233" s="2"/>
    </row>
    <row r="234" ht="19.5" customHeight="1">
      <c r="I234" s="2"/>
    </row>
    <row r="235" ht="19.5" customHeight="1">
      <c r="I235" s="2"/>
    </row>
    <row r="236" ht="19.5" customHeight="1">
      <c r="I236" s="2"/>
    </row>
    <row r="237" ht="19.5" customHeight="1">
      <c r="I237" s="2"/>
    </row>
    <row r="238" ht="19.5" customHeight="1">
      <c r="I238" s="2"/>
    </row>
    <row r="239" ht="19.5" customHeight="1">
      <c r="I239" s="2"/>
    </row>
    <row r="240" ht="19.5" customHeight="1">
      <c r="I240" s="2"/>
    </row>
    <row r="241" ht="19.5" customHeight="1">
      <c r="I241" s="2"/>
    </row>
    <row r="242" ht="19.5" customHeight="1">
      <c r="I242" s="2"/>
    </row>
    <row r="243" ht="19.5" customHeight="1">
      <c r="I243" s="2"/>
    </row>
    <row r="244" ht="19.5" customHeight="1">
      <c r="I244" s="2"/>
    </row>
  </sheetData>
  <mergeCells count="13">
    <mergeCell ref="R1:T1"/>
    <mergeCell ref="Q2:T2"/>
    <mergeCell ref="M2:P2"/>
    <mergeCell ref="J2:L2"/>
    <mergeCell ref="A44:B44"/>
    <mergeCell ref="C2:C3"/>
    <mergeCell ref="D2:F2"/>
    <mergeCell ref="G2:I2"/>
    <mergeCell ref="A4:B4"/>
    <mergeCell ref="A21:B21"/>
    <mergeCell ref="A35:B35"/>
    <mergeCell ref="A42:B42"/>
    <mergeCell ref="A2:B3"/>
  </mergeCells>
  <printOptions horizontalCentered="1"/>
  <pageMargins left="0.7874015748031497" right="0.7874015748031497" top="0.7874015748031497" bottom="0.7874015748031497" header="0.5905511811023623" footer="0.5118110236220472"/>
  <pageSetup blackAndWhite="1" horizontalDpi="600" verticalDpi="600" orientation="portrait" paperSize="9" scale="74" r:id="rId1"/>
  <headerFooter alignWithMargins="0">
    <oddHeader>&amp;L&amp;"ＭＳ Ｐゴシック,標準"表2-5　出生数，出産の場所・出産時の立会者・圏域・保健所・市町村別&amp;R&amp;"ＭＳ Ｐゴシック,標準"&amp;12 2/2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2005-02-04T09:28:29Z</cp:lastPrinted>
  <dcterms:created xsi:type="dcterms:W3CDTF">1997-11-12T05:06:39Z</dcterms:created>
  <dcterms:modified xsi:type="dcterms:W3CDTF">2005-02-04T09:29:21Z</dcterms:modified>
  <cp:category/>
  <cp:version/>
  <cp:contentType/>
  <cp:contentStatus/>
</cp:coreProperties>
</file>