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F-SV-V001\spvolume\統計活用課\作業用\04 商工・経済班\毎月勤労統計調査\速報\統計センターしずおか\R7月報\R7.9\"/>
    </mc:Choice>
  </mc:AlternateContent>
  <bookViews>
    <workbookView xWindow="32760" yWindow="32760" windowWidth="21831" windowHeight="11031" tabRatio="803"/>
  </bookViews>
  <sheets>
    <sheet name="表紙 " sheetId="2" r:id="rId1"/>
    <sheet name="目次 " sheetId="18" r:id="rId2"/>
    <sheet name="利用上の注意" sheetId="19" r:id="rId3"/>
    <sheet name="賃金  " sheetId="12" r:id="rId4"/>
    <sheet name="労働時間" sheetId="23" r:id="rId5"/>
    <sheet name="雇用 " sheetId="25" r:id="rId6"/>
    <sheet name="名目賃金指数給与総額" sheetId="43" r:id="rId7"/>
    <sheet name="実質賃金指数給与総額 " sheetId="44" r:id="rId8"/>
    <sheet name="名目賃金指数定期給与" sheetId="45" r:id="rId9"/>
    <sheet name="実質賃金指数定期給与" sheetId="46" r:id="rId10"/>
    <sheet name="名目賃金指数所定内給与" sheetId="47" r:id="rId11"/>
    <sheet name="総実労働時間指数 " sheetId="48" r:id="rId12"/>
    <sheet name="所定内労働時間指数" sheetId="49" r:id="rId13"/>
    <sheet name="所定外労働時間指数 " sheetId="50" r:id="rId14"/>
    <sheet name="常用雇用指数 " sheetId="51" r:id="rId15"/>
    <sheet name="季節調整済指数" sheetId="32" r:id="rId16"/>
    <sheet name="産業性別賃金" sheetId="33" r:id="rId17"/>
    <sheet name="産業性別労働時間" sheetId="34" r:id="rId18"/>
    <sheet name="産業性別雇用" sheetId="35" r:id="rId19"/>
    <sheet name="規模別賃金" sheetId="36" r:id="rId20"/>
    <sheet name="規模別労働時間" sheetId="37" r:id="rId21"/>
    <sheet name="産業就業形態別賃金" sheetId="38" r:id="rId22"/>
    <sheet name="産業就業形態別労働時間" sheetId="39" r:id="rId23"/>
    <sheet name="産業就業形態別雇用" sheetId="40" r:id="rId24"/>
    <sheet name="調査の説明" sheetId="41" r:id="rId25"/>
    <sheet name="裏表紙 (2)" sheetId="5" r:id="rId26"/>
  </sheets>
  <definedNames>
    <definedName name="_xlnm.Print_Area" localSheetId="15">季節調整済指数!$A$1:$R$40</definedName>
    <definedName name="_xlnm.Print_Area" localSheetId="5">'雇用 '!$A$1:$K$68</definedName>
    <definedName name="_xlnm.Print_Area" localSheetId="22">産業就業形態別労働時間!$A$1:$K$106</definedName>
    <definedName name="_xlnm.Print_Area" localSheetId="7">'実質賃金指数給与総額 '!$A$1:$S$95</definedName>
    <definedName name="_xlnm.Print_Area" localSheetId="9">実質賃金指数定期給与!$A$1:$S$95</definedName>
    <definedName name="_xlnm.Print_Area" localSheetId="13">'所定外労働時間指数 '!$A$1:$S$93</definedName>
    <definedName name="_xlnm.Print_Area" localSheetId="12">所定内労働時間指数!$A$1:$S$93</definedName>
    <definedName name="_xlnm.Print_Area" localSheetId="14">'常用雇用指数 '!$A$1:$S$94</definedName>
    <definedName name="_xlnm.Print_Area" localSheetId="11">'総実労働時間指数 '!$A$1:$S$93</definedName>
    <definedName name="_xlnm.Print_Area" localSheetId="24">調査の説明!$A$1:$N$126</definedName>
    <definedName name="_xlnm.Print_Area" localSheetId="3">'賃金  '!$A$1:$M$69</definedName>
    <definedName name="_xlnm.Print_Area" localSheetId="0">'表紙 '!$A$1:$K$57</definedName>
    <definedName name="_xlnm.Print_Area" localSheetId="6">名目賃金指数給与総額!$A$1:$S$93</definedName>
    <definedName name="_xlnm.Print_Area" localSheetId="10">名目賃金指数所定内給与!$A$1:$S$93</definedName>
    <definedName name="_xlnm.Print_Area" localSheetId="8">名目賃金指数定期給与!$A$1:$S$93</definedName>
    <definedName name="_xlnm.Print_Area" localSheetId="1">'目次 '!$A$1:$O$47</definedName>
    <definedName name="_xlnm.Print_Area" localSheetId="2">利用上の注意!$A$1:$O$61</definedName>
    <definedName name="_xlnm.Print_Area" localSheetId="25">'裏表紙 (2)'!$A$1:$K$39</definedName>
    <definedName name="_xlnm.Print_Area" localSheetId="4">労働時間!$A$1:$K$68</definedName>
  </definedNames>
  <calcPr calcId="162913"/>
</workbook>
</file>

<file path=xl/calcChain.xml><?xml version="1.0" encoding="utf-8"?>
<calcChain xmlns="http://schemas.openxmlformats.org/spreadsheetml/2006/main">
  <c r="M4" i="18" l="1"/>
  <c r="M8" i="18"/>
  <c r="O8" i="18"/>
  <c r="M9" i="18"/>
  <c r="O9" i="18"/>
  <c r="M11" i="18"/>
  <c r="O11" i="18"/>
  <c r="M12" i="18"/>
  <c r="O12" i="18"/>
  <c r="M14" i="18"/>
  <c r="O14" i="18"/>
  <c r="M15" i="18"/>
  <c r="O15" i="18"/>
  <c r="M19" i="18"/>
  <c r="O19" i="18"/>
  <c r="M20" i="18"/>
  <c r="O20" i="18"/>
  <c r="M21" i="18"/>
  <c r="O21" i="18"/>
  <c r="M22" i="18"/>
  <c r="O22" i="18"/>
  <c r="M23" i="18"/>
  <c r="O23" i="18"/>
  <c r="M24" i="18"/>
  <c r="O24" i="18"/>
  <c r="M25" i="18"/>
  <c r="O25" i="18"/>
  <c r="M26" i="18"/>
  <c r="O26" i="18"/>
  <c r="M27" i="18"/>
  <c r="O27" i="18"/>
  <c r="M28" i="18"/>
  <c r="O28" i="18"/>
  <c r="M31" i="18"/>
  <c r="O31" i="18"/>
  <c r="M32" i="18"/>
  <c r="O32" i="18"/>
  <c r="M33" i="18"/>
  <c r="O33" i="18"/>
  <c r="M34" i="18"/>
  <c r="O34" i="18"/>
  <c r="M35" i="18"/>
  <c r="O35" i="18"/>
  <c r="M36" i="18"/>
  <c r="O36" i="18"/>
  <c r="M37" i="18"/>
  <c r="O37" i="18"/>
  <c r="M38" i="18"/>
  <c r="O38" i="18"/>
  <c r="M39" i="18"/>
  <c r="O39" i="18"/>
  <c r="M40" i="18"/>
  <c r="O40" i="18"/>
  <c r="M41" i="18"/>
  <c r="O41" i="18"/>
  <c r="M42" i="18"/>
  <c r="O42" i="18"/>
  <c r="M43" i="18"/>
  <c r="O43" i="18"/>
  <c r="M44" i="18"/>
  <c r="O44" i="18"/>
  <c r="M46" i="18"/>
  <c r="O46" i="18"/>
</calcChain>
</file>

<file path=xl/sharedStrings.xml><?xml version="1.0" encoding="utf-8"?>
<sst xmlns="http://schemas.openxmlformats.org/spreadsheetml/2006/main" count="4158" uniqueCount="571">
  <si>
    <t>産　　　業</t>
  </si>
  <si>
    <t>第9表</t>
    <rPh sb="0" eb="1">
      <t>ダイ</t>
    </rPh>
    <rPh sb="2" eb="3">
      <t>ヒョウ</t>
    </rPh>
    <phoneticPr fontId="64"/>
  </si>
  <si>
    <t>本月末労働者数</t>
    <rPh sb="0" eb="1">
      <t>ホン</t>
    </rPh>
    <rPh sb="1" eb="3">
      <t>ゲツマツ</t>
    </rPh>
    <rPh sb="3" eb="6">
      <t>ロウドウシャ</t>
    </rPh>
    <rPh sb="6" eb="7">
      <t>カズ</t>
    </rPh>
    <phoneticPr fontId="64"/>
  </si>
  <si>
    <t>定期給与</t>
    <rPh sb="0" eb="2">
      <t>テイキ</t>
    </rPh>
    <rPh sb="2" eb="4">
      <t>キュウヨ</t>
    </rPh>
    <phoneticPr fontId="64"/>
  </si>
  <si>
    <t>人</t>
  </si>
  <si>
    <t>H</t>
  </si>
  <si>
    <t>E28</t>
  </si>
  <si>
    <t>統計グラフコンクールなど</t>
  </si>
  <si>
    <t>入職率</t>
  </si>
  <si>
    <t xml:space="preserve">     月間の増加(減少)労働者数</t>
    <rPh sb="5" eb="7">
      <t>ゲッカン</t>
    </rPh>
    <rPh sb="8" eb="10">
      <t>ゾウカ</t>
    </rPh>
    <rPh sb="11" eb="13">
      <t>ゲンショウ</t>
    </rPh>
    <rPh sb="14" eb="17">
      <t>ロウドウシャ</t>
    </rPh>
    <rPh sb="17" eb="18">
      <t>スウ</t>
    </rPh>
    <phoneticPr fontId="71"/>
  </si>
  <si>
    <t>時間</t>
  </si>
  <si>
    <t>Ⅰ 結果の概要　　　　　　　　　　　　　　　　　　　　　　　　　　　　　</t>
  </si>
  <si>
    <t>産業性別賃金</t>
    <rPh sb="0" eb="2">
      <t>サンギョウ</t>
    </rPh>
    <rPh sb="2" eb="4">
      <t>セイベツ</t>
    </rPh>
    <rPh sb="4" eb="6">
      <t>チンギン</t>
    </rPh>
    <phoneticPr fontId="64"/>
  </si>
  <si>
    <t>Ｐ 一括分</t>
  </si>
  <si>
    <t>Ⅰ 結果の概要</t>
    <rPh sb="2" eb="3">
      <t>ムスブ</t>
    </rPh>
    <rPh sb="3" eb="4">
      <t>ハタシ</t>
    </rPh>
    <rPh sb="5" eb="6">
      <t>オオムネ</t>
    </rPh>
    <rPh sb="6" eb="7">
      <t>ヨウ</t>
    </rPh>
    <phoneticPr fontId="72"/>
  </si>
  <si>
    <t>現金給与額</t>
  </si>
  <si>
    <t>所定内労働時間</t>
  </si>
  <si>
    <t>実質賃金指数（定期給与）（事業所規模5人以上・30人以上）</t>
    <rPh sb="0" eb="2">
      <t>ジッシツ</t>
    </rPh>
    <phoneticPr fontId="64"/>
  </si>
  <si>
    <t>M</t>
  </si>
  <si>
    <t>第1表</t>
    <rPh sb="0" eb="1">
      <t>ダイ</t>
    </rPh>
    <rPh sb="2" eb="3">
      <t>ヒョウ</t>
    </rPh>
    <phoneticPr fontId="64"/>
  </si>
  <si>
    <t>　　第１０表　　〃　所定内給与・・・・・・・・・・・・・１３</t>
  </si>
  <si>
    <t>前月末労働者数</t>
  </si>
  <si>
    <t>年月</t>
    <rPh sb="0" eb="2">
      <t>ネンゲツ</t>
    </rPh>
    <phoneticPr fontId="64"/>
  </si>
  <si>
    <t>　指数表の産業大分類の一部については、下記の略称を用いて表示しています。</t>
    <rPh sb="1" eb="3">
      <t>シスウ</t>
    </rPh>
    <rPh sb="3" eb="4">
      <t>ヒョウ</t>
    </rPh>
    <rPh sb="5" eb="7">
      <t>サンギョウ</t>
    </rPh>
    <rPh sb="7" eb="10">
      <t>ダイブンルイ</t>
    </rPh>
    <rPh sb="11" eb="13">
      <t>イチブ</t>
    </rPh>
    <rPh sb="19" eb="21">
      <t>カキ</t>
    </rPh>
    <rPh sb="22" eb="24">
      <t>リャクショウ</t>
    </rPh>
    <rPh sb="25" eb="26">
      <t>モチ</t>
    </rPh>
    <rPh sb="28" eb="30">
      <t>ヒョウジ</t>
    </rPh>
    <phoneticPr fontId="71"/>
  </si>
  <si>
    <t>Ｋ</t>
  </si>
  <si>
    <t>日</t>
  </si>
  <si>
    <t xml:space="preserve"> </t>
  </si>
  <si>
    <t>ポイント</t>
  </si>
  <si>
    <t>製造業</t>
    <rPh sb="0" eb="3">
      <t>セイゾウギョウ</t>
    </rPh>
    <phoneticPr fontId="64"/>
  </si>
  <si>
    <t>【お知らせ】</t>
    <rPh sb="2" eb="3">
      <t>シ</t>
    </rPh>
    <phoneticPr fontId="64"/>
  </si>
  <si>
    <t>「サービス業（他に分類されないもの）」のうち、「廃棄物処理業」、「自動車整備業」、「機械等修理業（別掲を除く）」、「政治・経済・文化団体」、「宗教」、「その他のサービス業」のこと</t>
    <rPh sb="5" eb="6">
      <t>ギョウ</t>
    </rPh>
    <rPh sb="7" eb="8">
      <t>タ</t>
    </rPh>
    <rPh sb="9" eb="11">
      <t>ブンルイ</t>
    </rPh>
    <rPh sb="24" eb="27">
      <t>ハイキブツ</t>
    </rPh>
    <rPh sb="27" eb="29">
      <t>ショリ</t>
    </rPh>
    <rPh sb="29" eb="30">
      <t>ギョウ</t>
    </rPh>
    <rPh sb="33" eb="36">
      <t>ジドウシャ</t>
    </rPh>
    <rPh sb="36" eb="38">
      <t>セイビ</t>
    </rPh>
    <rPh sb="38" eb="39">
      <t>ギョウ</t>
    </rPh>
    <rPh sb="42" eb="45">
      <t>キカイトウ</t>
    </rPh>
    <rPh sb="45" eb="47">
      <t>シュウリ</t>
    </rPh>
    <rPh sb="47" eb="48">
      <t>ギョウ</t>
    </rPh>
    <rPh sb="49" eb="51">
      <t>ベッケイ</t>
    </rPh>
    <rPh sb="52" eb="53">
      <t>ノゾ</t>
    </rPh>
    <rPh sb="58" eb="60">
      <t>セイジ</t>
    </rPh>
    <rPh sb="61" eb="63">
      <t>ケイザイ</t>
    </rPh>
    <rPh sb="64" eb="66">
      <t>ブンカ</t>
    </rPh>
    <rPh sb="66" eb="68">
      <t>ダンタイ</t>
    </rPh>
    <rPh sb="71" eb="73">
      <t>シュウキョウ</t>
    </rPh>
    <rPh sb="78" eb="79">
      <t>タ</t>
    </rPh>
    <rPh sb="84" eb="85">
      <t>ギョウ</t>
    </rPh>
    <phoneticPr fontId="71"/>
  </si>
  <si>
    <t>情報通信業</t>
  </si>
  <si>
    <t>　実数表の各一括分の内容は以下のとおりです。</t>
  </si>
  <si>
    <t xml:space="preserve"> なお、重役、理事などの役員でも、常時勤務して一般の労働者と同じ給与規則で毎月給与の支払を受けている者及び事業主の家族でも、常時その事業所に勤務し、他の労働者と同じ給与規則で毎月給与が支払われている者は常用労働者に含めます。</t>
  </si>
  <si>
    <t>調査産業計</t>
  </si>
  <si>
    <t xml:space="preserve">     第7表   産業、事業所規模別常用労働者1人平均月間現金給与額 </t>
    <rPh sb="5" eb="6">
      <t>ダイ</t>
    </rPh>
    <rPh sb="7" eb="8">
      <t>ヒョウ</t>
    </rPh>
    <rPh sb="11" eb="13">
      <t>サンギョウ</t>
    </rPh>
    <rPh sb="14" eb="17">
      <t>ジギョウショ</t>
    </rPh>
    <rPh sb="17" eb="19">
      <t>キボ</t>
    </rPh>
    <rPh sb="19" eb="20">
      <t>ベツ</t>
    </rPh>
    <rPh sb="20" eb="22">
      <t>ジョウヨウ</t>
    </rPh>
    <rPh sb="22" eb="25">
      <t>ロウドウシャ</t>
    </rPh>
    <rPh sb="26" eb="27">
      <t>ヒト</t>
    </rPh>
    <rPh sb="27" eb="29">
      <t>ヘイキン</t>
    </rPh>
    <rPh sb="29" eb="31">
      <t>ゲッカン</t>
    </rPh>
    <rPh sb="31" eb="33">
      <t>ゲンキン</t>
    </rPh>
    <rPh sb="33" eb="35">
      <t>キュウヨ</t>
    </rPh>
    <rPh sb="35" eb="36">
      <t>ガク</t>
    </rPh>
    <phoneticPr fontId="64"/>
  </si>
  <si>
    <t>計</t>
  </si>
  <si>
    <t>９</t>
  </si>
  <si>
    <t>所定内労働時間指数</t>
    <rPh sb="0" eb="3">
      <t>ショテイナイ</t>
    </rPh>
    <rPh sb="3" eb="5">
      <t>ロウドウ</t>
    </rPh>
    <rPh sb="5" eb="7">
      <t>ジカン</t>
    </rPh>
    <rPh sb="7" eb="9">
      <t>シスウ</t>
    </rPh>
    <phoneticPr fontId="64"/>
  </si>
  <si>
    <t>第7表　労働時間指数（所定内労働時間）</t>
    <rPh sb="0" eb="1">
      <t>ダイ</t>
    </rPh>
    <rPh sb="2" eb="3">
      <t>ヒョウ</t>
    </rPh>
    <rPh sb="4" eb="6">
      <t>ロウドウ</t>
    </rPh>
    <rPh sb="6" eb="8">
      <t>ジカン</t>
    </rPh>
    <rPh sb="8" eb="10">
      <t>シスウ</t>
    </rPh>
    <rPh sb="11" eb="13">
      <t>ショテイ</t>
    </rPh>
    <rPh sb="13" eb="14">
      <t>ナイ</t>
    </rPh>
    <rPh sb="14" eb="15">
      <t>ロウ</t>
    </rPh>
    <rPh sb="15" eb="16">
      <t>ハタラキ</t>
    </rPh>
    <rPh sb="16" eb="18">
      <t>ジカン</t>
    </rPh>
    <phoneticPr fontId="64"/>
  </si>
  <si>
    <t>金融業， 保険業</t>
  </si>
  <si>
    <t>(1)事業所規模５人以上</t>
  </si>
  <si>
    <t>- 3 -</t>
  </si>
  <si>
    <t>前   月   末         労 働 者 数</t>
  </si>
  <si>
    <t>食サービス業</t>
    <rPh sb="0" eb="1">
      <t>ショク</t>
    </rPh>
    <rPh sb="5" eb="6">
      <t>ギョウ</t>
    </rPh>
    <phoneticPr fontId="64"/>
  </si>
  <si>
    <t>製造業</t>
  </si>
  <si>
    <t/>
  </si>
  <si>
    <t>生産用機械器具製造業</t>
  </si>
  <si>
    <r>
      <t>「</t>
    </r>
    <r>
      <rPr>
        <sz val="10.5"/>
        <rFont val="ＭＳ ゴシック"/>
        <family val="3"/>
        <charset val="128"/>
      </rPr>
      <t>所定外給与（超過労働給与）」</t>
    </r>
    <r>
      <rPr>
        <sz val="10.5"/>
        <rFont val="ＭＳ 明朝"/>
        <family val="1"/>
        <charset val="128"/>
      </rPr>
      <t>とは、所定の労働時間を超える労働、休日労働、深夜労働等に対して支給される給与のことです。</t>
    </r>
  </si>
  <si>
    <t>(令和２年平均＝100)</t>
    <rPh sb="1" eb="3">
      <t>レイワ</t>
    </rPh>
    <rPh sb="4" eb="5">
      <t>ネン</t>
    </rPh>
    <rPh sb="5" eb="7">
      <t>ヘイキン</t>
    </rPh>
    <phoneticPr fontId="64"/>
  </si>
  <si>
    <t>化学工業、石油製品・石炭製品製造業</t>
  </si>
  <si>
    <t>輸送用機械器具</t>
  </si>
  <si>
    <t>【統計から見た静岡県】</t>
    <rPh sb="1" eb="3">
      <t>トウケイ</t>
    </rPh>
    <rPh sb="5" eb="6">
      <t>ミ</t>
    </rPh>
    <rPh sb="7" eb="10">
      <t>シズオカケン</t>
    </rPh>
    <phoneticPr fontId="64"/>
  </si>
  <si>
    <t>第5表  産業、性別常用労働者数及びパートタイム労働者比率</t>
    <rPh sb="0" eb="1">
      <t>ダイ</t>
    </rPh>
    <rPh sb="2" eb="3">
      <t>ヒョウ</t>
    </rPh>
    <phoneticPr fontId="64"/>
  </si>
  <si>
    <t>季節調整済指数（事業所規模30人以上）</t>
  </si>
  <si>
    <t>総実労働時間</t>
  </si>
  <si>
    <t>建設業</t>
    <rPh sb="0" eb="3">
      <t>ケンセツギョウ</t>
    </rPh>
    <phoneticPr fontId="72"/>
  </si>
  <si>
    <t xml:space="preserve">  調査産業のうち、「鉱業,採石業,砂利採取業」は調査事業所数が少ないため産業別数値を公表しませんが、調査産業計には、実数、指数ともに含めています。</t>
    <rPh sb="2" eb="4">
      <t>チョウサ</t>
    </rPh>
    <rPh sb="4" eb="6">
      <t>サンギョウ</t>
    </rPh>
    <rPh sb="11" eb="13">
      <t>コウギョウ</t>
    </rPh>
    <rPh sb="14" eb="15">
      <t>ト</t>
    </rPh>
    <rPh sb="15" eb="16">
      <t>イシ</t>
    </rPh>
    <rPh sb="16" eb="17">
      <t>ギョウ</t>
    </rPh>
    <rPh sb="18" eb="20">
      <t>ジャリ</t>
    </rPh>
    <rPh sb="20" eb="23">
      <t>サイシュギョウ</t>
    </rPh>
    <rPh sb="25" eb="27">
      <t>チョウサ</t>
    </rPh>
    <rPh sb="27" eb="30">
      <t>ジギョウショ</t>
    </rPh>
    <rPh sb="30" eb="31">
      <t>スウ</t>
    </rPh>
    <rPh sb="32" eb="33">
      <t>スク</t>
    </rPh>
    <rPh sb="37" eb="39">
      <t>サンギョウ</t>
    </rPh>
    <rPh sb="39" eb="40">
      <t>ベツ</t>
    </rPh>
    <rPh sb="40" eb="42">
      <t>スウチ</t>
    </rPh>
    <rPh sb="43" eb="45">
      <t>コウヒョウ</t>
    </rPh>
    <rPh sb="51" eb="53">
      <t>チョウサ</t>
    </rPh>
    <rPh sb="53" eb="55">
      <t>サンギョウ</t>
    </rPh>
    <rPh sb="55" eb="56">
      <t>ケイ</t>
    </rPh>
    <rPh sb="59" eb="61">
      <t>ジッスウ</t>
    </rPh>
    <rPh sb="62" eb="64">
      <t>シスウ</t>
    </rPh>
    <rPh sb="67" eb="68">
      <t>フク</t>
    </rPh>
    <phoneticPr fontId="74"/>
  </si>
  <si>
    <t>調査</t>
    <rPh sb="0" eb="2">
      <t>チョウサ</t>
    </rPh>
    <phoneticPr fontId="64"/>
  </si>
  <si>
    <t>名目賃金指数定期給与</t>
    <rPh sb="0" eb="2">
      <t>メイモク</t>
    </rPh>
    <rPh sb="2" eb="4">
      <t>チンギン</t>
    </rPh>
    <rPh sb="4" eb="6">
      <t>シスウ</t>
    </rPh>
    <rPh sb="6" eb="8">
      <t>テイキ</t>
    </rPh>
    <rPh sb="8" eb="10">
      <t>キュウヨ</t>
    </rPh>
    <phoneticPr fontId="64"/>
  </si>
  <si>
    <t>女</t>
    <rPh sb="0" eb="1">
      <t>オンナ</t>
    </rPh>
    <phoneticPr fontId="64"/>
  </si>
  <si>
    <t>総 実 労 働     時         間</t>
    <rPh sb="0" eb="1">
      <t>ソウ</t>
    </rPh>
    <rPh sb="2" eb="3">
      <t>ミ</t>
    </rPh>
    <rPh sb="4" eb="5">
      <t>ロウ</t>
    </rPh>
    <rPh sb="6" eb="7">
      <t>ドウ</t>
    </rPh>
    <rPh sb="12" eb="13">
      <t>トキ</t>
    </rPh>
    <rPh sb="22" eb="23">
      <t>アイダ</t>
    </rPh>
    <phoneticPr fontId="64"/>
  </si>
  <si>
    <t>所定外労働時間</t>
    <rPh sb="0" eb="2">
      <t>ショテイ</t>
    </rPh>
    <rPh sb="2" eb="3">
      <t>ガイ</t>
    </rPh>
    <rPh sb="3" eb="5">
      <t>ロウドウ</t>
    </rPh>
    <rPh sb="5" eb="7">
      <t>ジカン</t>
    </rPh>
    <phoneticPr fontId="64"/>
  </si>
  <si>
    <t>パートタイム労働者比率</t>
  </si>
  <si>
    <t>　</t>
  </si>
  <si>
    <t>Ｆ</t>
  </si>
  <si>
    <t>毎 月 勤 労 統 計 調 査 の 説 明</t>
  </si>
  <si>
    <t>所定外労働時間指数</t>
    <rPh sb="0" eb="2">
      <t>ショテイ</t>
    </rPh>
    <rPh sb="2" eb="3">
      <t>ガイ</t>
    </rPh>
    <rPh sb="3" eb="5">
      <t>ロウドウ</t>
    </rPh>
    <rPh sb="5" eb="7">
      <t>ジカン</t>
    </rPh>
    <rPh sb="7" eb="9">
      <t>シスウ</t>
    </rPh>
    <phoneticPr fontId="64"/>
  </si>
  <si>
    <t>運輸業,郵便業</t>
    <rPh sb="0" eb="3">
      <t>ウンユギョウ</t>
    </rPh>
    <rPh sb="4" eb="6">
      <t>ユウビン</t>
    </rPh>
    <rPh sb="6" eb="7">
      <t>ギョウ</t>
    </rPh>
    <phoneticPr fontId="72"/>
  </si>
  <si>
    <t>労働時間の動き</t>
    <rPh sb="0" eb="2">
      <t>ロウドウ</t>
    </rPh>
    <rPh sb="2" eb="4">
      <t>ジカン</t>
    </rPh>
    <rPh sb="5" eb="6">
      <t>ウゴ</t>
    </rPh>
    <phoneticPr fontId="64"/>
  </si>
  <si>
    <t>常用雇用指数</t>
    <rPh sb="0" eb="2">
      <t>ジョウヨウ</t>
    </rPh>
    <rPh sb="2" eb="4">
      <t>コヨウ</t>
    </rPh>
    <rPh sb="4" eb="6">
      <t>シスウ</t>
    </rPh>
    <phoneticPr fontId="64"/>
  </si>
  <si>
    <t>第4表</t>
    <rPh sb="0" eb="1">
      <t>ダイ</t>
    </rPh>
    <rPh sb="2" eb="3">
      <t>ヒョウ</t>
    </rPh>
    <phoneticPr fontId="64"/>
  </si>
  <si>
    <t>輸送用機械器具製造業</t>
  </si>
  <si>
    <t>産業、性別常用労働者数及びパートタイム労働者比率（事業所規模30人以上）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2" eb="35">
      <t>ニンイジョウ</t>
    </rPh>
    <phoneticPr fontId="64"/>
  </si>
  <si>
    <t>　　第１４表　　〃　所定外労働時間・・・・・・・・・・・・・１５</t>
  </si>
  <si>
    <t>不動産業,物品賃貸業</t>
    <rPh sb="0" eb="3">
      <t>フドウサン</t>
    </rPh>
    <rPh sb="3" eb="4">
      <t>ギョウ</t>
    </rPh>
    <rPh sb="5" eb="7">
      <t>ブッピン</t>
    </rPh>
    <rPh sb="7" eb="10">
      <t>チンタイギョウ</t>
    </rPh>
    <phoneticPr fontId="72"/>
  </si>
  <si>
    <t>産　　業</t>
  </si>
  <si>
    <t>定期給与</t>
    <rPh sb="0" eb="1">
      <t>サダム</t>
    </rPh>
    <rPh sb="1" eb="2">
      <t>キ</t>
    </rPh>
    <rPh sb="2" eb="4">
      <t>キュウヨ</t>
    </rPh>
    <phoneticPr fontId="64"/>
  </si>
  <si>
    <t>常用労働者数</t>
    <rPh sb="0" eb="2">
      <t>ジョウヨウ</t>
    </rPh>
    <rPh sb="2" eb="5">
      <t>ロウドウシャ</t>
    </rPh>
    <rPh sb="5" eb="6">
      <t>スウ</t>
    </rPh>
    <phoneticPr fontId="64"/>
  </si>
  <si>
    <t>Ｏ</t>
  </si>
  <si>
    <t>円</t>
    <rPh sb="0" eb="1">
      <t>エン</t>
    </rPh>
    <phoneticPr fontId="72"/>
  </si>
  <si>
    <t>％</t>
  </si>
  <si>
    <t>実質賃金指数（現金給与総額）（事業所規模5人以上・30人以上）</t>
  </si>
  <si>
    <t>時間</t>
    <rPh sb="0" eb="2">
      <t>ジカン</t>
    </rPh>
    <phoneticPr fontId="72"/>
  </si>
  <si>
    <t>木材・木製品</t>
  </si>
  <si>
    <t>E09,10</t>
  </si>
  <si>
    <t>産        業</t>
  </si>
  <si>
    <t>特別給与</t>
    <rPh sb="0" eb="2">
      <t>トクベツ</t>
    </rPh>
    <rPh sb="2" eb="4">
      <t>キュウヨ</t>
    </rPh>
    <phoneticPr fontId="64"/>
  </si>
  <si>
    <t>調査産業計</t>
    <rPh sb="0" eb="2">
      <t>チョウサ</t>
    </rPh>
    <rPh sb="2" eb="4">
      <t>サンギョウ</t>
    </rPh>
    <rPh sb="4" eb="5">
      <t>ケイ</t>
    </rPh>
    <phoneticPr fontId="72"/>
  </si>
  <si>
    <t>製造業</t>
    <rPh sb="0" eb="3">
      <t>セイゾウギョウ</t>
    </rPh>
    <phoneticPr fontId="72"/>
  </si>
  <si>
    <t>　　　　　　　　　　　　　第11表  産業、就業形態別常用労働者1人平均月間出勤日数及び実労働時間</t>
    <rPh sb="13" eb="14">
      <t>ダイ</t>
    </rPh>
    <rPh sb="16" eb="17">
      <t>ヒョウ</t>
    </rPh>
    <rPh sb="27" eb="29">
      <t>ジョウヨウ</t>
    </rPh>
    <phoneticPr fontId="64"/>
  </si>
  <si>
    <t>卸売業,小売業</t>
    <rPh sb="0" eb="2">
      <t>オロシウ</t>
    </rPh>
    <rPh sb="2" eb="3">
      <t>ギョウ</t>
    </rPh>
    <rPh sb="4" eb="6">
      <t>コウリ</t>
    </rPh>
    <rPh sb="6" eb="7">
      <t>ギョウ</t>
    </rPh>
    <phoneticPr fontId="72"/>
  </si>
  <si>
    <t>医療,福祉</t>
    <rPh sb="0" eb="2">
      <t>イリョウ</t>
    </rPh>
    <rPh sb="3" eb="5">
      <t>フクシ</t>
    </rPh>
    <phoneticPr fontId="72"/>
  </si>
  <si>
    <t>金融業，</t>
    <rPh sb="0" eb="3">
      <t>キンユウギョウ</t>
    </rPh>
    <phoneticPr fontId="64"/>
  </si>
  <si>
    <t>３</t>
  </si>
  <si>
    <t>所定外労働時間</t>
  </si>
  <si>
    <t>５</t>
  </si>
  <si>
    <t>３０～９９人</t>
    <rPh sb="5" eb="6">
      <t>ニン</t>
    </rPh>
    <phoneticPr fontId="64"/>
  </si>
  <si>
    <t>郵便業</t>
    <rPh sb="0" eb="2">
      <t>ユウビン</t>
    </rPh>
    <rPh sb="2" eb="3">
      <t>ギョウ</t>
    </rPh>
    <phoneticPr fontId="64"/>
  </si>
  <si>
    <t xml:space="preserve"> 次の条件に該当する労働者をいいます。</t>
    <rPh sb="3" eb="5">
      <t>ジョウケン</t>
    </rPh>
    <phoneticPr fontId="71"/>
  </si>
  <si>
    <t>情報通信機械器具製造業</t>
  </si>
  <si>
    <t>第12表</t>
    <rPh sb="0" eb="1">
      <t>ダイ</t>
    </rPh>
    <rPh sb="3" eb="4">
      <t>ヒョウ</t>
    </rPh>
    <phoneticPr fontId="64"/>
  </si>
  <si>
    <t>木材・木製品製造業（家具を除く）</t>
  </si>
  <si>
    <t>電気・ガス・熱供給・水道業</t>
    <rPh sb="0" eb="2">
      <t>デンキ</t>
    </rPh>
    <rPh sb="6" eb="7">
      <t>ネツ</t>
    </rPh>
    <rPh sb="7" eb="9">
      <t>キョウキュウ</t>
    </rPh>
    <rPh sb="10" eb="13">
      <t>スイドウギョウ</t>
    </rPh>
    <phoneticPr fontId="71"/>
  </si>
  <si>
    <t>１日の所定労働時間が一般の労働者と同じで、１週の所定労働日数が一般の労働者より少ない者。</t>
    <rPh sb="39" eb="40">
      <t>スク</t>
    </rPh>
    <phoneticPr fontId="71"/>
  </si>
  <si>
    <t>第10表　季節調整済指数　（事業所規模30人以上）</t>
    <rPh sb="0" eb="1">
      <t>ダイ</t>
    </rPh>
    <rPh sb="3" eb="4">
      <t>ヒョウ</t>
    </rPh>
    <rPh sb="14" eb="17">
      <t>ジギョウショ</t>
    </rPh>
    <rPh sb="17" eb="19">
      <t>キボ</t>
    </rPh>
    <rPh sb="21" eb="24">
      <t>ニンイジョウ</t>
    </rPh>
    <phoneticPr fontId="64"/>
  </si>
  <si>
    <t>F</t>
  </si>
  <si>
    <t>複合</t>
    <rPh sb="0" eb="2">
      <t>フクゴウ</t>
    </rPh>
    <phoneticPr fontId="64"/>
  </si>
  <si>
    <t>職業紹介・派遣業</t>
  </si>
  <si>
    <t>利用上の注意</t>
    <rPh sb="0" eb="3">
      <t>リヨウジョウ</t>
    </rPh>
    <rPh sb="4" eb="6">
      <t>チュウイ</t>
    </rPh>
    <phoneticPr fontId="64"/>
  </si>
  <si>
    <t>第10表  産業、就業形態別常用労働者1人平均月間現金給与額</t>
    <rPh sb="0" eb="1">
      <t>ダイ</t>
    </rPh>
    <rPh sb="3" eb="4">
      <t>ヒョウ</t>
    </rPh>
    <rPh sb="14" eb="16">
      <t>ジョウヨウ</t>
    </rPh>
    <phoneticPr fontId="64"/>
  </si>
  <si>
    <t>日</t>
    <rPh sb="0" eb="1">
      <t>ニチ</t>
    </rPh>
    <phoneticPr fontId="64"/>
  </si>
  <si>
    <t>第9表　常用雇用指数</t>
    <rPh sb="0" eb="1">
      <t>ダイ</t>
    </rPh>
    <rPh sb="2" eb="3">
      <t>ヒョウ</t>
    </rPh>
    <rPh sb="4" eb="6">
      <t>ジョウヨウ</t>
    </rPh>
    <rPh sb="6" eb="8">
      <t>コヨウ</t>
    </rPh>
    <rPh sb="8" eb="10">
      <t>シスウ</t>
    </rPh>
    <phoneticPr fontId="64"/>
  </si>
  <si>
    <t>プラスチック製品</t>
  </si>
  <si>
    <t>E19</t>
  </si>
  <si>
    <t>Ｎ</t>
  </si>
  <si>
    <t>現金給与    総  額</t>
    <rPh sb="0" eb="2">
      <t>ゲンキン</t>
    </rPh>
    <rPh sb="2" eb="4">
      <t>キュウヨ</t>
    </rPh>
    <rPh sb="8" eb="9">
      <t>フサ</t>
    </rPh>
    <rPh sb="11" eb="12">
      <t>ガク</t>
    </rPh>
    <phoneticPr fontId="64"/>
  </si>
  <si>
    <t>労働時間</t>
    <rPh sb="0" eb="2">
      <t>ロウドウ</t>
    </rPh>
    <rPh sb="2" eb="4">
      <t>ジカン</t>
    </rPh>
    <phoneticPr fontId="64"/>
  </si>
  <si>
    <t>本月中の減少労働者数</t>
    <rPh sb="0" eb="3">
      <t>ホンゲツチュウ</t>
    </rPh>
    <rPh sb="4" eb="6">
      <t>ゲンショウ</t>
    </rPh>
    <rPh sb="6" eb="9">
      <t>ロウドウシャ</t>
    </rPh>
    <rPh sb="9" eb="10">
      <t>カズ</t>
    </rPh>
    <phoneticPr fontId="64"/>
  </si>
  <si>
    <t>賃金</t>
  </si>
  <si>
    <t>産業、性別常用労働者１人平均月間現金給与額（事業所規模5人以上）</t>
  </si>
  <si>
    <t>Ｍ 一括分</t>
  </si>
  <si>
    <t>産業就業形態別労働時間</t>
    <rPh sb="0" eb="2">
      <t>サンギョウ</t>
    </rPh>
    <rPh sb="2" eb="4">
      <t>シュウギョウ</t>
    </rPh>
    <rPh sb="4" eb="7">
      <t>ケイタイベツ</t>
    </rPh>
    <rPh sb="7" eb="9">
      <t>ロウドウ</t>
    </rPh>
    <rPh sb="9" eb="11">
      <t>ジカン</t>
    </rPh>
    <phoneticPr fontId="64"/>
  </si>
  <si>
    <t>時間</t>
    <rPh sb="0" eb="2">
      <t>ジカン</t>
    </rPh>
    <phoneticPr fontId="64"/>
  </si>
  <si>
    <t>規模別労働時間</t>
    <rPh sb="0" eb="3">
      <t>キボベツ</t>
    </rPh>
    <rPh sb="3" eb="5">
      <t>ロウドウ</t>
    </rPh>
    <rPh sb="5" eb="7">
      <t>ジカン</t>
    </rPh>
    <phoneticPr fontId="64"/>
  </si>
  <si>
    <t>生活関連サービス業,娯楽業</t>
    <rPh sb="0" eb="2">
      <t>セイカツ</t>
    </rPh>
    <rPh sb="2" eb="4">
      <t>カンレン</t>
    </rPh>
    <rPh sb="8" eb="9">
      <t>ギョウ</t>
    </rPh>
    <rPh sb="10" eb="13">
      <t>ゴラクギョウ</t>
    </rPh>
    <phoneticPr fontId="72"/>
  </si>
  <si>
    <t>　｢０｣は、表記単位に満たないもの。</t>
  </si>
  <si>
    <t>産業、事業所規模別常用労働者１人平均月間出勤日数及び実労働時間</t>
    <rPh sb="0" eb="1">
      <t>サン</t>
    </rPh>
    <rPh sb="1" eb="2">
      <t>ギョウ</t>
    </rPh>
    <rPh sb="3" eb="6">
      <t>ジギョウショ</t>
    </rPh>
    <rPh sb="6" eb="9">
      <t>キボベツ</t>
    </rPh>
    <rPh sb="9" eb="11">
      <t>ジョウヨウ</t>
    </rPh>
    <rPh sb="11" eb="14">
      <t>ロウドウシャ</t>
    </rPh>
    <rPh sb="16" eb="18">
      <t>ヘイキン</t>
    </rPh>
    <rPh sb="18" eb="20">
      <t>ゲッカン</t>
    </rPh>
    <rPh sb="20" eb="22">
      <t>シュッキン</t>
    </rPh>
    <rPh sb="22" eb="24">
      <t>ニッスウ</t>
    </rPh>
    <rPh sb="24" eb="25">
      <t>オヨ</t>
    </rPh>
    <rPh sb="26" eb="27">
      <t>ジツ</t>
    </rPh>
    <rPh sb="27" eb="29">
      <t>ロウドウ</t>
    </rPh>
    <rPh sb="29" eb="31">
      <t>ジカン</t>
    </rPh>
    <phoneticPr fontId="64"/>
  </si>
  <si>
    <t>食料品製造業、飲料・たばこ・飼料製造業</t>
  </si>
  <si>
    <t>現金給与総額</t>
    <rPh sb="0" eb="2">
      <t>ゲンキン</t>
    </rPh>
    <rPh sb="2" eb="4">
      <t>キュウヨ</t>
    </rPh>
    <rPh sb="4" eb="6">
      <t>ソウガク</t>
    </rPh>
    <phoneticPr fontId="64"/>
  </si>
  <si>
    <t>実労働時間</t>
  </si>
  <si>
    <t xml:space="preserve"> E29</t>
  </si>
  <si>
    <t>業務用機械器具</t>
  </si>
  <si>
    <t>雇用</t>
    <rPh sb="0" eb="2">
      <t>コヨウ</t>
    </rPh>
    <phoneticPr fontId="64"/>
  </si>
  <si>
    <t>ＴＬ</t>
  </si>
  <si>
    <t>事業所規模 ＝ ５人以上</t>
  </si>
  <si>
    <t>サービス業（他に分類されないもの）</t>
    <rPh sb="4" eb="5">
      <t>ギョウ</t>
    </rPh>
    <rPh sb="6" eb="7">
      <t>タ</t>
    </rPh>
    <rPh sb="8" eb="10">
      <t>ブンルイ</t>
    </rPh>
    <phoneticPr fontId="71"/>
  </si>
  <si>
    <t>学術</t>
    <rPh sb="0" eb="2">
      <t>ガクジュツ</t>
    </rPh>
    <phoneticPr fontId="64"/>
  </si>
  <si>
    <t>電子部品・デバイス・電子回路製造業</t>
  </si>
  <si>
    <t>E18</t>
  </si>
  <si>
    <t>調査の説明</t>
    <rPh sb="0" eb="2">
      <t>チョウサ</t>
    </rPh>
    <rPh sb="3" eb="5">
      <t>セツメイ</t>
    </rPh>
    <phoneticPr fontId="64"/>
  </si>
  <si>
    <t>１</t>
  </si>
  <si>
    <t>産業、就業形態別常用労働者１人平均月間現金給与額（事業所規模5人以上）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1" eb="34">
      <t>ニンイジョウ</t>
    </rPh>
    <phoneticPr fontId="64"/>
  </si>
  <si>
    <t>出勤日数</t>
    <rPh sb="0" eb="2">
      <t>シュッキン</t>
    </rPh>
    <rPh sb="2" eb="4">
      <t>ニッスウ</t>
    </rPh>
    <phoneticPr fontId="64"/>
  </si>
  <si>
    <r>
      <t>「</t>
    </r>
    <r>
      <rPr>
        <sz val="10.5"/>
        <rFont val="ＭＳ ゴシック"/>
        <family val="3"/>
        <charset val="128"/>
      </rPr>
      <t>総実労働時間」</t>
    </r>
    <r>
      <rPr>
        <sz val="10.5"/>
        <rFont val="ＭＳ 明朝"/>
        <family val="1"/>
        <charset val="128"/>
      </rPr>
      <t>とは</t>
    </r>
    <r>
      <rPr>
        <sz val="10.5"/>
        <rFont val="ＭＳ ゴシック"/>
        <family val="3"/>
        <charset val="128"/>
      </rPr>
      <t>「所定内労働時間」</t>
    </r>
    <r>
      <rPr>
        <sz val="10.5"/>
        <rFont val="ＭＳ 明朝"/>
        <family val="1"/>
        <charset val="128"/>
      </rPr>
      <t>と</t>
    </r>
    <r>
      <rPr>
        <sz val="10.5"/>
        <rFont val="ＭＳ ゴシック"/>
        <family val="3"/>
        <charset val="128"/>
      </rPr>
      <t>「所定外労働時間」</t>
    </r>
    <r>
      <rPr>
        <sz val="10.5"/>
        <rFont val="ＭＳ 明朝"/>
        <family val="1"/>
        <charset val="128"/>
      </rPr>
      <t>の合計です。</t>
    </r>
  </si>
  <si>
    <t>情報</t>
    <rPh sb="0" eb="2">
      <t>ジョウホウ</t>
    </rPh>
    <phoneticPr fontId="64"/>
  </si>
  <si>
    <t>電気機械器具</t>
  </si>
  <si>
    <t>対前月
増減率(%)</t>
    <rPh sb="0" eb="1">
      <t>タイ</t>
    </rPh>
    <rPh sb="1" eb="3">
      <t>ゼンゲツ</t>
    </rPh>
    <rPh sb="4" eb="6">
      <t>ゾウゲン</t>
    </rPh>
    <rPh sb="6" eb="7">
      <t>リツ</t>
    </rPh>
    <phoneticPr fontId="64"/>
  </si>
  <si>
    <t>E</t>
  </si>
  <si>
    <t>総実労働時間指数</t>
    <rPh sb="0" eb="1">
      <t>ソウ</t>
    </rPh>
    <rPh sb="1" eb="2">
      <t>ジツ</t>
    </rPh>
    <rPh sb="2" eb="4">
      <t>ロウドウ</t>
    </rPh>
    <rPh sb="4" eb="6">
      <t>ジカン</t>
    </rPh>
    <rPh sb="6" eb="8">
      <t>シスウ</t>
    </rPh>
    <phoneticPr fontId="64"/>
  </si>
  <si>
    <t>食料品・たばこ</t>
  </si>
  <si>
    <t>目　　　　　　　　次</t>
  </si>
  <si>
    <t>E12</t>
  </si>
  <si>
    <t>労働時間指数（所定内労働時間）（事業所規模5人以上・30人以上）</t>
    <rPh sb="7" eb="10">
      <t>ショテイナイ</t>
    </rPh>
    <phoneticPr fontId="64"/>
  </si>
  <si>
    <t>TL</t>
  </si>
  <si>
    <t>総実労働時間</t>
    <rPh sb="0" eb="1">
      <t>ソウ</t>
    </rPh>
    <rPh sb="1" eb="2">
      <t>ジツ</t>
    </rPh>
    <rPh sb="2" eb="4">
      <t>ロウドウ</t>
    </rPh>
    <rPh sb="4" eb="6">
      <t>ジカン</t>
    </rPh>
    <phoneticPr fontId="64"/>
  </si>
  <si>
    <t>第8表</t>
    <rPh sb="0" eb="1">
      <t>ダイ</t>
    </rPh>
    <rPh sb="2" eb="3">
      <t>ヒョウ</t>
    </rPh>
    <phoneticPr fontId="64"/>
  </si>
  <si>
    <t xml:space="preserve"> 1　賃金の動き</t>
    <rPh sb="3" eb="5">
      <t>チンギン</t>
    </rPh>
    <rPh sb="6" eb="7">
      <t>ウゴ</t>
    </rPh>
    <phoneticPr fontId="72"/>
  </si>
  <si>
    <t>宿泊業</t>
  </si>
  <si>
    <t>６</t>
  </si>
  <si>
    <t>○ エクセル形式なので、ダウンロードして使用できます。</t>
    <rPh sb="20" eb="22">
      <t>シヨウ</t>
    </rPh>
    <phoneticPr fontId="64"/>
  </si>
  <si>
    <t>小売業</t>
    <rPh sb="0" eb="3">
      <t>コウリギョウ</t>
    </rPh>
    <phoneticPr fontId="64"/>
  </si>
  <si>
    <t>名目賃金指数所定内給与</t>
    <rPh sb="0" eb="2">
      <t>メイモク</t>
    </rPh>
    <rPh sb="2" eb="4">
      <t>チンギン</t>
    </rPh>
    <rPh sb="4" eb="6">
      <t>シスウ</t>
    </rPh>
    <rPh sb="6" eb="9">
      <t>ショテイナイ</t>
    </rPh>
    <rPh sb="9" eb="11">
      <t>キュウヨ</t>
    </rPh>
    <phoneticPr fontId="64"/>
  </si>
  <si>
    <t>事業所規模 ＝ 5人以上</t>
  </si>
  <si>
    <t>電気・ガス水道業等</t>
    <rPh sb="0" eb="2">
      <t>デンキ</t>
    </rPh>
    <rPh sb="5" eb="8">
      <t>スイドウギョウ</t>
    </rPh>
    <rPh sb="8" eb="9">
      <t>ナド</t>
    </rPh>
    <phoneticPr fontId="71"/>
  </si>
  <si>
    <t>１　指　数　表</t>
    <rPh sb="2" eb="3">
      <t>ユビ</t>
    </rPh>
    <rPh sb="4" eb="5">
      <t>カズ</t>
    </rPh>
    <rPh sb="6" eb="7">
      <t>ヒョウ</t>
    </rPh>
    <phoneticPr fontId="64"/>
  </si>
  <si>
    <t>化学、石油・石炭</t>
  </si>
  <si>
    <t>統計法に基づく基幹統計</t>
    <rPh sb="0" eb="3">
      <t>トウケイホウ</t>
    </rPh>
    <rPh sb="4" eb="5">
      <t>モト</t>
    </rPh>
    <rPh sb="7" eb="9">
      <t>キカン</t>
    </rPh>
    <phoneticPr fontId="64"/>
  </si>
  <si>
    <t>(2)事業所規模３０人以上</t>
  </si>
  <si>
    <t>E26</t>
  </si>
  <si>
    <t>業務用機械器具製造業</t>
  </si>
  <si>
    <t>静岡県　企画部　統計活用課</t>
    <rPh sb="4" eb="7">
      <t>キカクブ</t>
    </rPh>
    <rPh sb="8" eb="10">
      <t>トウケイ</t>
    </rPh>
    <rPh sb="10" eb="13">
      <t>カツヨウカ</t>
    </rPh>
    <phoneticPr fontId="64"/>
  </si>
  <si>
    <t>Ｅ</t>
  </si>
  <si>
    <t>　調査事業所のうち30人以上の抽出方法は、従来の２～３年に一度行う総入替え方式から、毎年１月分調査時に行う部分入替え方式に平成30年から変更しました。賃金、労働時間指数とその増減率は、総入替え方式のときに行っていた過去に遡った改訂はしていません。</t>
  </si>
  <si>
    <t xml:space="preserve"> E23</t>
  </si>
  <si>
    <t>電気機械器具製造業</t>
  </si>
  <si>
    <t>前年
同月差</t>
    <rPh sb="0" eb="2">
      <t>ゼンネン</t>
    </rPh>
    <rPh sb="3" eb="5">
      <t>ドウゲツヒ</t>
    </rPh>
    <rPh sb="5" eb="6">
      <t>サ</t>
    </rPh>
    <phoneticPr fontId="64"/>
  </si>
  <si>
    <t>表４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64"/>
  </si>
  <si>
    <t>定期給与</t>
  </si>
  <si>
    <t>ないサービス業</t>
    <rPh sb="6" eb="7">
      <t>ギョウ</t>
    </rPh>
    <phoneticPr fontId="64"/>
  </si>
  <si>
    <t>　　　　　　　　　　　　　　　</t>
  </si>
  <si>
    <t>労働時間指数（所定外労働時間）（事業所規模5人以上・30人以上）</t>
  </si>
  <si>
    <t>静岡県の賃金、労働時間及び雇用の動き</t>
    <rPh sb="11" eb="12">
      <t>オヨ</t>
    </rPh>
    <rPh sb="16" eb="17">
      <t>ウゴ</t>
    </rPh>
    <phoneticPr fontId="64"/>
  </si>
  <si>
    <t>産業計</t>
    <rPh sb="0" eb="2">
      <t>サンギョウ</t>
    </rPh>
    <rPh sb="2" eb="3">
      <t>ケイ</t>
    </rPh>
    <phoneticPr fontId="64"/>
  </si>
  <si>
    <t>パルプ・紙・紙加工品製造業</t>
  </si>
  <si>
    <t>　実数表の製造業（産業中分類）の一部については、下記の略称を用いて表示しています。</t>
    <rPh sb="1" eb="3">
      <t>ジッスウ</t>
    </rPh>
    <rPh sb="3" eb="4">
      <t>ヒョウ</t>
    </rPh>
    <rPh sb="5" eb="8">
      <t>セイゾウギョウ</t>
    </rPh>
    <rPh sb="9" eb="11">
      <t>サンギョウ</t>
    </rPh>
    <rPh sb="11" eb="14">
      <t>チュウブンルイ</t>
    </rPh>
    <rPh sb="16" eb="18">
      <t>イチブ</t>
    </rPh>
    <rPh sb="24" eb="26">
      <t>カキ</t>
    </rPh>
    <rPh sb="27" eb="29">
      <t>リャクショウ</t>
    </rPh>
    <rPh sb="30" eb="31">
      <t>モチ</t>
    </rPh>
    <rPh sb="33" eb="35">
      <t>ヒョウジ</t>
    </rPh>
    <phoneticPr fontId="71"/>
  </si>
  <si>
    <t>（単位：人）</t>
    <rPh sb="1" eb="3">
      <t>タンイ</t>
    </rPh>
    <rPh sb="4" eb="5">
      <t>ヒト</t>
    </rPh>
    <phoneticPr fontId="64"/>
  </si>
  <si>
    <t>本月中の増加労働者数</t>
    <rPh sb="0" eb="3">
      <t>ホンゲツチュウ</t>
    </rPh>
    <rPh sb="4" eb="6">
      <t>ゾウカ</t>
    </rPh>
    <rPh sb="6" eb="9">
      <t>ロウドウシャ</t>
    </rPh>
    <rPh sb="9" eb="10">
      <t>スウ</t>
    </rPh>
    <phoneticPr fontId="64"/>
  </si>
  <si>
    <t>（事業所規模３０人以上）</t>
    <rPh sb="1" eb="4">
      <t>ジギョウショ</t>
    </rPh>
    <rPh sb="4" eb="6">
      <t>キボ</t>
    </rPh>
    <rPh sb="8" eb="11">
      <t>ニンイジョウ</t>
    </rPh>
    <phoneticPr fontId="72"/>
  </si>
  <si>
    <t>規模別賃金</t>
    <rPh sb="0" eb="3">
      <t>キボベツ</t>
    </rPh>
    <rPh sb="3" eb="5">
      <t>チンギン</t>
    </rPh>
    <phoneticPr fontId="64"/>
  </si>
  <si>
    <t>J</t>
  </si>
  <si>
    <t>月</t>
  </si>
  <si>
    <t>宿泊業,飲食サービス業</t>
    <rPh sb="0" eb="2">
      <t>シュクハク</t>
    </rPh>
    <rPh sb="2" eb="3">
      <t>ギョウ</t>
    </rPh>
    <rPh sb="4" eb="6">
      <t>インショク</t>
    </rPh>
    <rPh sb="10" eb="11">
      <t>ギョウ</t>
    </rPh>
    <phoneticPr fontId="72"/>
  </si>
  <si>
    <t>現金給与総額</t>
  </si>
  <si>
    <t>D</t>
  </si>
  <si>
    <t>産業、性別常用労働者１人平均月間出勤日数及び実労働時間（事業所規模30人以上）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5" eb="38">
      <t>ニンイジョウ</t>
    </rPh>
    <phoneticPr fontId="64"/>
  </si>
  <si>
    <t>常用雇用指数</t>
  </si>
  <si>
    <t>離職率</t>
  </si>
  <si>
    <t>産業就業形態別雇用</t>
    <rPh sb="0" eb="2">
      <t>サンギョウ</t>
    </rPh>
    <rPh sb="2" eb="4">
      <t>シュウギョウ</t>
    </rPh>
    <rPh sb="4" eb="7">
      <t>ケイタイベツ</t>
    </rPh>
    <rPh sb="7" eb="9">
      <t>コヨウ</t>
    </rPh>
    <phoneticPr fontId="64"/>
  </si>
  <si>
    <t>季節調整済指数</t>
  </si>
  <si>
    <t>国勢調査、経済センサス、漁業センサスなど</t>
    <rPh sb="5" eb="7">
      <t>ケイザイ</t>
    </rPh>
    <rPh sb="12" eb="14">
      <t>ギョギョウ</t>
    </rPh>
    <phoneticPr fontId="64"/>
  </si>
  <si>
    <t xml:space="preserve"> E19</t>
  </si>
  <si>
    <t>２　調査の対象</t>
  </si>
  <si>
    <t>第10表</t>
    <rPh sb="0" eb="1">
      <t>ダイ</t>
    </rPh>
    <rPh sb="3" eb="4">
      <t>ヒョウ</t>
    </rPh>
    <phoneticPr fontId="64"/>
  </si>
  <si>
    <t>産業中分類</t>
    <rPh sb="0" eb="2">
      <t>サンギョウ</t>
    </rPh>
    <rPh sb="2" eb="5">
      <t>チュウブンルイ</t>
    </rPh>
    <phoneticPr fontId="71"/>
  </si>
  <si>
    <t xml:space="preserve"> E24</t>
  </si>
  <si>
    <t>産業、就業形態別常用労働者１人平均月間現金給与額（事業所規模30人以上）</t>
    <rPh sb="3" eb="5">
      <t>シュウギョウ</t>
    </rPh>
    <rPh sb="5" eb="8">
      <t>ケイタイベツ</t>
    </rPh>
    <rPh sb="8" eb="10">
      <t>ジョウヨウ</t>
    </rPh>
    <rPh sb="10" eb="13">
      <t>ロウドウシャ</t>
    </rPh>
    <rPh sb="13" eb="15">
      <t>ヒトリ</t>
    </rPh>
    <rPh sb="15" eb="17">
      <t>ヘイキン</t>
    </rPh>
    <rPh sb="25" eb="28">
      <t>ジギョウショ</t>
    </rPh>
    <rPh sb="28" eb="30">
      <t>キボ</t>
    </rPh>
    <rPh sb="32" eb="35">
      <t>ニンイジョウ</t>
    </rPh>
    <phoneticPr fontId="64"/>
  </si>
  <si>
    <t>名目賃金指数（定期給与）（事業所規模5人以上・30人以上）</t>
  </si>
  <si>
    <t xml:space="preserve"> I-2</t>
  </si>
  <si>
    <t>所定外時間</t>
    <rPh sb="0" eb="2">
      <t>ショテイ</t>
    </rPh>
    <rPh sb="2" eb="3">
      <t>ガイ</t>
    </rPh>
    <rPh sb="3" eb="5">
      <t>ジカン</t>
    </rPh>
    <phoneticPr fontId="64"/>
  </si>
  <si>
    <t>卸売業， 小売業</t>
  </si>
  <si>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rPh sb="1" eb="2">
      <t>チュウ</t>
    </rPh>
    <rPh sb="4" eb="6">
      <t>ジッシツ</t>
    </rPh>
    <rPh sb="6" eb="8">
      <t>チンギン</t>
    </rPh>
    <rPh sb="8" eb="10">
      <t>シスウ</t>
    </rPh>
    <rPh sb="12" eb="14">
      <t>メイモク</t>
    </rPh>
    <rPh sb="14" eb="16">
      <t>チンギン</t>
    </rPh>
    <rPh sb="16" eb="18">
      <t>シスウ</t>
    </rPh>
    <rPh sb="19" eb="22">
      <t>ショウヒシャ</t>
    </rPh>
    <rPh sb="22" eb="24">
      <t>ブッカ</t>
    </rPh>
    <rPh sb="24" eb="26">
      <t>シスウ</t>
    </rPh>
    <rPh sb="27" eb="28">
      <t>モ</t>
    </rPh>
    <rPh sb="28" eb="29">
      <t>イエ</t>
    </rPh>
    <rPh sb="30" eb="32">
      <t>キゾク</t>
    </rPh>
    <rPh sb="32" eb="34">
      <t>ヤチン</t>
    </rPh>
    <rPh sb="35" eb="36">
      <t>ノゾ</t>
    </rPh>
    <rPh sb="37" eb="39">
      <t>ソウゴウ</t>
    </rPh>
    <rPh sb="39" eb="41">
      <t>シスウ</t>
    </rPh>
    <rPh sb="43" eb="44">
      <t>ジョ</t>
    </rPh>
    <rPh sb="46" eb="49">
      <t>ヒャクブンリツ</t>
    </rPh>
    <rPh sb="49" eb="50">
      <t>カ</t>
    </rPh>
    <rPh sb="95" eb="98">
      <t>シズオカケン</t>
    </rPh>
    <rPh sb="99" eb="101">
      <t>スウチ</t>
    </rPh>
    <rPh sb="112" eb="114">
      <t>レイワ</t>
    </rPh>
    <rPh sb="115" eb="116">
      <t>ネン</t>
    </rPh>
    <rPh sb="117" eb="118">
      <t>ガツ</t>
    </rPh>
    <rPh sb="118" eb="119">
      <t>ブン</t>
    </rPh>
    <rPh sb="121" eb="123">
      <t>マイツキ</t>
    </rPh>
    <rPh sb="123" eb="125">
      <t>キンロウ</t>
    </rPh>
    <rPh sb="125" eb="127">
      <t>トウケイ</t>
    </rPh>
    <rPh sb="127" eb="129">
      <t>チョウサ</t>
    </rPh>
    <rPh sb="130" eb="132">
      <t>キジュン</t>
    </rPh>
    <rPh sb="132" eb="133">
      <t>ネン</t>
    </rPh>
    <rPh sb="134" eb="136">
      <t>レイワ</t>
    </rPh>
    <rPh sb="137" eb="138">
      <t>ネン</t>
    </rPh>
    <rPh sb="139" eb="141">
      <t>ヘンコウ</t>
    </rPh>
    <rPh sb="146" eb="147">
      <t>トモナ</t>
    </rPh>
    <rPh sb="149" eb="151">
      <t>ヘイセイ</t>
    </rPh>
    <rPh sb="153" eb="154">
      <t>ネン</t>
    </rPh>
    <rPh sb="155" eb="156">
      <t>ガツ</t>
    </rPh>
    <rPh sb="156" eb="157">
      <t>ブン</t>
    </rPh>
    <rPh sb="157" eb="159">
      <t>イゼン</t>
    </rPh>
    <rPh sb="160" eb="161">
      <t>サカノボ</t>
    </rPh>
    <rPh sb="163" eb="165">
      <t>シズオカ</t>
    </rPh>
    <rPh sb="165" eb="166">
      <t>シ</t>
    </rPh>
    <rPh sb="167" eb="169">
      <t>スウチ</t>
    </rPh>
    <rPh sb="170" eb="172">
      <t>シヨウ</t>
    </rPh>
    <rPh sb="174" eb="176">
      <t>シスウ</t>
    </rPh>
    <rPh sb="177" eb="179">
      <t>カイテイ</t>
    </rPh>
    <rPh sb="184" eb="185">
      <t>アワ</t>
    </rPh>
    <rPh sb="188" eb="191">
      <t>ショウヒシャ</t>
    </rPh>
    <rPh sb="191" eb="193">
      <t>ブッカ</t>
    </rPh>
    <rPh sb="193" eb="195">
      <t>シスウ</t>
    </rPh>
    <rPh sb="196" eb="198">
      <t>キジュン</t>
    </rPh>
    <rPh sb="198" eb="199">
      <t>ネン</t>
    </rPh>
    <rPh sb="200" eb="202">
      <t>レイワ</t>
    </rPh>
    <rPh sb="203" eb="204">
      <t>ネン</t>
    </rPh>
    <rPh sb="205" eb="207">
      <t>ヘンコウ</t>
    </rPh>
    <rPh sb="210" eb="212">
      <t>レイワ</t>
    </rPh>
    <rPh sb="213" eb="214">
      <t>ネン</t>
    </rPh>
    <rPh sb="214" eb="215">
      <t>ブン</t>
    </rPh>
    <rPh sb="216" eb="219">
      <t>ゾウゲンリツ</t>
    </rPh>
    <rPh sb="220" eb="222">
      <t>カイテイ</t>
    </rPh>
    <rPh sb="230" eb="232">
      <t>ジッシツ</t>
    </rPh>
    <rPh sb="232" eb="234">
      <t>チンギン</t>
    </rPh>
    <rPh sb="234" eb="236">
      <t>シスウ</t>
    </rPh>
    <rPh sb="237" eb="239">
      <t>レイワ</t>
    </rPh>
    <rPh sb="240" eb="241">
      <t>ネン</t>
    </rPh>
    <rPh sb="241" eb="242">
      <t>ブン</t>
    </rPh>
    <rPh sb="243" eb="246">
      <t>ゾウゲンリツ</t>
    </rPh>
    <rPh sb="247" eb="249">
      <t>カイテイ</t>
    </rPh>
    <phoneticPr fontId="64"/>
  </si>
  <si>
    <t>不動産業，</t>
    <rPh sb="0" eb="3">
      <t>フドウサン</t>
    </rPh>
    <rPh sb="3" eb="4">
      <t>ギョウ</t>
    </rPh>
    <phoneticPr fontId="64"/>
  </si>
  <si>
    <t>Ｇ</t>
  </si>
  <si>
    <t>毎月勤労統計調査地方調査結果</t>
    <rPh sb="8" eb="10">
      <t>チホウ</t>
    </rPh>
    <rPh sb="10" eb="12">
      <t>チョウサ</t>
    </rPh>
    <rPh sb="12" eb="14">
      <t>ケッカ</t>
    </rPh>
    <phoneticPr fontId="64"/>
  </si>
  <si>
    <t>賃金の動き</t>
    <rPh sb="0" eb="2">
      <t>チンギン</t>
    </rPh>
    <rPh sb="3" eb="4">
      <t>ウゴ</t>
    </rPh>
    <phoneticPr fontId="64"/>
  </si>
  <si>
    <t>名目賃金指数（所定内給与）（事業所規模5人以上・30人以上）</t>
  </si>
  <si>
    <t>賃金</t>
    <rPh sb="1" eb="2">
      <t>キン</t>
    </rPh>
    <phoneticPr fontId="64"/>
  </si>
  <si>
    <t>　指数の算出方法は、「各月の調査結果の実数÷基準数値×100」であり、「基準数値」とは基準年における１か月あたりの単純平均です。令和４年１月分結果から、指数は、令和２年平均を100とする令和２年基準としています。これに伴い、令和４年１月分以降と比較できるように、令和３年12月分までの指数を令和２年平均が100となるよう改訂しました。令和３年12月分までの増減率は、平成27年基準指数で計算したものです。したがって、改訂後の指数で計算した場合と必ずしも一致しません。</t>
    <rPh sb="1" eb="3">
      <t>シスウ</t>
    </rPh>
    <rPh sb="4" eb="6">
      <t>サンシュツ</t>
    </rPh>
    <rPh sb="6" eb="8">
      <t>ホウホウ</t>
    </rPh>
    <rPh sb="11" eb="13">
      <t>カクゲツ</t>
    </rPh>
    <rPh sb="14" eb="16">
      <t>チョウサ</t>
    </rPh>
    <rPh sb="16" eb="18">
      <t>ケッカ</t>
    </rPh>
    <rPh sb="19" eb="21">
      <t>ジッスウ</t>
    </rPh>
    <rPh sb="22" eb="24">
      <t>キジュン</t>
    </rPh>
    <rPh sb="24" eb="26">
      <t>スウチ</t>
    </rPh>
    <rPh sb="64" eb="66">
      <t>レイワ</t>
    </rPh>
    <rPh sb="67" eb="68">
      <t>ネン</t>
    </rPh>
    <rPh sb="69" eb="71">
      <t>ガツブン</t>
    </rPh>
    <rPh sb="71" eb="73">
      <t>ケッカ</t>
    </rPh>
    <rPh sb="76" eb="78">
      <t>シスウ</t>
    </rPh>
    <rPh sb="80" eb="82">
      <t>レイワ</t>
    </rPh>
    <rPh sb="83" eb="84">
      <t>ネン</t>
    </rPh>
    <rPh sb="84" eb="86">
      <t>ヘイキン</t>
    </rPh>
    <rPh sb="93" eb="95">
      <t>レイワ</t>
    </rPh>
    <rPh sb="96" eb="97">
      <t>ネン</t>
    </rPh>
    <rPh sb="97" eb="99">
      <t>キジュン</t>
    </rPh>
    <rPh sb="109" eb="110">
      <t>トモナ</t>
    </rPh>
    <rPh sb="112" eb="114">
      <t>レイワ</t>
    </rPh>
    <rPh sb="115" eb="116">
      <t>ネン</t>
    </rPh>
    <rPh sb="117" eb="118">
      <t>ガツ</t>
    </rPh>
    <rPh sb="118" eb="119">
      <t>ブン</t>
    </rPh>
    <rPh sb="119" eb="121">
      <t>イコウ</t>
    </rPh>
    <rPh sb="122" eb="124">
      <t>ヒカク</t>
    </rPh>
    <rPh sb="131" eb="133">
      <t>レイワ</t>
    </rPh>
    <rPh sb="134" eb="135">
      <t>ネン</t>
    </rPh>
    <rPh sb="137" eb="138">
      <t>ガツ</t>
    </rPh>
    <rPh sb="138" eb="139">
      <t>ブン</t>
    </rPh>
    <rPh sb="142" eb="144">
      <t>シスウ</t>
    </rPh>
    <rPh sb="145" eb="147">
      <t>レイワ</t>
    </rPh>
    <rPh sb="148" eb="149">
      <t>ネン</t>
    </rPh>
    <rPh sb="149" eb="151">
      <t>ヘイキン</t>
    </rPh>
    <rPh sb="160" eb="162">
      <t>カイテイ</t>
    </rPh>
    <rPh sb="167" eb="169">
      <t>レイワ</t>
    </rPh>
    <rPh sb="170" eb="171">
      <t>ネン</t>
    </rPh>
    <rPh sb="173" eb="174">
      <t>ガツ</t>
    </rPh>
    <rPh sb="174" eb="175">
      <t>ブン</t>
    </rPh>
    <rPh sb="178" eb="181">
      <t>ゾウゲンリツ</t>
    </rPh>
    <rPh sb="183" eb="185">
      <t>ヘイセイ</t>
    </rPh>
    <rPh sb="187" eb="188">
      <t>ネン</t>
    </rPh>
    <rPh sb="188" eb="190">
      <t>キジュン</t>
    </rPh>
    <rPh sb="190" eb="192">
      <t>シスウ</t>
    </rPh>
    <rPh sb="193" eb="195">
      <t>ケイサン</t>
    </rPh>
    <rPh sb="208" eb="211">
      <t>カイテイゴ</t>
    </rPh>
    <rPh sb="212" eb="214">
      <t>シスウ</t>
    </rPh>
    <rPh sb="215" eb="217">
      <t>ケイサン</t>
    </rPh>
    <rPh sb="219" eb="221">
      <t>バアイ</t>
    </rPh>
    <rPh sb="222" eb="223">
      <t>カナラ</t>
    </rPh>
    <rPh sb="226" eb="228">
      <t>イッチ</t>
    </rPh>
    <phoneticPr fontId="71"/>
  </si>
  <si>
    <t>２</t>
  </si>
  <si>
    <t>第13表</t>
    <rPh sb="0" eb="1">
      <t>ダイ</t>
    </rPh>
    <rPh sb="3" eb="4">
      <t>ヒョウ</t>
    </rPh>
    <phoneticPr fontId="64"/>
  </si>
  <si>
    <t>雇用の動き</t>
    <rPh sb="0" eb="2">
      <t>コヨウ</t>
    </rPh>
    <rPh sb="3" eb="4">
      <t>ウゴ</t>
    </rPh>
    <phoneticPr fontId="64"/>
  </si>
  <si>
    <t>Ⅱ 統　計　表　　　　　　　　　　　　　　　　　　　　　　　　　　　　</t>
  </si>
  <si>
    <t>名目賃金指数（現金給与総額）（事業所規模5人以上･30人以上）</t>
  </si>
  <si>
    <t>E21</t>
  </si>
  <si>
    <t>産業性別労働時間</t>
    <rPh sb="0" eb="2">
      <t>サンギョウ</t>
    </rPh>
    <rPh sb="2" eb="4">
      <t>セイベツ</t>
    </rPh>
    <rPh sb="4" eb="6">
      <t>ロウドウ</t>
    </rPh>
    <rPh sb="6" eb="8">
      <t>ジカン</t>
    </rPh>
    <phoneticPr fontId="64"/>
  </si>
  <si>
    <t>- 2 -</t>
  </si>
  <si>
    <t>名目賃金指数給与総額</t>
    <rPh sb="0" eb="2">
      <t>メイモク</t>
    </rPh>
    <rPh sb="2" eb="4">
      <t>チンギン</t>
    </rPh>
    <rPh sb="4" eb="6">
      <t>シスウ</t>
    </rPh>
    <rPh sb="6" eb="8">
      <t>キュウヨ</t>
    </rPh>
    <rPh sb="8" eb="10">
      <t>ソウガク</t>
    </rPh>
    <phoneticPr fontId="64"/>
  </si>
  <si>
    <t>第2表</t>
    <rPh sb="0" eb="1">
      <t>ダイ</t>
    </rPh>
    <rPh sb="2" eb="3">
      <t>ヒョウ</t>
    </rPh>
    <phoneticPr fontId="64"/>
  </si>
  <si>
    <t>実質賃金指数給与総額</t>
    <rPh sb="0" eb="2">
      <t>ジッシツ</t>
    </rPh>
    <rPh sb="2" eb="4">
      <t>チンギン</t>
    </rPh>
    <rPh sb="4" eb="6">
      <t>シスウ</t>
    </rPh>
    <rPh sb="6" eb="8">
      <t>キュウヨ</t>
    </rPh>
    <rPh sb="8" eb="10">
      <t>ソウガク</t>
    </rPh>
    <phoneticPr fontId="64"/>
  </si>
  <si>
    <t>第3表</t>
    <rPh sb="0" eb="1">
      <t>ダイ</t>
    </rPh>
    <rPh sb="2" eb="3">
      <t>ヒョウ</t>
    </rPh>
    <phoneticPr fontId="64"/>
  </si>
  <si>
    <t>　｢－｣は、該当数字なし又は指数化されていない。</t>
  </si>
  <si>
    <t>支援業</t>
    <rPh sb="0" eb="2">
      <t>シエン</t>
    </rPh>
    <rPh sb="2" eb="3">
      <t>ギョウ</t>
    </rPh>
    <phoneticPr fontId="64"/>
  </si>
  <si>
    <t>実質賃金指数定期給与</t>
    <rPh sb="0" eb="2">
      <t>ジッシツ</t>
    </rPh>
    <rPh sb="2" eb="4">
      <t>チンギン</t>
    </rPh>
    <rPh sb="4" eb="6">
      <t>シスウ</t>
    </rPh>
    <rPh sb="6" eb="8">
      <t>テイキ</t>
    </rPh>
    <rPh sb="8" eb="10">
      <t>キュウヨ</t>
    </rPh>
    <phoneticPr fontId="64"/>
  </si>
  <si>
    <t>第5表</t>
    <rPh sb="0" eb="1">
      <t>ダイ</t>
    </rPh>
    <rPh sb="2" eb="3">
      <t>ヒョウ</t>
    </rPh>
    <phoneticPr fontId="64"/>
  </si>
  <si>
    <t>第6表</t>
    <rPh sb="0" eb="1">
      <t>ダイ</t>
    </rPh>
    <rPh sb="2" eb="3">
      <t>ヒョウ</t>
    </rPh>
    <phoneticPr fontId="64"/>
  </si>
  <si>
    <t>本月中の増加労  働  者  数</t>
  </si>
  <si>
    <t>E13</t>
  </si>
  <si>
    <t>(1)</t>
  </si>
  <si>
    <t>労働時間指数（総実労働時間）（事業所規模5人以上・30人以上）</t>
  </si>
  <si>
    <t>窯業・土石製品製造業</t>
  </si>
  <si>
    <t>第7表</t>
    <rPh sb="0" eb="1">
      <t>ダイ</t>
    </rPh>
    <rPh sb="2" eb="3">
      <t>ヒョウ</t>
    </rPh>
    <phoneticPr fontId="64"/>
  </si>
  <si>
    <t>常用雇用指数（事業所規模5人以上・30人以上）</t>
  </si>
  <si>
    <t xml:space="preserve">  離職率</t>
    <rPh sb="2" eb="4">
      <t>リショク</t>
    </rPh>
    <rPh sb="4" eb="5">
      <t>リツ</t>
    </rPh>
    <phoneticPr fontId="64"/>
  </si>
  <si>
    <t>季節調整済指数</t>
    <rPh sb="0" eb="2">
      <t>キセツ</t>
    </rPh>
    <rPh sb="2" eb="4">
      <t>チョウセイ</t>
    </rPh>
    <rPh sb="4" eb="5">
      <t>ズ</t>
    </rPh>
    <rPh sb="5" eb="7">
      <t>シスウ</t>
    </rPh>
    <phoneticPr fontId="64"/>
  </si>
  <si>
    <t>－ 28 －</t>
  </si>
  <si>
    <t>２　実　数　表</t>
    <rPh sb="2" eb="3">
      <t>ミ</t>
    </rPh>
    <rPh sb="4" eb="5">
      <t>カズ</t>
    </rPh>
    <rPh sb="6" eb="7">
      <t>ヒョウ</t>
    </rPh>
    <phoneticPr fontId="64"/>
  </si>
  <si>
    <t>産業、性別常用労働者１人平均月間現金給与額（事業所規模30人以上）</t>
  </si>
  <si>
    <t xml:space="preserve">  令和６年１月分公表時に、労働者数推計を当時利用できる最新のデータ（令和３年経済センサス-活動調査）に基づき更新（ベンチマーク更新）しました。ベンチマーク更新に伴い常用雇用指数及びその前年同月比等は、過去に遡って改訂しています。またそれに伴い、基準年（令和２年）の常用雇用指数が100となるように、令和６年５月分より、常用雇用指数を過去に遡って改定し、令和６年１月から令和６年４月までの伸び率についても、改定後の指数で再計算しています。賃金、労働時間及びパートタイム労働者比率の令和６年（１月分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t>
    <rPh sb="120" eb="121">
      <t>トモナ</t>
    </rPh>
    <rPh sb="123" eb="125">
      <t>キジュン</t>
    </rPh>
    <rPh sb="125" eb="126">
      <t>ネン</t>
    </rPh>
    <rPh sb="127" eb="129">
      <t>レイワ</t>
    </rPh>
    <rPh sb="130" eb="131">
      <t>ネン</t>
    </rPh>
    <rPh sb="133" eb="135">
      <t>ジョウヨウ</t>
    </rPh>
    <rPh sb="135" eb="137">
      <t>コヨウ</t>
    </rPh>
    <rPh sb="137" eb="139">
      <t>シスウ</t>
    </rPh>
    <rPh sb="150" eb="152">
      <t>レイワ</t>
    </rPh>
    <rPh sb="153" eb="154">
      <t>ネン</t>
    </rPh>
    <rPh sb="155" eb="156">
      <t>ガツ</t>
    </rPh>
    <rPh sb="156" eb="157">
      <t>ブン</t>
    </rPh>
    <rPh sb="160" eb="162">
      <t>ジョウヨウ</t>
    </rPh>
    <rPh sb="162" eb="164">
      <t>コヨウ</t>
    </rPh>
    <rPh sb="164" eb="166">
      <t>シスウ</t>
    </rPh>
    <rPh sb="167" eb="169">
      <t>カコ</t>
    </rPh>
    <rPh sb="170" eb="171">
      <t>サカノボ</t>
    </rPh>
    <rPh sb="173" eb="175">
      <t>カイテイ</t>
    </rPh>
    <rPh sb="177" eb="179">
      <t>レイワ</t>
    </rPh>
    <rPh sb="180" eb="181">
      <t>ネン</t>
    </rPh>
    <rPh sb="182" eb="183">
      <t>ガツ</t>
    </rPh>
    <rPh sb="185" eb="187">
      <t>レイワ</t>
    </rPh>
    <rPh sb="188" eb="189">
      <t>ネン</t>
    </rPh>
    <rPh sb="190" eb="191">
      <t>ガツ</t>
    </rPh>
    <rPh sb="194" eb="195">
      <t>ノ</t>
    </rPh>
    <rPh sb="196" eb="197">
      <t>リツ</t>
    </rPh>
    <rPh sb="203" eb="205">
      <t>カイテイ</t>
    </rPh>
    <rPh sb="205" eb="206">
      <t>ゴ</t>
    </rPh>
    <rPh sb="207" eb="209">
      <t>シスウ</t>
    </rPh>
    <rPh sb="210" eb="213">
      <t>サイケイサン</t>
    </rPh>
    <phoneticPr fontId="71"/>
  </si>
  <si>
    <t>　　第 ９ 表　　〃　定期給与・・・・・・・・・・・・・１３</t>
  </si>
  <si>
    <t>産業、性別常用労働者１人平均月間出勤日数及び実労働時間（事業所規模5人以上）</t>
    <rPh sb="3" eb="5">
      <t>セイベツ</t>
    </rPh>
    <rPh sb="5" eb="7">
      <t>ジョウヨウ</t>
    </rPh>
    <rPh sb="7" eb="10">
      <t>ロウドウシャ</t>
    </rPh>
    <rPh sb="10" eb="12">
      <t>ヒトリ</t>
    </rPh>
    <rPh sb="12" eb="14">
      <t>ヘイキン</t>
    </rPh>
    <rPh sb="16" eb="18">
      <t>シュッキン</t>
    </rPh>
    <rPh sb="18" eb="20">
      <t>ニッスウ</t>
    </rPh>
    <rPh sb="20" eb="21">
      <t>オヨ</t>
    </rPh>
    <rPh sb="22" eb="23">
      <t>ジツ</t>
    </rPh>
    <rPh sb="23" eb="25">
      <t>ロウドウ</t>
    </rPh>
    <rPh sb="25" eb="27">
      <t>ジカン</t>
    </rPh>
    <rPh sb="28" eb="31">
      <t>ジギョウショ</t>
    </rPh>
    <rPh sb="31" eb="33">
      <t>キボ</t>
    </rPh>
    <rPh sb="34" eb="37">
      <t>ニンイジョウ</t>
    </rPh>
    <phoneticPr fontId="64"/>
  </si>
  <si>
    <t>　　第１１表　　〃　特別給与・・・・・・・・・・・・・１４</t>
  </si>
  <si>
    <t>産業、性別常用労働者数及びパートタイム労働者比率（事業所規模5人以上）</t>
    <rPh sb="3" eb="5">
      <t>セイベツ</t>
    </rPh>
    <rPh sb="5" eb="7">
      <t>ジョウヨウ</t>
    </rPh>
    <rPh sb="7" eb="10">
      <t>ロウドウシャ</t>
    </rPh>
    <rPh sb="10" eb="11">
      <t>スウ</t>
    </rPh>
    <rPh sb="11" eb="12">
      <t>オヨ</t>
    </rPh>
    <rPh sb="19" eb="22">
      <t>ロウドウシャ</t>
    </rPh>
    <rPh sb="22" eb="24">
      <t>ヒリツ</t>
    </rPh>
    <rPh sb="25" eb="28">
      <t>ジギョウショ</t>
    </rPh>
    <rPh sb="28" eb="30">
      <t>キボ</t>
    </rPh>
    <rPh sb="31" eb="34">
      <t>ニンイジョウ</t>
    </rPh>
    <phoneticPr fontId="64"/>
  </si>
  <si>
    <t>産業性別雇用</t>
    <rPh sb="0" eb="2">
      <t>サンギョウ</t>
    </rPh>
    <rPh sb="2" eb="4">
      <t>セイベツ</t>
    </rPh>
    <rPh sb="4" eb="6">
      <t>コヨウ</t>
    </rPh>
    <phoneticPr fontId="64"/>
  </si>
  <si>
    <t>　　第１２表　　〃　総実労働時間・・・・・・・・・・・・・１４</t>
  </si>
  <si>
    <t>　　第１３表　　〃　所定内労働時間・・・・・・・・・・・・・１４</t>
  </si>
  <si>
    <t>産業、事業所規模別常用労働者１人平均月間現金給与額</t>
    <rPh sb="0" eb="1">
      <t>サン</t>
    </rPh>
    <rPh sb="1" eb="2">
      <t>ギョウ</t>
    </rPh>
    <rPh sb="3" eb="6">
      <t>ジギョウショ</t>
    </rPh>
    <rPh sb="6" eb="9">
      <t>キボベツ</t>
    </rPh>
    <rPh sb="9" eb="11">
      <t>ジョウヨウ</t>
    </rPh>
    <rPh sb="11" eb="14">
      <t>ロウドウシャ</t>
    </rPh>
    <rPh sb="15" eb="16">
      <t>ニン</t>
    </rPh>
    <rPh sb="16" eb="18">
      <t>ヘイキン</t>
    </rPh>
    <rPh sb="18" eb="20">
      <t>ゲッカン</t>
    </rPh>
    <rPh sb="20" eb="22">
      <t>ゲンキン</t>
    </rPh>
    <rPh sb="22" eb="24">
      <t>キュウヨ</t>
    </rPh>
    <rPh sb="24" eb="25">
      <t>ガク</t>
    </rPh>
    <phoneticPr fontId="64"/>
  </si>
  <si>
    <t>(3)</t>
  </si>
  <si>
    <t>産業就業形態別賃金</t>
    <rPh sb="0" eb="2">
      <t>サンギョウ</t>
    </rPh>
    <rPh sb="2" eb="4">
      <t>シュウギョウ</t>
    </rPh>
    <rPh sb="4" eb="7">
      <t>ケイタイベツ</t>
    </rPh>
    <rPh sb="7" eb="9">
      <t>チンギン</t>
    </rPh>
    <phoneticPr fontId="64"/>
  </si>
  <si>
    <t xml:space="preserve">  指数を見た場合、たとえば現金給与総額ではボーナス時に指数が大きなものとなり、前月との比較がしにくい。雇用指数や入職率も季節的変動が大きい。</t>
  </si>
  <si>
    <t>- 1 -</t>
  </si>
  <si>
    <t>第11表</t>
    <rPh sb="0" eb="1">
      <t>ダイ</t>
    </rPh>
    <rPh sb="3" eb="4">
      <t>ヒョウ</t>
    </rPh>
    <phoneticPr fontId="64"/>
  </si>
  <si>
    <t xml:space="preserve">産業、就業形態別常用労働者１人平均月間出勤日数及び実労働時間（事業所規模5人以上） </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7" eb="38">
      <t>ニン</t>
    </rPh>
    <rPh sb="38" eb="40">
      <t>イジョウ</t>
    </rPh>
    <phoneticPr fontId="64"/>
  </si>
  <si>
    <t>産業、就業形態別常用労働者１人平均月間出勤日数及び実労働時間（事業所規模30人以上）</t>
    <rPh sb="3" eb="5">
      <t>シュウギョウ</t>
    </rPh>
    <rPh sb="5" eb="8">
      <t>ケイタイベツ</t>
    </rPh>
    <rPh sb="8" eb="10">
      <t>ジョウヨウ</t>
    </rPh>
    <rPh sb="10" eb="13">
      <t>ロウドウシャ</t>
    </rPh>
    <rPh sb="13" eb="15">
      <t>ヒトリ</t>
    </rPh>
    <rPh sb="15" eb="17">
      <t>ヘイキン</t>
    </rPh>
    <rPh sb="19" eb="21">
      <t>シュッキン</t>
    </rPh>
    <rPh sb="21" eb="23">
      <t>ニッスウ</t>
    </rPh>
    <rPh sb="23" eb="24">
      <t>オヨ</t>
    </rPh>
    <rPh sb="25" eb="26">
      <t>ジツ</t>
    </rPh>
    <rPh sb="26" eb="28">
      <t>ロウドウ</t>
    </rPh>
    <rPh sb="28" eb="30">
      <t>ジカン</t>
    </rPh>
    <rPh sb="31" eb="34">
      <t>ジギョウショ</t>
    </rPh>
    <rPh sb="34" eb="36">
      <t>キボ</t>
    </rPh>
    <rPh sb="38" eb="39">
      <t>ニン</t>
    </rPh>
    <rPh sb="39" eb="41">
      <t>イジョウ</t>
    </rPh>
    <phoneticPr fontId="64"/>
  </si>
  <si>
    <t>入(離)職率　＝　　　　　    　　　　　　　×　１００</t>
  </si>
  <si>
    <t>　　　　　　　　　　　　　　　　　　　　　　　　　　　　　　　　　　　　</t>
  </si>
  <si>
    <t>第2表  産業、性別常用労働者１人平均月間現金給与額</t>
    <rPh sb="0" eb="1">
      <t>ダイ</t>
    </rPh>
    <rPh sb="2" eb="3">
      <t>ヒョウ</t>
    </rPh>
    <phoneticPr fontId="64"/>
  </si>
  <si>
    <t>産業、就業形態別常用労働者数（事業所規模5人以上）</t>
    <rPh sb="3" eb="5">
      <t>シュウギョウ</t>
    </rPh>
    <rPh sb="5" eb="7">
      <t>ケイタイ</t>
    </rPh>
    <rPh sb="7" eb="8">
      <t>ベツ</t>
    </rPh>
    <rPh sb="8" eb="10">
      <t>ジョウヨウ</t>
    </rPh>
    <rPh sb="10" eb="13">
      <t>ロウドウシャ</t>
    </rPh>
    <rPh sb="13" eb="14">
      <t>スウ</t>
    </rPh>
    <rPh sb="15" eb="18">
      <t>ジギョウショ</t>
    </rPh>
    <rPh sb="18" eb="20">
      <t>キボ</t>
    </rPh>
    <rPh sb="21" eb="24">
      <t>ニンイジョウ</t>
    </rPh>
    <phoneticPr fontId="64"/>
  </si>
  <si>
    <t>　｢ｘ｣は、集計事業所数が２以下又は当該産業に属する事業所数が少ないため、公表しない。</t>
  </si>
  <si>
    <t>第14表</t>
    <rPh sb="0" eb="1">
      <t>ダイ</t>
    </rPh>
    <rPh sb="3" eb="4">
      <t>ヒョウ</t>
    </rPh>
    <phoneticPr fontId="64"/>
  </si>
  <si>
    <t>　対前年（前月）比等の増減率は、原則として指数により行っています。そのため実数から算定した場合とは必ずしも一致しないため、ご注意ください。</t>
    <rPh sb="62" eb="64">
      <t>チュウイ</t>
    </rPh>
    <phoneticPr fontId="71"/>
  </si>
  <si>
    <t>産業、就業形態別常用労働者数（事業所規模30人以上）</t>
    <rPh sb="3" eb="5">
      <t>シュウギョウ</t>
    </rPh>
    <rPh sb="5" eb="7">
      <t>ケイタイ</t>
    </rPh>
    <rPh sb="7" eb="8">
      <t>ベツ</t>
    </rPh>
    <rPh sb="8" eb="10">
      <t>ジョウヨウ</t>
    </rPh>
    <rPh sb="10" eb="13">
      <t>ロウドウシャ</t>
    </rPh>
    <rPh sb="13" eb="14">
      <t>スウ</t>
    </rPh>
    <rPh sb="15" eb="18">
      <t>ジギョウショ</t>
    </rPh>
    <rPh sb="18" eb="20">
      <t>キボ</t>
    </rPh>
    <rPh sb="22" eb="25">
      <t>ニンイジョウ</t>
    </rPh>
    <phoneticPr fontId="64"/>
  </si>
  <si>
    <t xml:space="preserve">   毎月勤労統計調査の説明</t>
  </si>
  <si>
    <t>電子・デバイス</t>
  </si>
  <si>
    <t>利 用 上 の 注 意</t>
    <rPh sb="0" eb="1">
      <t>リ</t>
    </rPh>
    <rPh sb="2" eb="3">
      <t>ヨウ</t>
    </rPh>
    <rPh sb="4" eb="5">
      <t>ジョウ</t>
    </rPh>
    <rPh sb="8" eb="9">
      <t>チュウ</t>
    </rPh>
    <rPh sb="10" eb="11">
      <t>イ</t>
    </rPh>
    <phoneticPr fontId="71"/>
  </si>
  <si>
    <t>　この調査結果の数値は、調査事業所からの報告を基にして、本県の事業所規模5人以上のすべての事業所に対応するよう復元して算定したものです。</t>
  </si>
  <si>
    <t>　調査結果の実数の年平均値は、各月の数値を常用労働者で加重平均することによって算出しています。また、指数及び労働異動率の年平均値は各月の数値を単純平均したものです。</t>
  </si>
  <si>
    <t>E25</t>
  </si>
  <si>
    <t>４</t>
  </si>
  <si>
    <t>運輸業，</t>
    <rPh sb="0" eb="3">
      <t>ウンユギョウ</t>
    </rPh>
    <phoneticPr fontId="64"/>
  </si>
  <si>
    <t>O</t>
  </si>
  <si>
    <t>　指数について</t>
    <rPh sb="1" eb="3">
      <t>シスウ</t>
    </rPh>
    <phoneticPr fontId="71"/>
  </si>
  <si>
    <t>本月中の増加労  働  者  数</t>
    <rPh sb="0" eb="3">
      <t>ホンゲツチュウ</t>
    </rPh>
    <rPh sb="4" eb="6">
      <t>ゾウカ</t>
    </rPh>
    <rPh sb="6" eb="7">
      <t>ロウ</t>
    </rPh>
    <rPh sb="9" eb="10">
      <t>ドウ</t>
    </rPh>
    <rPh sb="12" eb="13">
      <t>モノ</t>
    </rPh>
    <rPh sb="15" eb="16">
      <t>スウ</t>
    </rPh>
    <phoneticPr fontId="64"/>
  </si>
  <si>
    <t>学術研究，専門・技術サービス業</t>
    <rPh sb="0" eb="2">
      <t>ガクジュツ</t>
    </rPh>
    <rPh sb="2" eb="4">
      <t>ケンキュウ</t>
    </rPh>
    <rPh sb="5" eb="7">
      <t>センモン</t>
    </rPh>
    <rPh sb="8" eb="10">
      <t>ギジュツ</t>
    </rPh>
    <rPh sb="14" eb="15">
      <t>ギョウ</t>
    </rPh>
    <phoneticPr fontId="71"/>
  </si>
  <si>
    <t xml:space="preserve">(1) </t>
  </si>
  <si>
    <t>(2)</t>
  </si>
  <si>
    <t>　平成29年１月分結果から日本標準産業分類（平成25年10月改定）に基づき表章しています。</t>
    <rPh sb="1" eb="3">
      <t>ヘイセイ</t>
    </rPh>
    <rPh sb="5" eb="6">
      <t>ネン</t>
    </rPh>
    <rPh sb="7" eb="8">
      <t>ガツ</t>
    </rPh>
    <rPh sb="8" eb="9">
      <t>ブン</t>
    </rPh>
    <rPh sb="9" eb="11">
      <t>ケッカ</t>
    </rPh>
    <rPh sb="13" eb="15">
      <t>ニホン</t>
    </rPh>
    <rPh sb="15" eb="17">
      <t>ヒョウジュン</t>
    </rPh>
    <rPh sb="17" eb="19">
      <t>サンギョウ</t>
    </rPh>
    <rPh sb="19" eb="21">
      <t>ブンルイ</t>
    </rPh>
    <rPh sb="22" eb="24">
      <t>ヘイセイ</t>
    </rPh>
    <rPh sb="26" eb="27">
      <t>ネン</t>
    </rPh>
    <rPh sb="29" eb="30">
      <t>ガツ</t>
    </rPh>
    <rPh sb="30" eb="32">
      <t>カイテイ</t>
    </rPh>
    <rPh sb="34" eb="35">
      <t>モト</t>
    </rPh>
    <rPh sb="37" eb="38">
      <t>ヒョウ</t>
    </rPh>
    <rPh sb="38" eb="39">
      <t>ショウ</t>
    </rPh>
    <phoneticPr fontId="71"/>
  </si>
  <si>
    <t>（単位：円）</t>
  </si>
  <si>
    <t>(4)</t>
  </si>
  <si>
    <r>
      <t>「</t>
    </r>
    <r>
      <rPr>
        <sz val="10.5"/>
        <rFont val="ＭＳ ゴシック"/>
        <family val="3"/>
        <charset val="128"/>
      </rPr>
      <t>現金給与総額」</t>
    </r>
    <r>
      <rPr>
        <sz val="10.5"/>
        <rFont val="ＭＳ 明朝"/>
        <family val="1"/>
        <charset val="128"/>
      </rPr>
      <t>とは</t>
    </r>
    <r>
      <rPr>
        <sz val="10.5"/>
        <rFont val="ＭＳ ゴシック"/>
        <family val="3"/>
        <charset val="128"/>
      </rPr>
      <t>「定期給与」</t>
    </r>
    <r>
      <rPr>
        <sz val="10.5"/>
        <rFont val="ＭＳ 明朝"/>
        <family val="1"/>
        <charset val="128"/>
      </rPr>
      <t>と</t>
    </r>
    <r>
      <rPr>
        <sz val="10.5"/>
        <rFont val="ＭＳ ゴシック"/>
        <family val="3"/>
        <charset val="128"/>
      </rPr>
      <t>「特別給与」</t>
    </r>
    <r>
      <rPr>
        <sz val="10.5"/>
        <rFont val="ＭＳ 明朝"/>
        <family val="1"/>
        <charset val="128"/>
      </rPr>
      <t>の合計額です。</t>
    </r>
  </si>
  <si>
    <t>サービス業（ 他に分類されないもの）</t>
  </si>
  <si>
    <t>　本文中及び統計表の記号表示は以下のとおりです。</t>
    <rPh sb="1" eb="4">
      <t>ホンブンチュウ</t>
    </rPh>
    <rPh sb="4" eb="5">
      <t>オヨ</t>
    </rPh>
    <rPh sb="6" eb="9">
      <t>トウケイヒョウ</t>
    </rPh>
    <rPh sb="10" eb="12">
      <t>キゴウ</t>
    </rPh>
    <rPh sb="12" eb="14">
      <t>ヒョウジ</t>
    </rPh>
    <rPh sb="15" eb="17">
      <t>イカ</t>
    </rPh>
    <phoneticPr fontId="71"/>
  </si>
  <si>
    <t>７</t>
  </si>
  <si>
    <t>　日本標準産業分類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及びサービス業(他に分類されないもの）(外国公務を除く）に属し、常時５人以上の常用労働者を雇用する県内全事業所のうち、厚生労働省が無作為抽出により指定した約1,100事業所を対象として調査を行っています。</t>
    <rPh sb="134" eb="135">
      <t>タ</t>
    </rPh>
    <rPh sb="136" eb="138">
      <t>セイカツ</t>
    </rPh>
    <rPh sb="138" eb="140">
      <t>カンレン</t>
    </rPh>
    <rPh sb="144" eb="145">
      <t>ゴウ</t>
    </rPh>
    <rPh sb="148" eb="150">
      <t>カジ</t>
    </rPh>
    <rPh sb="154" eb="155">
      <t>ギョウ</t>
    </rPh>
    <rPh sb="156" eb="157">
      <t>ノゾ</t>
    </rPh>
    <rPh sb="203" eb="205">
      <t>ガイコク</t>
    </rPh>
    <rPh sb="205" eb="207">
      <t>コウム</t>
    </rPh>
    <rPh sb="208" eb="209">
      <t>ノゾ</t>
    </rPh>
    <rPh sb="248" eb="251">
      <t>ムサクイ</t>
    </rPh>
    <rPh sb="251" eb="253">
      <t>チュウシュツ</t>
    </rPh>
    <rPh sb="275" eb="277">
      <t>チョウサ</t>
    </rPh>
    <rPh sb="278" eb="279">
      <t>オコナ</t>
    </rPh>
    <phoneticPr fontId="71"/>
  </si>
  <si>
    <t>略　称</t>
    <rPh sb="0" eb="1">
      <t>リャク</t>
    </rPh>
    <rPh sb="2" eb="3">
      <t>ショウ</t>
    </rPh>
    <phoneticPr fontId="71"/>
  </si>
  <si>
    <t>産 業 大 分 類</t>
    <rPh sb="0" eb="1">
      <t>サン</t>
    </rPh>
    <rPh sb="2" eb="3">
      <t>ギョウ</t>
    </rPh>
    <rPh sb="4" eb="5">
      <t>ダイ</t>
    </rPh>
    <rPh sb="6" eb="7">
      <t>ブン</t>
    </rPh>
    <rPh sb="8" eb="9">
      <t>タグイ</t>
    </rPh>
    <phoneticPr fontId="71"/>
  </si>
  <si>
    <t>元</t>
    <rPh sb="0" eb="1">
      <t>ガン</t>
    </rPh>
    <phoneticPr fontId="64"/>
  </si>
  <si>
    <t>Ｌ</t>
  </si>
  <si>
    <t>E29</t>
  </si>
  <si>
    <t>学術研究等</t>
    <rPh sb="0" eb="2">
      <t>ガクジュツ</t>
    </rPh>
    <rPh sb="2" eb="5">
      <t>ケンキュウトウ</t>
    </rPh>
    <phoneticPr fontId="71"/>
  </si>
  <si>
    <t>生活関連サービス業等</t>
    <rPh sb="0" eb="2">
      <t>セイカツ</t>
    </rPh>
    <rPh sb="2" eb="4">
      <t>カンレン</t>
    </rPh>
    <rPh sb="8" eb="9">
      <t>ギョウ</t>
    </rPh>
    <rPh sb="9" eb="10">
      <t>トウ</t>
    </rPh>
    <phoneticPr fontId="71"/>
  </si>
  <si>
    <t>－ 29 －</t>
  </si>
  <si>
    <t>建設業</t>
    <rPh sb="0" eb="3">
      <t>ケンセツギョウ</t>
    </rPh>
    <phoneticPr fontId="64"/>
  </si>
  <si>
    <t>生活関連サービス業，娯楽業</t>
    <rPh sb="0" eb="2">
      <t>セイカツ</t>
    </rPh>
    <rPh sb="2" eb="4">
      <t>カンレン</t>
    </rPh>
    <rPh sb="8" eb="9">
      <t>ギョウ</t>
    </rPh>
    <rPh sb="10" eb="13">
      <t>ゴラクギョウ</t>
    </rPh>
    <phoneticPr fontId="71"/>
  </si>
  <si>
    <t>Ｒ</t>
  </si>
  <si>
    <t>他に分類されないサービス業</t>
    <rPh sb="0" eb="1">
      <t>タ</t>
    </rPh>
    <rPh sb="2" eb="4">
      <t>ブンルイ</t>
    </rPh>
    <rPh sb="12" eb="13">
      <t>ギョウ</t>
    </rPh>
    <phoneticPr fontId="71"/>
  </si>
  <si>
    <t>８</t>
  </si>
  <si>
    <t>はん用機械器具</t>
  </si>
  <si>
    <t>はん用機械器具製造業</t>
  </si>
  <si>
    <t>生産用機械器具</t>
  </si>
  <si>
    <t>E27</t>
  </si>
  <si>
    <t>家具・装備品</t>
  </si>
  <si>
    <t>家具・装備品製造業</t>
  </si>
  <si>
    <t>E14</t>
  </si>
  <si>
    <t>パルプ・紙</t>
  </si>
  <si>
    <t>E16,17</t>
  </si>
  <si>
    <t>E30</t>
  </si>
  <si>
    <t>情報通信機械器具</t>
  </si>
  <si>
    <t>プラスチック製品製造業（別掲を除く）</t>
  </si>
  <si>
    <t>E31</t>
  </si>
  <si>
    <t>ゴム製品</t>
  </si>
  <si>
    <t>ゴム製品製造業</t>
  </si>
  <si>
    <t>E32,20</t>
  </si>
  <si>
    <t>その他の製造業、なめし革</t>
  </si>
  <si>
    <t>その他の製造業、なめし革・同製品・毛皮製造業</t>
  </si>
  <si>
    <t>窯業・土石製品</t>
    <rPh sb="5" eb="7">
      <t>セイヒン</t>
    </rPh>
    <phoneticPr fontId="71"/>
  </si>
  <si>
    <t xml:space="preserve"> M75</t>
  </si>
  <si>
    <t>表  示</t>
    <rPh sb="0" eb="1">
      <t>オモテ</t>
    </rPh>
    <rPh sb="3" eb="4">
      <t>シメス</t>
    </rPh>
    <phoneticPr fontId="71"/>
  </si>
  <si>
    <t>内      容</t>
    <rPh sb="0" eb="1">
      <t>ウチ</t>
    </rPh>
    <rPh sb="7" eb="8">
      <t>カタチ</t>
    </rPh>
    <phoneticPr fontId="71"/>
  </si>
  <si>
    <t>産　　　　　業</t>
    <rPh sb="0" eb="1">
      <t>サン</t>
    </rPh>
    <rPh sb="6" eb="7">
      <t>ギョウ</t>
    </rPh>
    <phoneticPr fontId="64"/>
  </si>
  <si>
    <t>サービス業等</t>
    <rPh sb="4" eb="5">
      <t>ギョウ</t>
    </rPh>
    <rPh sb="5" eb="6">
      <t>トウ</t>
    </rPh>
    <phoneticPr fontId="64"/>
  </si>
  <si>
    <t>Ｍ一括分</t>
    <rPh sb="1" eb="3">
      <t>イッカツ</t>
    </rPh>
    <rPh sb="3" eb="4">
      <t>ブン</t>
    </rPh>
    <phoneticPr fontId="71"/>
  </si>
  <si>
    <t>産業大分類「宿泊業,飲食サービス業」のうち、「飲食店」、「持ち帰り・配達サービス業」のこと</t>
    <rPh sb="0" eb="2">
      <t>サンギョウ</t>
    </rPh>
    <rPh sb="2" eb="5">
      <t>ダイブンルイ</t>
    </rPh>
    <rPh sb="6" eb="8">
      <t>シュクハク</t>
    </rPh>
    <rPh sb="8" eb="9">
      <t>ギョウ</t>
    </rPh>
    <rPh sb="10" eb="12">
      <t>インショク</t>
    </rPh>
    <rPh sb="16" eb="17">
      <t>ギョウ</t>
    </rPh>
    <rPh sb="23" eb="25">
      <t>インショク</t>
    </rPh>
    <rPh sb="25" eb="26">
      <t>テン</t>
    </rPh>
    <rPh sb="29" eb="30">
      <t>モ</t>
    </rPh>
    <rPh sb="31" eb="32">
      <t>カエ</t>
    </rPh>
    <rPh sb="34" eb="36">
      <t>ハイタツ</t>
    </rPh>
    <rPh sb="40" eb="41">
      <t>ギョウ</t>
    </rPh>
    <phoneticPr fontId="71"/>
  </si>
  <si>
    <t>Ｐ一括分</t>
    <rPh sb="1" eb="3">
      <t>イッカツ</t>
    </rPh>
    <rPh sb="3" eb="4">
      <t>ブン</t>
    </rPh>
    <phoneticPr fontId="71"/>
  </si>
  <si>
    <t>産業大分類「医療，福祉」のうち、「保健衛生」、「社会保険・社会福祉・介護事業」のこと</t>
    <rPh sb="0" eb="3">
      <t>サンギョウダイ</t>
    </rPh>
    <rPh sb="3" eb="5">
      <t>ブンルイ</t>
    </rPh>
    <rPh sb="6" eb="8">
      <t>イリョウ</t>
    </rPh>
    <rPh sb="9" eb="11">
      <t>フクシ</t>
    </rPh>
    <rPh sb="17" eb="19">
      <t>ホケン</t>
    </rPh>
    <rPh sb="19" eb="21">
      <t>エイセイ</t>
    </rPh>
    <rPh sb="24" eb="26">
      <t>シャカイ</t>
    </rPh>
    <rPh sb="26" eb="28">
      <t>ホケン</t>
    </rPh>
    <rPh sb="29" eb="31">
      <t>シャカイ</t>
    </rPh>
    <rPh sb="31" eb="33">
      <t>フクシ</t>
    </rPh>
    <rPh sb="34" eb="36">
      <t>カイゴ</t>
    </rPh>
    <rPh sb="36" eb="38">
      <t>ジギョウ</t>
    </rPh>
    <phoneticPr fontId="71"/>
  </si>
  <si>
    <t>Ｒ一括分</t>
    <rPh sb="1" eb="3">
      <t>イッカツ</t>
    </rPh>
    <rPh sb="3" eb="4">
      <t>ブン</t>
    </rPh>
    <phoneticPr fontId="71"/>
  </si>
  <si>
    <t xml:space="preserve"> (1）事業所規模５人以上</t>
    <rPh sb="4" eb="7">
      <t>ジギョウショ</t>
    </rPh>
    <rPh sb="7" eb="9">
      <t>キボ</t>
    </rPh>
    <rPh sb="10" eb="13">
      <t>ニンイジョウ</t>
    </rPh>
    <phoneticPr fontId="72"/>
  </si>
  <si>
    <t>表１　月間現金給与額</t>
    <rPh sb="0" eb="1">
      <t>ヒョウ</t>
    </rPh>
    <rPh sb="3" eb="5">
      <t>ゲッカン</t>
    </rPh>
    <rPh sb="5" eb="7">
      <t>ゲンキン</t>
    </rPh>
    <rPh sb="7" eb="9">
      <t>キュウヨ</t>
    </rPh>
    <rPh sb="9" eb="10">
      <t>ガク</t>
    </rPh>
    <phoneticPr fontId="64"/>
  </si>
  <si>
    <t>電気・ガス</t>
    <rPh sb="0" eb="2">
      <t>デンキ</t>
    </rPh>
    <phoneticPr fontId="64"/>
  </si>
  <si>
    <t>（事業所規模５人以上）</t>
    <rPh sb="1" eb="4">
      <t>ジギョウショ</t>
    </rPh>
    <rPh sb="4" eb="6">
      <t>キボ</t>
    </rPh>
    <rPh sb="7" eb="10">
      <t>ニンイジョウ</t>
    </rPh>
    <phoneticPr fontId="72"/>
  </si>
  <si>
    <t>現金給与総額</t>
    <rPh sb="0" eb="1">
      <t>ウツツ</t>
    </rPh>
    <rPh sb="1" eb="2">
      <t>キン</t>
    </rPh>
    <rPh sb="2" eb="3">
      <t>キュウ</t>
    </rPh>
    <rPh sb="3" eb="4">
      <t>アタエ</t>
    </rPh>
    <rPh sb="4" eb="5">
      <t>フサ</t>
    </rPh>
    <rPh sb="5" eb="6">
      <t>ガク</t>
    </rPh>
    <phoneticPr fontId="64"/>
  </si>
  <si>
    <t>所定内給与</t>
    <rPh sb="0" eb="3">
      <t>ショテイナイ</t>
    </rPh>
    <rPh sb="3" eb="5">
      <t>キュウヨ</t>
    </rPh>
    <phoneticPr fontId="64"/>
  </si>
  <si>
    <t xml:space="preserve"> I-1</t>
  </si>
  <si>
    <t xml:space="preserve"> E31</t>
  </si>
  <si>
    <t>超過労働給与</t>
    <rPh sb="0" eb="2">
      <t>チョウカ</t>
    </rPh>
    <rPh sb="2" eb="4">
      <t>ロウドウ</t>
    </rPh>
    <rPh sb="4" eb="6">
      <t>キュウヨ</t>
    </rPh>
    <phoneticPr fontId="72"/>
  </si>
  <si>
    <r>
      <t>「</t>
    </r>
    <r>
      <rPr>
        <sz val="10.5"/>
        <rFont val="ＭＳ ゴシック"/>
        <family val="3"/>
        <charset val="128"/>
      </rPr>
      <t>所定外労働時間」</t>
    </r>
    <r>
      <rPr>
        <sz val="10.5"/>
        <rFont val="ＭＳ 明朝"/>
        <family val="1"/>
        <charset val="128"/>
      </rPr>
      <t>とは、早出、残業、臨時の呼出、休日出勤等の実労働時間のことです。</t>
    </r>
  </si>
  <si>
    <t>前年
同月比</t>
    <rPh sb="0" eb="2">
      <t>ゼンネン</t>
    </rPh>
    <rPh sb="3" eb="5">
      <t>ドウゲツヒ</t>
    </rPh>
    <rPh sb="5" eb="6">
      <t>ヒ</t>
    </rPh>
    <phoneticPr fontId="64"/>
  </si>
  <si>
    <t xml:space="preserve"> この調査は、統計法（平成19年法律第53号）第２条第４項に規定する基幹統計であり、賃金、労働時間及び雇用について静岡県における変動を毎月明らかにすることを目的としています。</t>
  </si>
  <si>
    <t>前年
同月差</t>
    <rPh sb="0" eb="2">
      <t>ゼンネン</t>
    </rPh>
    <rPh sb="3" eb="5">
      <t>ドウゲツ</t>
    </rPh>
    <rPh sb="5" eb="6">
      <t>サ</t>
    </rPh>
    <phoneticPr fontId="64"/>
  </si>
  <si>
    <t>表２　月間現金給与額</t>
    <rPh sb="0" eb="1">
      <t>ヒョウ</t>
    </rPh>
    <rPh sb="3" eb="5">
      <t>ゲッカン</t>
    </rPh>
    <rPh sb="5" eb="7">
      <t>ゲンキン</t>
    </rPh>
    <rPh sb="7" eb="9">
      <t>キュウヨ</t>
    </rPh>
    <rPh sb="9" eb="10">
      <t>ガク</t>
    </rPh>
    <phoneticPr fontId="64"/>
  </si>
  <si>
    <t>電気・ガス・熱供給・水道業</t>
    <rPh sb="0" eb="2">
      <t>デンキ</t>
    </rPh>
    <rPh sb="6" eb="7">
      <t>ネツ</t>
    </rPh>
    <rPh sb="7" eb="9">
      <t>キョウキュウ</t>
    </rPh>
    <rPh sb="10" eb="12">
      <t>スイドウ</t>
    </rPh>
    <rPh sb="12" eb="13">
      <t>ギョウ</t>
    </rPh>
    <phoneticPr fontId="72"/>
  </si>
  <si>
    <t>G</t>
  </si>
  <si>
    <t>情報通信業</t>
    <rPh sb="0" eb="2">
      <t>ジョウホウ</t>
    </rPh>
    <rPh sb="2" eb="4">
      <t>ツウシン</t>
    </rPh>
    <rPh sb="4" eb="5">
      <t>ギョウ</t>
    </rPh>
    <phoneticPr fontId="72"/>
  </si>
  <si>
    <t>I</t>
  </si>
  <si>
    <t>金融業,保険業</t>
    <rPh sb="0" eb="2">
      <t>キンユウ</t>
    </rPh>
    <rPh sb="2" eb="3">
      <t>ギョウ</t>
    </rPh>
    <rPh sb="4" eb="7">
      <t>ホケンギョウ</t>
    </rPh>
    <phoneticPr fontId="72"/>
  </si>
  <si>
    <t>K</t>
  </si>
  <si>
    <t>その他の製造業、なめし革</t>
    <rPh sb="2" eb="3">
      <t>タ</t>
    </rPh>
    <rPh sb="4" eb="7">
      <t>セイゾウギョウ</t>
    </rPh>
    <rPh sb="11" eb="12">
      <t>カワ</t>
    </rPh>
    <phoneticPr fontId="64"/>
  </si>
  <si>
    <t>L</t>
  </si>
  <si>
    <t>学術研究,専門・技術サービス業</t>
    <rPh sb="0" eb="2">
      <t>ガクジュツ</t>
    </rPh>
    <rPh sb="2" eb="4">
      <t>ケンキュウ</t>
    </rPh>
    <rPh sb="5" eb="7">
      <t>センモン</t>
    </rPh>
    <rPh sb="8" eb="10">
      <t>ギジュツ</t>
    </rPh>
    <rPh sb="14" eb="15">
      <t>ギョウ</t>
    </rPh>
    <phoneticPr fontId="72"/>
  </si>
  <si>
    <t>N</t>
  </si>
  <si>
    <t>教育,学習支援業</t>
    <rPh sb="0" eb="2">
      <t>キョウイク</t>
    </rPh>
    <rPh sb="3" eb="5">
      <t>ガクシュウ</t>
    </rPh>
    <rPh sb="5" eb="7">
      <t>シエン</t>
    </rPh>
    <rPh sb="7" eb="8">
      <t>ギョウ</t>
    </rPh>
    <phoneticPr fontId="72"/>
  </si>
  <si>
    <t>P</t>
  </si>
  <si>
    <t>Q</t>
  </si>
  <si>
    <t>複合サービス事業</t>
    <rPh sb="0" eb="2">
      <t>フクゴウ</t>
    </rPh>
    <rPh sb="6" eb="8">
      <t>ジギョウ</t>
    </rPh>
    <phoneticPr fontId="72"/>
  </si>
  <si>
    <t>R</t>
  </si>
  <si>
    <t>表６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64"/>
  </si>
  <si>
    <t>サービス業（他に分類されないもの）</t>
    <rPh sb="0" eb="5">
      <t>サービスギョウ</t>
    </rPh>
    <rPh sb="6" eb="7">
      <t>タ</t>
    </rPh>
    <rPh sb="8" eb="10">
      <t>ブンルイ</t>
    </rPh>
    <phoneticPr fontId="72"/>
  </si>
  <si>
    <t>出勤日数</t>
  </si>
  <si>
    <t>（2）事業所規模３０人以上</t>
    <rPh sb="3" eb="6">
      <t>ジギョウショ</t>
    </rPh>
    <rPh sb="6" eb="8">
      <t>キボ</t>
    </rPh>
    <rPh sb="10" eb="13">
      <t>ニンイジョウ</t>
    </rPh>
    <phoneticPr fontId="72"/>
  </si>
  <si>
    <t>２　労働時間の動き</t>
    <rPh sb="2" eb="4">
      <t>ロウドウ</t>
    </rPh>
    <rPh sb="4" eb="6">
      <t>ジカン</t>
    </rPh>
    <rPh sb="7" eb="8">
      <t>ウゴ</t>
    </rPh>
    <phoneticPr fontId="72"/>
  </si>
  <si>
    <t>（1）事業所規模５人以上</t>
    <rPh sb="3" eb="6">
      <t>ジギョウショ</t>
    </rPh>
    <rPh sb="6" eb="8">
      <t>キボ</t>
    </rPh>
    <rPh sb="9" eb="12">
      <t>ニンイジョウ</t>
    </rPh>
    <phoneticPr fontId="72"/>
  </si>
  <si>
    <t>表３　月間実労働時間及び出勤日数</t>
    <rPh sb="0" eb="1">
      <t>ヒョウ</t>
    </rPh>
    <rPh sb="3" eb="5">
      <t>ゲッカン</t>
    </rPh>
    <rPh sb="5" eb="6">
      <t>ジツ</t>
    </rPh>
    <rPh sb="6" eb="8">
      <t>ロウドウ</t>
    </rPh>
    <rPh sb="8" eb="10">
      <t>ジカン</t>
    </rPh>
    <rPh sb="10" eb="11">
      <t>オヨ</t>
    </rPh>
    <rPh sb="12" eb="14">
      <t>シュッキン</t>
    </rPh>
    <rPh sb="14" eb="16">
      <t>ニッスウ</t>
    </rPh>
    <phoneticPr fontId="64"/>
  </si>
  <si>
    <t>パートタイム労働者</t>
    <rPh sb="6" eb="9">
      <t>ロウドウシャ</t>
    </rPh>
    <phoneticPr fontId="64"/>
  </si>
  <si>
    <t>出勤日数</t>
    <rPh sb="0" eb="2">
      <t>シュッキン</t>
    </rPh>
    <rPh sb="2" eb="4">
      <t>ニッスウ</t>
    </rPh>
    <phoneticPr fontId="72"/>
  </si>
  <si>
    <t>所定内労働時間</t>
    <rPh sb="0" eb="3">
      <t>ショテイナイ</t>
    </rPh>
    <rPh sb="3" eb="5">
      <t>ロウドウ</t>
    </rPh>
    <rPh sb="5" eb="7">
      <t>ジカン</t>
    </rPh>
    <phoneticPr fontId="64"/>
  </si>
  <si>
    <t>日</t>
    <rPh sb="0" eb="1">
      <t>ニチ</t>
    </rPh>
    <phoneticPr fontId="72"/>
  </si>
  <si>
    <t xml:space="preserve"> R91</t>
  </si>
  <si>
    <t>３　雇用の動き</t>
    <rPh sb="2" eb="4">
      <t>コヨウ</t>
    </rPh>
    <rPh sb="5" eb="6">
      <t>ウゴ</t>
    </rPh>
    <phoneticPr fontId="72"/>
  </si>
  <si>
    <t>表５　月末常用労働者数及び労働異動率</t>
    <rPh sb="0" eb="1">
      <t>ヒョウ</t>
    </rPh>
    <rPh sb="3" eb="5">
      <t>ゲツマツ</t>
    </rPh>
    <rPh sb="5" eb="7">
      <t>ジョウヨウ</t>
    </rPh>
    <rPh sb="7" eb="10">
      <t>ロウドウシャ</t>
    </rPh>
    <rPh sb="10" eb="11">
      <t>スウ</t>
    </rPh>
    <rPh sb="11" eb="12">
      <t>オヨ</t>
    </rPh>
    <rPh sb="13" eb="15">
      <t>ロウドウ</t>
    </rPh>
    <rPh sb="15" eb="17">
      <t>イドウ</t>
    </rPh>
    <rPh sb="17" eb="18">
      <t>リツ</t>
    </rPh>
    <phoneticPr fontId="64"/>
  </si>
  <si>
    <t>本   月   末     労 働 者 数</t>
    <rPh sb="0" eb="1">
      <t>ホン</t>
    </rPh>
    <rPh sb="4" eb="5">
      <t>ツキ</t>
    </rPh>
    <rPh sb="8" eb="9">
      <t>スエ</t>
    </rPh>
    <rPh sb="14" eb="15">
      <t>ロウ</t>
    </rPh>
    <rPh sb="16" eb="17">
      <t>ドウ</t>
    </rPh>
    <rPh sb="18" eb="19">
      <t>モノ</t>
    </rPh>
    <rPh sb="20" eb="21">
      <t>カズ</t>
    </rPh>
    <phoneticPr fontId="64"/>
  </si>
  <si>
    <t>ﾊﾟｰﾄタイム労働者比率</t>
    <rPh sb="7" eb="10">
      <t>ロウドウシャ</t>
    </rPh>
    <rPh sb="10" eb="12">
      <t>ヒリツ</t>
    </rPh>
    <phoneticPr fontId="64"/>
  </si>
  <si>
    <t>パートタイム労働者比率</t>
    <rPh sb="6" eb="9">
      <t>ロウドウシャ</t>
    </rPh>
    <rPh sb="9" eb="11">
      <t>ヒリツ</t>
    </rPh>
    <phoneticPr fontId="64"/>
  </si>
  <si>
    <t>複合サービス事業</t>
  </si>
  <si>
    <t>労 働 異 動 率</t>
    <rPh sb="0" eb="1">
      <t>ロウ</t>
    </rPh>
    <rPh sb="2" eb="3">
      <t>ハタラキ</t>
    </rPh>
    <rPh sb="4" eb="5">
      <t>イ</t>
    </rPh>
    <rPh sb="6" eb="7">
      <t>ドウ</t>
    </rPh>
    <rPh sb="8" eb="9">
      <t>リツ</t>
    </rPh>
    <phoneticPr fontId="72"/>
  </si>
  <si>
    <t xml:space="preserve">  入職率</t>
    <rPh sb="2" eb="3">
      <t>ニュウ</t>
    </rPh>
    <rPh sb="3" eb="4">
      <t>ショク</t>
    </rPh>
    <rPh sb="4" eb="5">
      <t>リツ</t>
    </rPh>
    <phoneticPr fontId="64"/>
  </si>
  <si>
    <t>人</t>
    <rPh sb="0" eb="1">
      <t>ニン</t>
    </rPh>
    <phoneticPr fontId="72"/>
  </si>
  <si>
    <t>Ⅱ　統計表</t>
    <rPh sb="2" eb="5">
      <t>トウケイヒョウ</t>
    </rPh>
    <phoneticPr fontId="64"/>
  </si>
  <si>
    <t>日</t>
    <rPh sb="0" eb="1">
      <t>ヒ</t>
    </rPh>
    <phoneticPr fontId="64"/>
  </si>
  <si>
    <t>１　指数表</t>
    <rPh sb="2" eb="4">
      <t>シスウ</t>
    </rPh>
    <rPh sb="4" eb="5">
      <t>ヒョウ</t>
    </rPh>
    <phoneticPr fontId="64"/>
  </si>
  <si>
    <t>きまって支給する給与</t>
    <rPh sb="4" eb="6">
      <t>シキュウ</t>
    </rPh>
    <rPh sb="8" eb="10">
      <t>キュウヨ</t>
    </rPh>
    <phoneticPr fontId="64"/>
  </si>
  <si>
    <t>第1表　名目賃金指数（現金給与総額）</t>
    <rPh sb="0" eb="1">
      <t>ダイ</t>
    </rPh>
    <rPh sb="2" eb="3">
      <t>ヒョウ</t>
    </rPh>
    <rPh sb="4" eb="6">
      <t>メイモク</t>
    </rPh>
    <rPh sb="6" eb="8">
      <t>チンギン</t>
    </rPh>
    <rPh sb="8" eb="10">
      <t>シスウ</t>
    </rPh>
    <rPh sb="11" eb="13">
      <t>ゲンキン</t>
    </rPh>
    <rPh sb="13" eb="15">
      <t>キュウヨ</t>
    </rPh>
    <rPh sb="15" eb="17">
      <t>ソウガク</t>
    </rPh>
    <phoneticPr fontId="64"/>
  </si>
  <si>
    <t>事業所規模5人以上</t>
    <rPh sb="0" eb="3">
      <t>ジギョウショ</t>
    </rPh>
    <rPh sb="3" eb="5">
      <t>キボ</t>
    </rPh>
    <rPh sb="6" eb="9">
      <t>ニンイジョウ</t>
    </rPh>
    <phoneticPr fontId="64"/>
  </si>
  <si>
    <t>Ｄ</t>
  </si>
  <si>
    <t>Ｈ</t>
  </si>
  <si>
    <t>Ｉ</t>
  </si>
  <si>
    <t>Ｊ</t>
  </si>
  <si>
    <t>Ｍ</t>
  </si>
  <si>
    <t>Ｐ</t>
  </si>
  <si>
    <t>Ｑ</t>
  </si>
  <si>
    <t>卸売業，</t>
    <rPh sb="0" eb="2">
      <t>オロシウリ</t>
    </rPh>
    <rPh sb="2" eb="3">
      <t>ギョウ</t>
    </rPh>
    <phoneticPr fontId="64"/>
  </si>
  <si>
    <t>一  般  労  働  者</t>
  </si>
  <si>
    <t>第9表  産業、就業形態別常用労働者1人平均月間現金給与額</t>
    <rPh sb="0" eb="1">
      <t>ダイ</t>
    </rPh>
    <rPh sb="2" eb="3">
      <t>ヒョウ</t>
    </rPh>
    <rPh sb="13" eb="15">
      <t>ジョウヨウ</t>
    </rPh>
    <phoneticPr fontId="64"/>
  </si>
  <si>
    <t xml:space="preserve"> E30</t>
  </si>
  <si>
    <t>宿泊業,飲</t>
    <rPh sb="0" eb="2">
      <t>シュクハク</t>
    </rPh>
    <rPh sb="2" eb="3">
      <t>ギョウ</t>
    </rPh>
    <rPh sb="4" eb="5">
      <t>イン</t>
    </rPh>
    <phoneticPr fontId="64"/>
  </si>
  <si>
    <t>生活関連</t>
    <rPh sb="0" eb="2">
      <t>セイカツ</t>
    </rPh>
    <rPh sb="2" eb="4">
      <t>カンレン</t>
    </rPh>
    <phoneticPr fontId="64"/>
  </si>
  <si>
    <t>教育，学習</t>
    <rPh sb="0" eb="2">
      <t>キョウイク</t>
    </rPh>
    <rPh sb="3" eb="5">
      <t>ガクシュウ</t>
    </rPh>
    <phoneticPr fontId="64"/>
  </si>
  <si>
    <t xml:space="preserve"> 現金給与額とは、賃金、給与、手当、賞与その他名称を問わず、労働の対償として使用者が労働者に通貨で支払うもので、所得税、社会保険料、組合費等を差し引く以前の金額のことです。また退職を事由に支払われる退職金は含まれません。</t>
  </si>
  <si>
    <t>医療，</t>
    <rPh sb="0" eb="2">
      <t>イリョウ</t>
    </rPh>
    <phoneticPr fontId="64"/>
  </si>
  <si>
    <t>他に分類され</t>
    <rPh sb="0" eb="1">
      <t>タ</t>
    </rPh>
    <rPh sb="2" eb="4">
      <t>ブンルイ</t>
    </rPh>
    <phoneticPr fontId="64"/>
  </si>
  <si>
    <t>水道業等</t>
    <rPh sb="0" eb="2">
      <t>スイドウ</t>
    </rPh>
    <rPh sb="2" eb="3">
      <t>ギョウ</t>
    </rPh>
    <rPh sb="3" eb="4">
      <t>トウ</t>
    </rPh>
    <phoneticPr fontId="64"/>
  </si>
  <si>
    <r>
      <t>「</t>
    </r>
    <r>
      <rPr>
        <sz val="10.5"/>
        <rFont val="ＭＳ ゴシック"/>
        <family val="3"/>
        <charset val="128"/>
      </rPr>
      <t>所定内労働時間」</t>
    </r>
    <r>
      <rPr>
        <sz val="10.5"/>
        <rFont val="ＭＳ 明朝"/>
        <family val="1"/>
        <charset val="128"/>
      </rPr>
      <t>とは、労働協約、就業規則等で定められた正規の始業時刻と終業時刻の間の実労働時間のことです。</t>
    </r>
  </si>
  <si>
    <t xml:space="preserve"> E25</t>
  </si>
  <si>
    <t>通信業</t>
    <rPh sb="0" eb="3">
      <t>ツウシンギョウ</t>
    </rPh>
    <phoneticPr fontId="64"/>
  </si>
  <si>
    <t>保険業</t>
    <rPh sb="0" eb="3">
      <t>ホケンギョウ</t>
    </rPh>
    <phoneticPr fontId="64"/>
  </si>
  <si>
    <t>物品賃貸業</t>
    <rPh sb="0" eb="2">
      <t>ブッピン</t>
    </rPh>
    <rPh sb="2" eb="4">
      <t>チンタイ</t>
    </rPh>
    <rPh sb="4" eb="5">
      <t>ギョウ</t>
    </rPh>
    <phoneticPr fontId="64"/>
  </si>
  <si>
    <t>研究等</t>
    <rPh sb="0" eb="2">
      <t>ケンキュウ</t>
    </rPh>
    <rPh sb="2" eb="3">
      <t>トウ</t>
    </rPh>
    <phoneticPr fontId="64"/>
  </si>
  <si>
    <t>福祉</t>
    <rPh sb="0" eb="2">
      <t>フクシ</t>
    </rPh>
    <phoneticPr fontId="64"/>
  </si>
  <si>
    <t>サービス事業</t>
    <rPh sb="4" eb="6">
      <t>ジギョウ</t>
    </rPh>
    <phoneticPr fontId="64"/>
  </si>
  <si>
    <t>指　　　　　　　　　　　　　数</t>
    <rPh sb="0" eb="1">
      <t>ユビ</t>
    </rPh>
    <rPh sb="14" eb="15">
      <t>カズ</t>
    </rPh>
    <phoneticPr fontId="64"/>
  </si>
  <si>
    <t>事業所規模＝30人以上</t>
    <rPh sb="0" eb="3">
      <t>ジギョウショ</t>
    </rPh>
    <rPh sb="3" eb="5">
      <t>キボ</t>
    </rPh>
    <rPh sb="8" eb="11">
      <t>ニンイジョウ</t>
    </rPh>
    <phoneticPr fontId="64"/>
  </si>
  <si>
    <t>令和</t>
  </si>
  <si>
    <t>６年</t>
  </si>
  <si>
    <t>７年</t>
  </si>
  <si>
    <t xml:space="preserve"> E27</t>
  </si>
  <si>
    <t>前年　（同月）  増減率(％)</t>
    <rPh sb="0" eb="2">
      <t>ゼンネン</t>
    </rPh>
    <rPh sb="4" eb="6">
      <t>ドウゲツ</t>
    </rPh>
    <rPh sb="9" eb="11">
      <t>ゾウゲン</t>
    </rPh>
    <rPh sb="11" eb="12">
      <t>リツ</t>
    </rPh>
    <phoneticPr fontId="64"/>
  </si>
  <si>
    <t>月</t>
    <rPh sb="0" eb="1">
      <t>ガツ</t>
    </rPh>
    <phoneticPr fontId="64"/>
  </si>
  <si>
    <t xml:space="preserve"> 期間を定めず、又は１ヶ月以上の期間を定めて雇われている者。</t>
    <rPh sb="13" eb="15">
      <t>イジョウ</t>
    </rPh>
    <phoneticPr fontId="71"/>
  </si>
  <si>
    <t>事業所規模30人以上</t>
    <rPh sb="0" eb="3">
      <t>ジギョウショ</t>
    </rPh>
    <rPh sb="3" eb="5">
      <t>キボ</t>
    </rPh>
    <rPh sb="7" eb="10">
      <t>ニンイジョウ</t>
    </rPh>
    <phoneticPr fontId="64"/>
  </si>
  <si>
    <t>―　皆様からのアクセスをお待ちしております。　―</t>
    <rPh sb="2" eb="4">
      <t>ミナサマ</t>
    </rPh>
    <rPh sb="13" eb="14">
      <t>マ</t>
    </rPh>
    <phoneticPr fontId="64"/>
  </si>
  <si>
    <t>第2表　実質賃金指数（現金給与総額）</t>
    <rPh sb="0" eb="1">
      <t>ダイ</t>
    </rPh>
    <rPh sb="2" eb="3">
      <t>ヒョウ</t>
    </rPh>
    <rPh sb="4" eb="6">
      <t>ジッシツ</t>
    </rPh>
    <rPh sb="6" eb="8">
      <t>チンギン</t>
    </rPh>
    <rPh sb="8" eb="10">
      <t>シスウ</t>
    </rPh>
    <rPh sb="11" eb="13">
      <t>ゲンキン</t>
    </rPh>
    <rPh sb="13" eb="15">
      <t>キュウヨ</t>
    </rPh>
    <rPh sb="15" eb="17">
      <t>ソウガク</t>
    </rPh>
    <phoneticPr fontId="64"/>
  </si>
  <si>
    <t>月</t>
    <rPh sb="0" eb="1">
      <t>ツキ</t>
    </rPh>
    <phoneticPr fontId="64"/>
  </si>
  <si>
    <t>第3表　名目賃金指数（定期給与）</t>
    <rPh sb="0" eb="1">
      <t>ダイ</t>
    </rPh>
    <rPh sb="2" eb="3">
      <t>ヒョウ</t>
    </rPh>
    <rPh sb="4" eb="6">
      <t>メイモク</t>
    </rPh>
    <rPh sb="6" eb="8">
      <t>チンギン</t>
    </rPh>
    <rPh sb="8" eb="10">
      <t>シスウ</t>
    </rPh>
    <rPh sb="11" eb="13">
      <t>テイキ</t>
    </rPh>
    <rPh sb="13" eb="15">
      <t>キュウヨ</t>
    </rPh>
    <phoneticPr fontId="64"/>
  </si>
  <si>
    <t>第4表　実質賃金指数（定期給与）</t>
    <rPh sb="0" eb="1">
      <t>ダイ</t>
    </rPh>
    <rPh sb="2" eb="3">
      <t>ヒョウ</t>
    </rPh>
    <rPh sb="4" eb="6">
      <t>ジッシツ</t>
    </rPh>
    <rPh sb="6" eb="8">
      <t>チンギン</t>
    </rPh>
    <rPh sb="8" eb="10">
      <t>シスウ</t>
    </rPh>
    <rPh sb="11" eb="13">
      <t>テイキ</t>
    </rPh>
    <rPh sb="13" eb="15">
      <t>キュウヨ</t>
    </rPh>
    <phoneticPr fontId="64"/>
  </si>
  <si>
    <t>常用労働者</t>
  </si>
  <si>
    <t>第5表　名目賃金指数（所定内給与）</t>
    <rPh sb="0" eb="1">
      <t>ダイ</t>
    </rPh>
    <rPh sb="2" eb="3">
      <t>ヒョウ</t>
    </rPh>
    <rPh sb="4" eb="6">
      <t>メイモク</t>
    </rPh>
    <rPh sb="6" eb="8">
      <t>チンギン</t>
    </rPh>
    <rPh sb="8" eb="10">
      <t>シスウ</t>
    </rPh>
    <rPh sb="11" eb="13">
      <t>ショテイ</t>
    </rPh>
    <rPh sb="13" eb="14">
      <t>ナイ</t>
    </rPh>
    <rPh sb="14" eb="16">
      <t>キュウヨ</t>
    </rPh>
    <phoneticPr fontId="64"/>
  </si>
  <si>
    <t>第6表　労働時間指数（総実労働時間）</t>
    <rPh sb="0" eb="1">
      <t>ダイ</t>
    </rPh>
    <rPh sb="2" eb="3">
      <t>ヒョウ</t>
    </rPh>
    <rPh sb="4" eb="6">
      <t>ロウドウ</t>
    </rPh>
    <rPh sb="6" eb="8">
      <t>ジカン</t>
    </rPh>
    <rPh sb="8" eb="10">
      <t>シスウ</t>
    </rPh>
    <rPh sb="11" eb="12">
      <t>ソウ</t>
    </rPh>
    <rPh sb="12" eb="13">
      <t>ジツ</t>
    </rPh>
    <rPh sb="13" eb="15">
      <t>ロウドウ</t>
    </rPh>
    <rPh sb="15" eb="17">
      <t>ジカン</t>
    </rPh>
    <phoneticPr fontId="64"/>
  </si>
  <si>
    <t>第8表　労働時間指数（所定外労働時間）</t>
    <rPh sb="0" eb="1">
      <t>ダイ</t>
    </rPh>
    <rPh sb="2" eb="3">
      <t>ヒョウ</t>
    </rPh>
    <rPh sb="4" eb="6">
      <t>ロウドウ</t>
    </rPh>
    <rPh sb="6" eb="8">
      <t>ジカン</t>
    </rPh>
    <rPh sb="8" eb="10">
      <t>シスウ</t>
    </rPh>
    <rPh sb="11" eb="13">
      <t>ショテイ</t>
    </rPh>
    <rPh sb="13" eb="14">
      <t>ガイ</t>
    </rPh>
    <rPh sb="14" eb="15">
      <t>ロウ</t>
    </rPh>
    <rPh sb="15" eb="16">
      <t>ハタラキ</t>
    </rPh>
    <rPh sb="16" eb="18">
      <t>ジカン</t>
    </rPh>
    <phoneticPr fontId="64"/>
  </si>
  <si>
    <t>（令和２年平均＝100）</t>
    <rPh sb="1" eb="3">
      <t>レイワ</t>
    </rPh>
    <rPh sb="4" eb="5">
      <t>ネン</t>
    </rPh>
    <rPh sb="5" eb="7">
      <t>ヘイキン</t>
    </rPh>
    <phoneticPr fontId="64"/>
  </si>
  <si>
    <t>年月</t>
    <rPh sb="0" eb="1">
      <t>ネン</t>
    </rPh>
    <phoneticPr fontId="64"/>
  </si>
  <si>
    <t>前月比</t>
    <rPh sb="2" eb="3">
      <t>ヒ</t>
    </rPh>
    <phoneticPr fontId="64"/>
  </si>
  <si>
    <t>季節調整済</t>
    <rPh sb="0" eb="2">
      <t>キセツ</t>
    </rPh>
    <rPh sb="2" eb="4">
      <t>チョウセイ</t>
    </rPh>
    <rPh sb="4" eb="5">
      <t>ズ</t>
    </rPh>
    <phoneticPr fontId="64"/>
  </si>
  <si>
    <t>５～２９人</t>
    <rPh sb="4" eb="5">
      <t>ニン</t>
    </rPh>
    <phoneticPr fontId="64"/>
  </si>
  <si>
    <t>前月差</t>
  </si>
  <si>
    <t xml:space="preserve"> |</t>
  </si>
  <si>
    <t xml:space="preserve">  このように、指数及び比率の変動は原系列そのままでは時系列的な変化を的確に判断できないことがある。季節調整済指数はこの原系列の季節性を除去した指数である。</t>
  </si>
  <si>
    <t xml:space="preserve">  ここでは、センサス局方式を用いて算定した季節調整係数で原系列を除して求めるという方法によっている。</t>
  </si>
  <si>
    <t>　2　実数表</t>
    <rPh sb="3" eb="4">
      <t>ミ</t>
    </rPh>
    <rPh sb="4" eb="5">
      <t>カズ</t>
    </rPh>
    <rPh sb="5" eb="6">
      <t>ヒョウ</t>
    </rPh>
    <phoneticPr fontId="64"/>
  </si>
  <si>
    <t>第１表  産業、性別常用労働者１人平均月間現金給与額</t>
    <rPh sb="0" eb="1">
      <t>ダイ</t>
    </rPh>
    <rPh sb="2" eb="3">
      <t>ヒョウ</t>
    </rPh>
    <phoneticPr fontId="64"/>
  </si>
  <si>
    <t>（単位：円）</t>
    <rPh sb="1" eb="3">
      <t>タンイ</t>
    </rPh>
    <rPh sb="4" eb="5">
      <t>エン</t>
    </rPh>
    <phoneticPr fontId="64"/>
  </si>
  <si>
    <t>窯業・土石製品</t>
  </si>
  <si>
    <t>特別に支払われた給与</t>
    <rPh sb="0" eb="2">
      <t>トクベツ</t>
    </rPh>
    <rPh sb="3" eb="5">
      <t>シハラ</t>
    </rPh>
    <rPh sb="8" eb="10">
      <t>キュウヨ</t>
    </rPh>
    <phoneticPr fontId="64"/>
  </si>
  <si>
    <t>超過労働給与</t>
    <rPh sb="0" eb="2">
      <t>チョウカ</t>
    </rPh>
    <rPh sb="2" eb="4">
      <t>ロウドウ</t>
    </rPh>
    <rPh sb="4" eb="6">
      <t>キュウヨ</t>
    </rPh>
    <phoneticPr fontId="64"/>
  </si>
  <si>
    <t>計</t>
    <rPh sb="0" eb="1">
      <t>ケイ</t>
    </rPh>
    <phoneticPr fontId="64"/>
  </si>
  <si>
    <t>男</t>
    <rPh sb="0" eb="1">
      <t>オトコ</t>
    </rPh>
    <phoneticPr fontId="64"/>
  </si>
  <si>
    <t>建設業</t>
  </si>
  <si>
    <t>電気・ガス・熱供給・水道業</t>
  </si>
  <si>
    <t>女</t>
  </si>
  <si>
    <t>運輸業， 郵便業</t>
  </si>
  <si>
    <t>労働異動率</t>
  </si>
  <si>
    <t xml:space="preserve"> E16,17</t>
  </si>
  <si>
    <t>不動産業， 物品賃貸業</t>
  </si>
  <si>
    <t>学術研究， 専門・技術サービス業</t>
  </si>
  <si>
    <t>宿泊業， 飲食サービス業</t>
  </si>
  <si>
    <t>生活関連サービス業， 娯楽業</t>
  </si>
  <si>
    <t>教育， 学習支援業</t>
  </si>
  <si>
    <t xml:space="preserve">　　　　　　　　　　　　 </t>
  </si>
  <si>
    <t>医療， 福祉</t>
  </si>
  <si>
    <t xml:space="preserve"> E09,10</t>
  </si>
  <si>
    <t xml:space="preserve"> E11</t>
  </si>
  <si>
    <t>繊維工業</t>
  </si>
  <si>
    <t xml:space="preserve"> E12</t>
  </si>
  <si>
    <t xml:space="preserve"> E13</t>
  </si>
  <si>
    <t xml:space="preserve"> E14</t>
  </si>
  <si>
    <t xml:space="preserve"> E15</t>
  </si>
  <si>
    <t>印刷・同関連業</t>
  </si>
  <si>
    <t xml:space="preserve"> E18</t>
  </si>
  <si>
    <t xml:space="preserve"> E21</t>
  </si>
  <si>
    <t xml:space="preserve"> E22</t>
  </si>
  <si>
    <t>鉄鋼業</t>
  </si>
  <si>
    <t>非鉄金属製造業</t>
  </si>
  <si>
    <t>金属製品製造業</t>
  </si>
  <si>
    <t xml:space="preserve"> E26</t>
  </si>
  <si>
    <t xml:space="preserve"> E28</t>
  </si>
  <si>
    <r>
      <t>「</t>
    </r>
    <r>
      <rPr>
        <sz val="10.5"/>
        <rFont val="ＭＳ ゴシック"/>
        <family val="3"/>
        <charset val="128"/>
      </rPr>
      <t>所定内給与」</t>
    </r>
    <r>
      <rPr>
        <sz val="10.5"/>
        <rFont val="ＭＳ 明朝"/>
        <family val="1"/>
        <charset val="128"/>
      </rPr>
      <t>とは「定期給与」のうち所定外給与以外のものをいいます。</t>
    </r>
  </si>
  <si>
    <t xml:space="preserve"> E32,20</t>
  </si>
  <si>
    <t>本月中の増加労働者数</t>
  </si>
  <si>
    <t>卸売業（I50～I55）</t>
    <rPh sb="0" eb="3">
      <t>オロシウリギョウ</t>
    </rPh>
    <phoneticPr fontId="64"/>
  </si>
  <si>
    <t>小売業（I56～I61）</t>
    <rPh sb="0" eb="3">
      <t>コウリギョウ</t>
    </rPh>
    <phoneticPr fontId="64"/>
  </si>
  <si>
    <t xml:space="preserve"> MS</t>
  </si>
  <si>
    <t xml:space="preserve"> P83</t>
  </si>
  <si>
    <t>医療業</t>
  </si>
  <si>
    <t xml:space="preserve"> PS</t>
  </si>
  <si>
    <t xml:space="preserve"> R92</t>
  </si>
  <si>
    <t>他の事業サービス</t>
  </si>
  <si>
    <t>男</t>
  </si>
  <si>
    <t xml:space="preserve"> RS</t>
  </si>
  <si>
    <t>Ｒ 一括分</t>
  </si>
  <si>
    <t>事業所規模 ＝ ３０人以上</t>
  </si>
  <si>
    <t>第3表  産業、性別常用労働者１人平均月間出勤日数及び実労働時間</t>
    <rPh sb="0" eb="1">
      <t>ダイ</t>
    </rPh>
    <rPh sb="2" eb="3">
      <t>ヒョウ</t>
    </rPh>
    <phoneticPr fontId="64"/>
  </si>
  <si>
    <t>第4表  産業、性別常用労働者１人平均月間出勤日数及び実労働時間</t>
    <rPh sb="0" eb="1">
      <t>ダイ</t>
    </rPh>
    <rPh sb="2" eb="3">
      <t>ヒョウ</t>
    </rPh>
    <phoneticPr fontId="64"/>
  </si>
  <si>
    <t>産　　　　業</t>
    <rPh sb="0" eb="1">
      <t>サン</t>
    </rPh>
    <rPh sb="5" eb="6">
      <t>ギョウ</t>
    </rPh>
    <phoneticPr fontId="64"/>
  </si>
  <si>
    <t>前月末労働者数</t>
    <rPh sb="0" eb="2">
      <t>ゼンゲツ</t>
    </rPh>
    <rPh sb="2" eb="3">
      <t>マツ</t>
    </rPh>
    <rPh sb="3" eb="6">
      <t>ロウドウシャ</t>
    </rPh>
    <rPh sb="6" eb="7">
      <t>スウ</t>
    </rPh>
    <phoneticPr fontId="64"/>
  </si>
  <si>
    <t>人</t>
    <rPh sb="0" eb="1">
      <t>ヒト</t>
    </rPh>
    <phoneticPr fontId="64"/>
  </si>
  <si>
    <t>第6表  産業、性別常用労働者数及びパートタイム労働者比率</t>
    <rPh sb="0" eb="1">
      <t>ダイ</t>
    </rPh>
    <rPh sb="2" eb="3">
      <t>ヒョウ</t>
    </rPh>
    <phoneticPr fontId="64"/>
  </si>
  <si>
    <t>本月中の減少労働者数</t>
  </si>
  <si>
    <r>
      <t>「</t>
    </r>
    <r>
      <rPr>
        <sz val="10.5"/>
        <rFont val="ＭＳ ゴシック"/>
        <family val="3"/>
        <charset val="128"/>
      </rPr>
      <t>一般労働者」</t>
    </r>
    <r>
      <rPr>
        <sz val="10.5"/>
        <rFont val="ＭＳ 明朝"/>
        <family val="1"/>
        <charset val="128"/>
      </rPr>
      <t>とは、常用労働者のうち、パートタイム労働者でない者のことをいいます。</t>
    </r>
  </si>
  <si>
    <t>本月末労働者数</t>
  </si>
  <si>
    <t>５００人以上</t>
    <rPh sb="3" eb="4">
      <t>ニン</t>
    </rPh>
    <rPh sb="4" eb="6">
      <t>イジョウ</t>
    </rPh>
    <phoneticPr fontId="64"/>
  </si>
  <si>
    <t>１００～４９９人</t>
    <rPh sb="7" eb="8">
      <t>ニン</t>
    </rPh>
    <phoneticPr fontId="64"/>
  </si>
  <si>
    <t xml:space="preserve">     第8表   産業、事業所規模別常用労働者1人平均月間出勤日数及び実労働時間</t>
    <rPh sb="5" eb="6">
      <t>ダイ</t>
    </rPh>
    <rPh sb="7" eb="8">
      <t>ヒョウ</t>
    </rPh>
    <rPh sb="14" eb="17">
      <t>ジギョウショ</t>
    </rPh>
    <rPh sb="35" eb="36">
      <t>オヨ</t>
    </rPh>
    <phoneticPr fontId="64"/>
  </si>
  <si>
    <t>所定内時間</t>
    <rPh sb="0" eb="3">
      <t>ショテイナイ</t>
    </rPh>
    <rPh sb="3" eb="5">
      <t>ジカン</t>
    </rPh>
    <phoneticPr fontId="64"/>
  </si>
  <si>
    <t>一  般  労  働  者</t>
    <rPh sb="0" eb="1">
      <t>１</t>
    </rPh>
    <rPh sb="3" eb="4">
      <t>バン</t>
    </rPh>
    <rPh sb="6" eb="7">
      <t>ロウ</t>
    </rPh>
    <rPh sb="9" eb="10">
      <t>ドウ</t>
    </rPh>
    <rPh sb="12" eb="13">
      <t>モノ</t>
    </rPh>
    <phoneticPr fontId="64"/>
  </si>
  <si>
    <t>静岡県の全国順位、県内主要統計指標など</t>
    <rPh sb="0" eb="3">
      <t>シズオカケン</t>
    </rPh>
    <rPh sb="4" eb="6">
      <t>ゼンコク</t>
    </rPh>
    <rPh sb="6" eb="8">
      <t>ジュンイ</t>
    </rPh>
    <rPh sb="9" eb="11">
      <t>ケンナイ</t>
    </rPh>
    <rPh sb="11" eb="13">
      <t>シュヨウ</t>
    </rPh>
    <rPh sb="13" eb="15">
      <t>トウケイ</t>
    </rPh>
    <rPh sb="15" eb="17">
      <t>シヒョウ</t>
    </rPh>
    <phoneticPr fontId="64"/>
  </si>
  <si>
    <t>特別に支払われた給与</t>
  </si>
  <si>
    <t>所 定 内        給  与</t>
    <rPh sb="0" eb="1">
      <t>トコロ</t>
    </rPh>
    <rPh sb="2" eb="3">
      <t>サダム</t>
    </rPh>
    <rPh sb="4" eb="5">
      <t>ウチ</t>
    </rPh>
    <rPh sb="13" eb="14">
      <t>キュウ</t>
    </rPh>
    <rPh sb="16" eb="17">
      <t>クミ</t>
    </rPh>
    <phoneticPr fontId="64"/>
  </si>
  <si>
    <t>超過労働     給  与</t>
    <rPh sb="0" eb="1">
      <t>チョウ</t>
    </rPh>
    <rPh sb="1" eb="2">
      <t>カ</t>
    </rPh>
    <rPh sb="2" eb="3">
      <t>ロウ</t>
    </rPh>
    <rPh sb="3" eb="4">
      <t>ドウ</t>
    </rPh>
    <rPh sb="9" eb="10">
      <t>キュウ</t>
    </rPh>
    <rPh sb="12" eb="13">
      <t>クミ</t>
    </rPh>
    <phoneticPr fontId="64"/>
  </si>
  <si>
    <t>パートタイム労働者</t>
  </si>
  <si>
    <t>所   定   内        労 働 時 間</t>
    <rPh sb="0" eb="1">
      <t>トコロ</t>
    </rPh>
    <rPh sb="4" eb="5">
      <t>サダム</t>
    </rPh>
    <rPh sb="8" eb="9">
      <t>ウチ</t>
    </rPh>
    <rPh sb="17" eb="18">
      <t>ロウ</t>
    </rPh>
    <rPh sb="19" eb="20">
      <t>ドウ</t>
    </rPh>
    <rPh sb="21" eb="22">
      <t>トキ</t>
    </rPh>
    <rPh sb="23" eb="24">
      <t>アイダ</t>
    </rPh>
    <phoneticPr fontId="64"/>
  </si>
  <si>
    <t>所   定   外        労 働 時 間</t>
    <rPh sb="0" eb="1">
      <t>トコロ</t>
    </rPh>
    <rPh sb="4" eb="5">
      <t>サダム</t>
    </rPh>
    <rPh sb="8" eb="9">
      <t>ガイ</t>
    </rPh>
    <rPh sb="17" eb="18">
      <t>ロウ</t>
    </rPh>
    <rPh sb="19" eb="20">
      <t>ドウ</t>
    </rPh>
    <rPh sb="21" eb="22">
      <t>トキ</t>
    </rPh>
    <rPh sb="23" eb="24">
      <t>アイダ</t>
    </rPh>
    <phoneticPr fontId="64"/>
  </si>
  <si>
    <t>４　調査事項の説明</t>
  </si>
  <si>
    <t>　　　　　　　　　　　　　第12表  産業、就業形態別常用労働者1人平均月間出勤日数及び実労働時間</t>
    <rPh sb="13" eb="14">
      <t>ダイ</t>
    </rPh>
    <rPh sb="16" eb="17">
      <t>ヒョウ</t>
    </rPh>
    <rPh sb="27" eb="29">
      <t>ジョウヨウ</t>
    </rPh>
    <phoneticPr fontId="64"/>
  </si>
  <si>
    <t>第13表  産業、就業形態別常用労働者数</t>
    <rPh sb="0" eb="1">
      <t>ダイ</t>
    </rPh>
    <rPh sb="3" eb="4">
      <t>ヒョウ</t>
    </rPh>
    <rPh sb="14" eb="16">
      <t>ジョウヨウ</t>
    </rPh>
    <phoneticPr fontId="64"/>
  </si>
  <si>
    <t>前   月   末         労 働 者 数</t>
    <rPh sb="0" eb="1">
      <t>マエ</t>
    </rPh>
    <rPh sb="4" eb="5">
      <t>ツキ</t>
    </rPh>
    <rPh sb="8" eb="9">
      <t>マツ</t>
    </rPh>
    <rPh sb="18" eb="19">
      <t>ロウ</t>
    </rPh>
    <rPh sb="20" eb="21">
      <t>ドウ</t>
    </rPh>
    <rPh sb="22" eb="23">
      <t>モノ</t>
    </rPh>
    <rPh sb="24" eb="25">
      <t>スウ</t>
    </rPh>
    <phoneticPr fontId="64"/>
  </si>
  <si>
    <t>本月中の減少労  働  者  数</t>
    <rPh sb="0" eb="3">
      <t>ホンゲツチュウ</t>
    </rPh>
    <rPh sb="4" eb="6">
      <t>ゲンショウ</t>
    </rPh>
    <rPh sb="6" eb="7">
      <t>ロウ</t>
    </rPh>
    <rPh sb="9" eb="10">
      <t>ドウ</t>
    </rPh>
    <rPh sb="12" eb="13">
      <t>モノ</t>
    </rPh>
    <rPh sb="15" eb="16">
      <t>スウ</t>
    </rPh>
    <phoneticPr fontId="64"/>
  </si>
  <si>
    <t>　第14表  産業、就業形態別常用労働者数</t>
    <rPh sb="1" eb="2">
      <t>ダイ</t>
    </rPh>
    <rPh sb="4" eb="5">
      <t>ヒョウ</t>
    </rPh>
    <rPh sb="15" eb="17">
      <t>ジョウヨウ</t>
    </rPh>
    <phoneticPr fontId="64"/>
  </si>
  <si>
    <t>（単位：人）</t>
  </si>
  <si>
    <t>本月中の減少労  働  者  数</t>
  </si>
  <si>
    <t>本   月   末     労 働 者 数</t>
  </si>
  <si>
    <t>１　調査の目的</t>
  </si>
  <si>
    <t>　なお、常用労働者が５人以上の規模の事業所を「事業所規模５人以上」とし、常用労働者が30人以上の規模の事業所を「事業所規模30人以上」としています。また「事業所規模５人以上」には「事業所規模30人以上」を含んでいます。</t>
  </si>
  <si>
    <t>３　調査の方法</t>
  </si>
  <si>
    <t>　常用労働者30人以上規模の事業所については、毎年更新される、総務省の事業所母集団データベースの年次フレームを用いて、全事業所のリストを作成し、これを産業規模別に区分し、その区分ごとに調査事業所を抽出しています。また、調査事業所は、平成30年からは毎年１月分調査で一部を入れ替える方式に変更しています。調査の実施方法は郵送又はオンライン調査です。
　常用労働者5～29人規模の事業所については、経済センサスの調査区を用いて設定した毎月勤労統計調査調査区の中から、一定数の調査区を抽出し、その地域内から調査事業所を抽出しています。事業所は、半年ごとに全体の３分の１について交替し、各組は18か月間継続するローテーション方式により調査を行っています。調査の実施方法は、調査員調査又はオンライン調査です。</t>
    <rPh sb="23" eb="25">
      <t>マイトシ</t>
    </rPh>
    <rPh sb="25" eb="27">
      <t>コウシン</t>
    </rPh>
    <rPh sb="31" eb="34">
      <t>ソウムショウ</t>
    </rPh>
    <rPh sb="35" eb="38">
      <t>ジギョウショ</t>
    </rPh>
    <rPh sb="38" eb="41">
      <t>ボシュウダン</t>
    </rPh>
    <rPh sb="48" eb="50">
      <t>ネンジ</t>
    </rPh>
    <rPh sb="109" eb="111">
      <t>チョウサ</t>
    </rPh>
    <rPh sb="111" eb="114">
      <t>ジギョウショ</t>
    </rPh>
    <rPh sb="116" eb="118">
      <t>ヘイセイ</t>
    </rPh>
    <rPh sb="120" eb="121">
      <t>ネン</t>
    </rPh>
    <rPh sb="124" eb="126">
      <t>マイトシ</t>
    </rPh>
    <rPh sb="127" eb="129">
      <t>ガツブン</t>
    </rPh>
    <rPh sb="129" eb="131">
      <t>チョウサ</t>
    </rPh>
    <rPh sb="132" eb="134">
      <t>イチブ</t>
    </rPh>
    <rPh sb="140" eb="142">
      <t>ホウシキ</t>
    </rPh>
    <rPh sb="143" eb="145">
      <t>ヘンコウ</t>
    </rPh>
    <rPh sb="290" eb="291">
      <t>ク</t>
    </rPh>
    <phoneticPr fontId="71"/>
  </si>
  <si>
    <r>
      <t>「</t>
    </r>
    <r>
      <rPr>
        <sz val="10.5"/>
        <rFont val="ＭＳ ゴシック"/>
        <family val="3"/>
        <charset val="128"/>
      </rPr>
      <t>きまって支給する給与（以下、「定期給与」という。）」</t>
    </r>
    <r>
      <rPr>
        <sz val="10.5"/>
        <rFont val="ＭＳ 明朝"/>
        <family val="1"/>
        <charset val="128"/>
      </rPr>
      <t>とは、労働協約、就業規則等によってあらかじめ定められている支給条件、算定方法によって支給される給与で、いわゆる基本給、家族手当、超過勤務手当(超過労働給与)を含みます。</t>
    </r>
    <rPh sb="93" eb="95">
      <t>キンム</t>
    </rPh>
    <rPh sb="98" eb="100">
      <t>チョウカ</t>
    </rPh>
    <rPh sb="100" eb="102">
      <t>ロウドウ</t>
    </rPh>
    <rPh sb="102" eb="104">
      <t>キュウヨ</t>
    </rPh>
    <phoneticPr fontId="71"/>
  </si>
  <si>
    <r>
      <t>「</t>
    </r>
    <r>
      <rPr>
        <sz val="10.5"/>
        <rFont val="ＭＳ ゴシック"/>
        <family val="3"/>
        <charset val="128"/>
      </rPr>
      <t>特別に支払われた給与（以下「特別給与」という。）」</t>
    </r>
    <r>
      <rPr>
        <sz val="10.5"/>
        <rFont val="ＭＳ 明朝"/>
        <family val="1"/>
        <charset val="128"/>
      </rPr>
      <t>とは、労働協約、就業規則等によらないで一時的又は突発的理由に基づいて支払われる給与又は労働協約、就業規則等によりあらかじめ支給要件が定められているもので、賞与及び期末手当、3か月を超える期間で算定される手当、支給事由の発生が不定期なもの、ベースアップ等が行われた場合の差額追給などをいいます。</t>
    </r>
    <rPh sb="139" eb="141">
      <t>テイキ</t>
    </rPh>
    <phoneticPr fontId="71"/>
  </si>
  <si>
    <t xml:space="preserve"> 調査期間中に労働者が実際に労働した時間のことで、休憩時間は除かれますが、鉱業の抗内作業者の休憩時間や運輸関係労働者等の手待ち時間は含めます。なお、本来の職務外として行われる宿日直の時間は含めません。</t>
    <rPh sb="60" eb="62">
      <t>テマ</t>
    </rPh>
    <phoneticPr fontId="71"/>
  </si>
  <si>
    <t xml:space="preserve"> 調査期間中に労働者が実際に出勤した日数のことです。事業所に出勤しない日は、有給であっても出勤日数には含めませんが、雇用契約上で在宅勤務やテレワークが認められており、労働者を在宅勤務(テレワークを含む)させた場合は、出勤日数に含めます。１日のうち１時間でも就業すれば、１出勤日とします。</t>
    <rPh sb="47" eb="49">
      <t>ニッスウ</t>
    </rPh>
    <rPh sb="51" eb="52">
      <t>フク</t>
    </rPh>
    <rPh sb="58" eb="60">
      <t>コヨウ</t>
    </rPh>
    <rPh sb="60" eb="63">
      <t>ケイヤクジョウ</t>
    </rPh>
    <rPh sb="64" eb="66">
      <t>ザイタク</t>
    </rPh>
    <rPh sb="66" eb="68">
      <t>キンム</t>
    </rPh>
    <rPh sb="75" eb="76">
      <t>ミト</t>
    </rPh>
    <rPh sb="98" eb="99">
      <t>フク</t>
    </rPh>
    <phoneticPr fontId="71"/>
  </si>
  <si>
    <r>
      <t>「</t>
    </r>
    <r>
      <rPr>
        <sz val="10.5"/>
        <rFont val="ＭＳ ゴシック"/>
        <family val="3"/>
        <charset val="128"/>
      </rPr>
      <t>パートタイム労働者」</t>
    </r>
    <r>
      <rPr>
        <sz val="10.5"/>
        <rFont val="ＭＳ 明朝"/>
        <family val="1"/>
        <charset val="128"/>
      </rPr>
      <t>とは、常用労働者のうち、次のいずれかに該当する労働者のことをいいます。</t>
    </r>
  </si>
  <si>
    <t>①</t>
  </si>
  <si>
    <t>１日の所定労働時間が一般の労働者よりも短い者。</t>
  </si>
  <si>
    <t>②</t>
  </si>
  <si>
    <r>
      <t>「</t>
    </r>
    <r>
      <rPr>
        <sz val="10.5"/>
        <rFont val="ＭＳ ゴシック"/>
        <family val="3"/>
        <charset val="128"/>
      </rPr>
      <t>パートタイム労働者比率」</t>
    </r>
    <r>
      <rPr>
        <sz val="10.5"/>
        <rFont val="ＭＳ 明朝"/>
        <family val="1"/>
        <charset val="128"/>
      </rPr>
      <t>とは、本調査期間末の全常用労働者に占めるパートタイム労働者の割合を百分率化したものです。</t>
    </r>
  </si>
  <si>
    <t>(5)</t>
  </si>
  <si>
    <t xml:space="preserve"> 雇用の流動状況を示す指標としての労働異動率は、以下の式により算出しています。</t>
    <rPh sb="31" eb="33">
      <t>サンシュツ</t>
    </rPh>
    <phoneticPr fontId="71"/>
  </si>
  <si>
    <t>前月末労働者数</t>
    <rPh sb="0" eb="2">
      <t>ゼンゲツ</t>
    </rPh>
    <rPh sb="2" eb="3">
      <t>マツ</t>
    </rPh>
    <rPh sb="3" eb="6">
      <t>ロウドウシャ</t>
    </rPh>
    <rPh sb="6" eb="7">
      <t>スウ</t>
    </rPh>
    <phoneticPr fontId="71"/>
  </si>
  <si>
    <t xml:space="preserve"> なお、この入(離)職率は、単に新規の入(離)職者のみならず、同一企業内の転勤者が含まれています。</t>
  </si>
  <si>
    <t>○ 静岡県毎月勤労統計調査の結果は『統計センターしずおか』で御覧になれます。</t>
    <rPh sb="2" eb="5">
      <t>シズオカケン</t>
    </rPh>
    <phoneticPr fontId="64"/>
  </si>
  <si>
    <t>○ 毎月の速報結果を公表日から、見ることができます。</t>
  </si>
  <si>
    <t>　　　　   　静岡県のさまざまな統計情報を掲載！</t>
    <rPh sb="8" eb="10">
      <t>シズオカ</t>
    </rPh>
    <rPh sb="10" eb="11">
      <t>ケン</t>
    </rPh>
    <rPh sb="17" eb="19">
      <t>トウケイ</t>
    </rPh>
    <rPh sb="19" eb="21">
      <t>ジョウホウ</t>
    </rPh>
    <rPh sb="22" eb="24">
      <t>ケイサイ</t>
    </rPh>
    <phoneticPr fontId="64"/>
  </si>
  <si>
    <t>【毎月公表する統計】</t>
    <rPh sb="3" eb="5">
      <t>コウヒョウ</t>
    </rPh>
    <rPh sb="7" eb="9">
      <t>トウケイ</t>
    </rPh>
    <phoneticPr fontId="64"/>
  </si>
  <si>
    <t>推計人口､消費者物価指数､鉱工業指数、景気動向指数など</t>
    <rPh sb="0" eb="2">
      <t>スイケイ</t>
    </rPh>
    <phoneticPr fontId="64"/>
  </si>
  <si>
    <t>【周期的な統計調査】</t>
    <rPh sb="1" eb="3">
      <t>シュウキ</t>
    </rPh>
    <rPh sb="3" eb="4">
      <t>テキ</t>
    </rPh>
    <rPh sb="5" eb="7">
      <t>トウケイ</t>
    </rPh>
    <rPh sb="7" eb="9">
      <t>チョウサ</t>
    </rPh>
    <phoneticPr fontId="64"/>
  </si>
  <si>
    <t>令和７年11月27日</t>
    <phoneticPr fontId="64"/>
  </si>
  <si>
    <t>　９月の１人平均月間現金給与総額（調査産業計）は279,678円で、前年同月比2.3％増となった。</t>
  </si>
  <si>
    <t>　現金給与総額のうち定期給与は269,159円で、前年同月と同水準、特別給与は10,519円で、前年同月差6,502円増となった。</t>
  </si>
  <si>
    <t>　定期給与のうち所定内給与は247,897円で、前年同月比0.1％減、超過労働給与は21,262円で、前年同月差206円増となった。</t>
  </si>
  <si>
    <t>　９月の１人平均月間現金給与総額（調査産業計）は310,116円で、前年同月比4.7％増となった。</t>
  </si>
  <si>
    <t>　現金給与総額のうち定期給与は295,792円で、前年同月比1.5％増、特別給与は14,324円で、前年同月差9,626円増となった。</t>
  </si>
  <si>
    <t>　定期給与のうち所定内給与は269,290円で、前年同月比1.0％増、超過労働給与は26,502円で、前年同月差1,620円増となった。</t>
  </si>
  <si>
    <t>-</t>
  </si>
  <si>
    <t>x</t>
  </si>
  <si>
    <t>（注１）実質賃金指数は、名目賃金指数を消費者物価指数（持家の帰属家賃を除く総合指数）で除して百分率化したものです。
(注２）実質賃金指数の作成に用いる消費者物価指数は、平成28年３月分までは静岡県の数値を使用していましたが、令和４年１月分から毎月勤労統計調査の基準年を令和２年に変更したことに伴い、平成28年３月分以前に遡って静岡市の数値を使用した指数に改訂しました。併せて、消費者物価指数の基準年も令和２年に変更され、令和３年分の増減率が改訂されたことから、実質賃金指数の令和３年分の増減率も改訂しました。</t>
  </si>
  <si>
    <t>　９月末の常用労働者数は1,408,966人で、前年同月比1.7％減となった。また、パートタイム労働者比率は31.6％で、前年同月差2.3ポイント増となった。</t>
  </si>
  <si>
    <t>　調査産業計の労働異動率をみると、入職率は1.30％で、前年同月差0.15ポイント減、離職率は1.74％で、前年同月差0.40ポイント減となった。</t>
  </si>
  <si>
    <t>　９月末の常用労働者数は858,322人で、前年同月比2.8％減となった。また、パートタイム労働者比率は25.4％で、前年同月差2.5ポイント増となった。</t>
  </si>
  <si>
    <t>　調査産業計の労働異動率をみると、入職率は1.17％で、前年同月差0.20ポイント減、離職率は1.18％で、前年同月差1.07ポイント減となった。</t>
  </si>
  <si>
    <t>　９月の１人平均月間総実労働時間（調査産業計）は137.9時間で、前年同月比1.6％減となった。</t>
  </si>
  <si>
    <t>　総実労働時間のうち、所定内労働時間は127.0時間で、前年同月比1.4％減、所定外労働時間は10.9時間で、前年同月比3.5％減となった。</t>
  </si>
  <si>
    <t>　「製造業」の所定外労働時間は12.2時間で、前年同月比14.7％減となった。</t>
  </si>
  <si>
    <t>　９月の１人平均月間総実労働時間（調査産業計）は144.1時間で、前年同月比1.5％減となった。</t>
  </si>
  <si>
    <t>　総実労働時間のうち、所定内労働時間は131.1時間で、前年同月比1.5％減、所定外労働時間は13.0時間で、前年同月比0.8％減となった。</t>
  </si>
  <si>
    <t>　「製造業」の所定外労働時間は13.7時間で、前年同月比8.1％減となった。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</si>
</sst>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8" formatCode="0.0_ "/>
    <numFmt numFmtId="180" formatCode="#,##0_ "/>
    <numFmt numFmtId="182" formatCode="0.0_ ;[Red]\-0.0\ "/>
    <numFmt numFmtId="184" formatCode="0.0"/>
    <numFmt numFmtId="186" formatCode="0.0_);[Red]\(0.0\)"/>
    <numFmt numFmtId="188" formatCode="0.00_ "/>
    <numFmt numFmtId="194" formatCode="[$-411]&quot;令&quot;&quot;和&quot;&quot;7&quot;&quot;年&quot;m&quot;月分&quot;"/>
    <numFmt numFmtId="195" formatCode="[$-411]&quot;令&quot;&quot;和&quot;&quot;3&quot;&quot;年&quot;m&quot;月分&quot;"/>
    <numFmt numFmtId="196" formatCode="#,##0.0;[Red]\-#,##0.0"/>
    <numFmt numFmtId="197" formatCode="[$-F400]h:mm:ss\ AM/PM"/>
    <numFmt numFmtId="198" formatCode="[$-411]ggge&quot;年&quot;m&quot;月分&quot;"/>
    <numFmt numFmtId="199" formatCode="0_);[Red]\(0\)"/>
  </numFmts>
  <fonts count="75" x14ac:knownFonts="1">
    <font>
      <sz val="11"/>
      <color indexed="8"/>
      <name val="ＭＳ Ｐゴシック"/>
      <family val="3"/>
      <charset val="128"/>
    </font>
    <font>
      <sz val="11"/>
      <color indexed="8"/>
      <name val="游ゴシック"/>
      <family val="3"/>
      <charset val="128"/>
    </font>
    <font>
      <sz val="11"/>
      <color indexed="9"/>
      <name val="游ゴシック"/>
      <family val="3"/>
      <charset val="128"/>
    </font>
    <font>
      <sz val="11"/>
      <color indexed="60"/>
      <name val="游ゴシック"/>
      <family val="3"/>
      <charset val="128"/>
    </font>
    <font>
      <sz val="18"/>
      <color indexed="54"/>
      <name val="游ゴシック Light"/>
      <family val="3"/>
      <charset val="128"/>
    </font>
    <font>
      <b/>
      <sz val="11"/>
      <color indexed="9"/>
      <name val="游ゴシック"/>
      <family val="3"/>
      <charset val="128"/>
    </font>
    <font>
      <u/>
      <sz val="11"/>
      <color indexed="12"/>
      <name val="ＭＳ 明朝"/>
      <family val="1"/>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name val="ＭＳ 明朝"/>
      <family val="1"/>
      <charset val="128"/>
    </font>
    <font>
      <sz val="11"/>
      <name val="ＭＳ Ｐゴシック"/>
      <family val="3"/>
      <charset val="128"/>
    </font>
    <font>
      <sz val="5"/>
      <name val="ＭＳ 明朝"/>
      <family val="1"/>
      <charset val="128"/>
    </font>
    <font>
      <sz val="11"/>
      <color indexed="17"/>
      <name val="游ゴシック"/>
      <family val="3"/>
      <charset val="128"/>
    </font>
    <font>
      <b/>
      <sz val="15"/>
      <color indexed="54"/>
      <name val="游ゴシック"/>
      <family val="3"/>
      <charset val="128"/>
    </font>
    <font>
      <b/>
      <sz val="13"/>
      <color indexed="54"/>
      <name val="游ゴシック"/>
      <family val="3"/>
      <charset val="128"/>
    </font>
    <font>
      <b/>
      <sz val="11"/>
      <color indexed="54"/>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2"/>
      <name val="ＭＳ 明朝"/>
      <family val="1"/>
      <charset val="128"/>
    </font>
    <font>
      <sz val="10.5"/>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sz val="11"/>
      <color indexed="48"/>
      <name val="ＭＳ Ｐゴシック"/>
      <family val="3"/>
      <charset val="128"/>
    </font>
    <font>
      <sz val="10"/>
      <color indexed="12"/>
      <name val="ＭＳ ゴシック"/>
      <family val="3"/>
      <charset val="128"/>
    </font>
    <font>
      <sz val="11"/>
      <name val="ＭＳ ゴシック"/>
      <family val="3"/>
      <charset val="128"/>
    </font>
    <font>
      <b/>
      <sz val="10"/>
      <name val="ＭＳ Ｐゴシック"/>
      <family val="3"/>
      <charset val="128"/>
    </font>
    <font>
      <b/>
      <sz val="11"/>
      <name val="ＭＳ Ｐゴシック"/>
      <family val="3"/>
      <charset val="128"/>
    </font>
    <font>
      <sz val="7"/>
      <name val="ＭＳ Ｐゴシック"/>
      <family val="3"/>
      <charset val="128"/>
    </font>
    <font>
      <sz val="10"/>
      <name val="ＭＳ ゴシック"/>
      <family val="3"/>
      <charset val="128"/>
    </font>
    <font>
      <sz val="9"/>
      <name val="ＭＳ ゴシック"/>
      <family val="3"/>
      <charset val="128"/>
    </font>
    <font>
      <b/>
      <i/>
      <sz val="11"/>
      <name val="ＭＳ Ｐゴシック"/>
      <family val="3"/>
      <charset val="128"/>
    </font>
    <font>
      <b/>
      <sz val="14"/>
      <name val="ＭＳ Ｐゴシック"/>
      <family val="3"/>
      <charset val="128"/>
    </font>
    <font>
      <sz val="14"/>
      <name val="ＭＳ Ｐゴシック"/>
      <family val="3"/>
      <charset val="128"/>
    </font>
    <font>
      <sz val="8"/>
      <name val="ＭＳ ゴシック"/>
      <family val="3"/>
      <charset val="128"/>
    </font>
    <font>
      <sz val="10"/>
      <name val="ＭＳ Ｐ明朝"/>
      <family val="1"/>
      <charset val="128"/>
    </font>
    <font>
      <sz val="8.5"/>
      <name val="ＭＳ Ｐゴシック"/>
      <family val="3"/>
      <charset val="128"/>
    </font>
    <font>
      <sz val="28"/>
      <name val="ＭＳ Ｐゴシック"/>
      <family val="3"/>
      <charset val="128"/>
    </font>
    <font>
      <b/>
      <sz val="20"/>
      <name val="ＭＳ Ｐゴシック"/>
      <family val="3"/>
      <charset val="128"/>
    </font>
    <font>
      <b/>
      <sz val="12"/>
      <name val="ＭＳ Ｐゴシック"/>
      <family val="3"/>
      <charset val="128"/>
    </font>
    <font>
      <b/>
      <sz val="16"/>
      <name val="ＭＳ Ｐゴシック"/>
      <family val="3"/>
      <charset val="128"/>
    </font>
    <font>
      <sz val="10.5"/>
      <name val="ＭＳ 明朝"/>
      <family val="1"/>
      <charset val="128"/>
    </font>
    <font>
      <sz val="14"/>
      <name val="ＭＳ Ｐ明朝"/>
      <family val="1"/>
      <charset val="128"/>
    </font>
    <font>
      <sz val="11"/>
      <name val="ＭＳ Ｐ明朝"/>
      <family val="1"/>
      <charset val="128"/>
    </font>
    <font>
      <sz val="9"/>
      <name val="ＭＳ Ｐ明朝"/>
      <family val="1"/>
      <charset val="128"/>
    </font>
    <font>
      <u/>
      <sz val="11"/>
      <color indexed="12"/>
      <name val="ＭＳ Ｐ明朝"/>
      <family val="1"/>
      <charset val="128"/>
    </font>
    <font>
      <sz val="10"/>
      <name val="ＭＳ 明朝"/>
      <family val="1"/>
      <charset val="128"/>
    </font>
    <font>
      <sz val="14"/>
      <name val="ＭＳ ゴシック"/>
      <family val="3"/>
      <charset val="128"/>
    </font>
    <font>
      <sz val="9.5"/>
      <name val="ＭＳ 明朝"/>
      <family val="1"/>
      <charset val="128"/>
    </font>
    <font>
      <sz val="9"/>
      <name val="ＭＳ 明朝"/>
      <family val="1"/>
      <charset val="128"/>
    </font>
    <font>
      <b/>
      <sz val="11"/>
      <name val="ＭＳ ゴシック"/>
      <family val="3"/>
      <charset val="128"/>
    </font>
    <font>
      <b/>
      <sz val="14"/>
      <name val="ＭＳ ゴシック"/>
      <family val="3"/>
      <charset val="128"/>
    </font>
    <font>
      <sz val="10"/>
      <color indexed="8"/>
      <name val="ＭＳ ゴシック"/>
      <family val="3"/>
      <charset val="128"/>
    </font>
    <font>
      <sz val="16"/>
      <name val="ＭＳ Ｐゴシック"/>
      <family val="3"/>
      <charset val="128"/>
    </font>
    <font>
      <b/>
      <sz val="9"/>
      <name val="ＭＳ Ｐゴシック"/>
      <family val="3"/>
      <charset val="128"/>
    </font>
    <font>
      <b/>
      <sz val="10.5"/>
      <name val="ＭＳ Ｐゴシック"/>
      <family val="3"/>
      <charset val="128"/>
    </font>
    <font>
      <b/>
      <sz val="17"/>
      <name val="ＭＳ Ｐゴシック"/>
      <family val="3"/>
      <charset val="128"/>
    </font>
    <font>
      <sz val="12"/>
      <name val="ＭＳ Ｐゴシック"/>
      <family val="3"/>
      <charset val="128"/>
    </font>
    <font>
      <sz val="9.5"/>
      <name val="ＭＳ Ｐゴシック"/>
      <family val="3"/>
      <charset val="128"/>
    </font>
    <font>
      <sz val="6"/>
      <name val="ＭＳ Ｐゴシック"/>
      <family val="3"/>
      <charset val="128"/>
    </font>
    <font>
      <sz val="12"/>
      <name val="ＭＳ ゴシック"/>
      <family val="3"/>
      <charset val="128"/>
    </font>
    <font>
      <sz val="10.5"/>
      <name val="ＭＳ ゴシック"/>
      <family val="3"/>
      <charset val="128"/>
    </font>
    <font>
      <sz val="11"/>
      <name val="HG丸ｺﾞｼｯｸM-PRO"/>
      <family val="3"/>
      <charset val="128"/>
    </font>
    <font>
      <sz val="12"/>
      <name val="HG丸ｺﾞｼｯｸM-PRO"/>
      <family val="3"/>
      <charset val="128"/>
    </font>
    <font>
      <b/>
      <sz val="14"/>
      <name val="HG丸ｺﾞｼｯｸM-PRO"/>
      <family val="3"/>
      <charset val="128"/>
    </font>
    <font>
      <sz val="14"/>
      <name val="HG丸ｺﾞｼｯｸM-PRO"/>
      <family val="3"/>
      <charset val="128"/>
    </font>
    <font>
      <sz val="6"/>
      <name val="ＭＳ 明朝"/>
      <family val="1"/>
      <charset val="128"/>
    </font>
    <font>
      <sz val="6"/>
      <name val="ＭＳ Ｐ明朝"/>
      <family val="1"/>
      <charset val="128"/>
    </font>
    <font>
      <sz val="11"/>
      <color indexed="8"/>
      <name val="ＭＳ Ｐゴシック"/>
      <family val="3"/>
      <charset val="128"/>
    </font>
    <font>
      <sz val="18"/>
      <name val="ＭＳ Ｐゴシック"/>
      <family val="3"/>
      <charset val="128"/>
    </font>
  </fonts>
  <fills count="21">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8"/>
      </right>
      <top/>
      <bottom/>
      <diagonal/>
    </border>
    <border>
      <left style="thin">
        <color indexed="8"/>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thin">
        <color indexed="64"/>
      </bottom>
      <diagonal/>
    </border>
    <border>
      <left/>
      <right/>
      <top style="double">
        <color indexed="64"/>
      </top>
      <bottom/>
      <diagonal/>
    </border>
    <border>
      <left/>
      <right/>
      <top style="thin">
        <color indexed="64"/>
      </top>
      <bottom style="double">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7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8" borderId="0" applyNumberFormat="0" applyBorder="0" applyAlignment="0" applyProtection="0">
      <alignment vertical="center"/>
    </xf>
    <xf numFmtId="0" fontId="1"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6" fillId="0" borderId="0" applyNumberFormat="0" applyFill="0" applyBorder="0" applyAlignment="0" applyProtection="0">
      <alignment vertical="top"/>
      <protection locked="0"/>
    </xf>
    <xf numFmtId="0" fontId="73" fillId="5" borderId="2" applyNumberFormat="0" applyFont="0" applyAlignment="0" applyProtection="0">
      <alignment vertical="center"/>
    </xf>
    <xf numFmtId="0" fontId="7" fillId="0" borderId="3" applyNumberFormat="0" applyFill="0" applyAlignment="0" applyProtection="0">
      <alignment vertical="center"/>
    </xf>
    <xf numFmtId="0" fontId="10" fillId="17" borderId="0" applyNumberFormat="0" applyBorder="0" applyAlignment="0" applyProtection="0">
      <alignment vertical="center"/>
    </xf>
    <xf numFmtId="0" fontId="18" fillId="9" borderId="4" applyNumberFormat="0" applyAlignment="0" applyProtection="0">
      <alignment vertical="center"/>
    </xf>
    <xf numFmtId="0" fontId="20"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21" fillId="0" borderId="8" applyNumberFormat="0" applyFill="0" applyAlignment="0" applyProtection="0">
      <alignment vertical="center"/>
    </xf>
    <xf numFmtId="0" fontId="9" fillId="9" borderId="9" applyNumberFormat="0" applyAlignment="0" applyProtection="0">
      <alignment vertical="center"/>
    </xf>
    <xf numFmtId="0" fontId="19" fillId="0" borderId="0" applyNumberFormat="0" applyFill="0" applyBorder="0" applyAlignment="0" applyProtection="0">
      <alignment vertical="center"/>
    </xf>
    <xf numFmtId="0" fontId="8" fillId="3" borderId="4" applyNumberFormat="0" applyAlignment="0" applyProtection="0">
      <alignment vertical="center"/>
    </xf>
    <xf numFmtId="0" fontId="11" fillId="0" borderId="0"/>
    <xf numFmtId="0" fontId="12" fillId="0" borderId="0"/>
    <xf numFmtId="0" fontId="12" fillId="0" borderId="0">
      <alignment vertical="center"/>
    </xf>
    <xf numFmtId="0" fontId="12" fillId="0" borderId="0"/>
    <xf numFmtId="0" fontId="12"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4" fillId="7" borderId="0" applyNumberFormat="0" applyBorder="0" applyAlignment="0" applyProtection="0">
      <alignment vertical="center"/>
    </xf>
  </cellStyleXfs>
  <cellXfs count="668">
    <xf numFmtId="0" fontId="0" fillId="0" borderId="0" xfId="0">
      <alignment vertical="center"/>
    </xf>
    <xf numFmtId="0" fontId="11" fillId="0" borderId="0" xfId="51"/>
    <xf numFmtId="178" fontId="12" fillId="0" borderId="0" xfId="51" applyNumberFormat="1" applyFont="1" applyBorder="1"/>
    <xf numFmtId="0" fontId="23" fillId="0" borderId="0" xfId="50" applyFont="1"/>
    <xf numFmtId="0" fontId="25" fillId="0" borderId="0" xfId="50" applyFont="1"/>
    <xf numFmtId="0" fontId="27" fillId="0" borderId="0" xfId="63" applyFont="1"/>
    <xf numFmtId="0" fontId="28" fillId="0" borderId="0" xfId="66" applyFont="1" applyFill="1"/>
    <xf numFmtId="0" fontId="26" fillId="0" borderId="0" xfId="63" applyFont="1"/>
    <xf numFmtId="182" fontId="29" fillId="0" borderId="0" xfId="63" applyNumberFormat="1" applyFont="1" applyBorder="1"/>
    <xf numFmtId="0" fontId="12" fillId="0" borderId="15" xfId="66" applyFont="1" applyBorder="1"/>
    <xf numFmtId="0" fontId="12" fillId="0" borderId="16" xfId="66" applyBorder="1"/>
    <xf numFmtId="182" fontId="12" fillId="0" borderId="15" xfId="66" applyNumberFormat="1" applyFont="1" applyBorder="1" applyAlignment="1">
      <alignment horizontal="right"/>
    </xf>
    <xf numFmtId="178" fontId="12" fillId="0" borderId="16" xfId="66" applyNumberFormat="1" applyBorder="1"/>
    <xf numFmtId="0" fontId="12" fillId="0" borderId="17" xfId="66" applyBorder="1"/>
    <xf numFmtId="0" fontId="30" fillId="0" borderId="0" xfId="66" applyFont="1"/>
    <xf numFmtId="0" fontId="12" fillId="0" borderId="0" xfId="66"/>
    <xf numFmtId="49" fontId="12" fillId="0" borderId="0" xfId="66" applyNumberFormat="1" applyFont="1" applyAlignment="1">
      <alignment horizontal="center"/>
    </xf>
    <xf numFmtId="182" fontId="12" fillId="0" borderId="0" xfId="52" applyNumberFormat="1" applyFont="1" applyFill="1" applyBorder="1"/>
    <xf numFmtId="184" fontId="12" fillId="0" borderId="16" xfId="66" applyNumberFormat="1" applyFont="1" applyBorder="1"/>
    <xf numFmtId="49" fontId="26" fillId="0" borderId="0" xfId="34" applyNumberFormat="1" applyFont="1" applyBorder="1" applyAlignment="1">
      <alignment horizontal="center" vertical="center"/>
    </xf>
    <xf numFmtId="0" fontId="12" fillId="0" borderId="0" xfId="66" applyFont="1"/>
    <xf numFmtId="49" fontId="26" fillId="0" borderId="0" xfId="34" applyNumberFormat="1" applyFont="1" applyBorder="1" applyAlignment="1">
      <alignment horizontal="right" vertical="center"/>
    </xf>
    <xf numFmtId="182" fontId="12" fillId="0" borderId="0" xfId="53" applyNumberFormat="1" applyFont="1" applyBorder="1" applyAlignment="1">
      <alignment horizontal="right"/>
    </xf>
    <xf numFmtId="0" fontId="12" fillId="0" borderId="0" xfId="61">
      <alignment vertical="center"/>
    </xf>
    <xf numFmtId="0" fontId="26" fillId="0" borderId="0" xfId="61" applyFont="1" applyAlignment="1">
      <alignment horizontal="right" vertical="center"/>
    </xf>
    <xf numFmtId="0" fontId="31" fillId="0" borderId="0" xfId="61" applyFont="1" applyBorder="1" applyAlignment="1">
      <alignment horizontal="center" vertical="center"/>
    </xf>
    <xf numFmtId="182" fontId="32" fillId="0" borderId="0" xfId="34" applyNumberFormat="1" applyFont="1" applyBorder="1" applyAlignment="1">
      <alignment vertical="center"/>
    </xf>
    <xf numFmtId="0" fontId="12" fillId="0" borderId="0" xfId="66" applyFill="1" applyAlignment="1">
      <alignment horizontal="center"/>
    </xf>
    <xf numFmtId="0" fontId="12" fillId="0" borderId="0" xfId="66" applyBorder="1" applyAlignment="1">
      <alignment horizontal="center" vertical="center" shrinkToFit="1"/>
    </xf>
    <xf numFmtId="186" fontId="12" fillId="0" borderId="0" xfId="66" applyNumberFormat="1" applyBorder="1"/>
    <xf numFmtId="184" fontId="12" fillId="0" borderId="0" xfId="66" applyNumberFormat="1"/>
    <xf numFmtId="0" fontId="33" fillId="0" borderId="0" xfId="52" applyFont="1" applyAlignment="1">
      <alignment horizontal="right"/>
    </xf>
    <xf numFmtId="0" fontId="35" fillId="0" borderId="22" xfId="52" applyFont="1" applyBorder="1" applyAlignment="1">
      <alignment horizontal="right"/>
    </xf>
    <xf numFmtId="0" fontId="26" fillId="0" borderId="0" xfId="52" applyFont="1" applyBorder="1" applyAlignment="1">
      <alignment horizontal="distributed" vertical="center" shrinkToFit="1"/>
    </xf>
    <xf numFmtId="0" fontId="12" fillId="0" borderId="0" xfId="47" applyAlignment="1">
      <alignment horizontal="center" vertical="center"/>
    </xf>
    <xf numFmtId="182" fontId="12" fillId="0" borderId="0" xfId="47" applyNumberFormat="1">
      <alignment vertical="center"/>
    </xf>
    <xf numFmtId="182" fontId="12" fillId="0" borderId="23" xfId="47" applyNumberFormat="1" applyBorder="1">
      <alignment vertical="center"/>
    </xf>
    <xf numFmtId="0" fontId="37" fillId="0" borderId="0" xfId="60" applyFont="1" applyFill="1"/>
    <xf numFmtId="0" fontId="39" fillId="0" borderId="26" xfId="60" applyFont="1" applyBorder="1" applyAlignment="1">
      <alignment horizontal="right" vertical="top"/>
    </xf>
    <xf numFmtId="0" fontId="39" fillId="0" borderId="23" xfId="60" applyFont="1" applyBorder="1" applyAlignment="1">
      <alignment horizontal="right" vertical="top"/>
    </xf>
    <xf numFmtId="0" fontId="35" fillId="0" borderId="0" xfId="60" applyFont="1" applyBorder="1"/>
    <xf numFmtId="0" fontId="34" fillId="0" borderId="0" xfId="60" applyFont="1"/>
    <xf numFmtId="0" fontId="35" fillId="20" borderId="13" xfId="60" applyFont="1" applyFill="1" applyBorder="1" applyAlignment="1">
      <alignment horizontal="center" vertical="center" wrapText="1" shrinkToFit="1"/>
    </xf>
    <xf numFmtId="0" fontId="24" fillId="0" borderId="0" xfId="60" applyFont="1" applyFill="1" applyBorder="1" applyAlignment="1">
      <alignment horizontal="center"/>
    </xf>
    <xf numFmtId="0" fontId="12" fillId="0" borderId="0" xfId="60" applyFont="1" applyFill="1" applyAlignment="1">
      <alignment horizontal="right"/>
    </xf>
    <xf numFmtId="0" fontId="12" fillId="0" borderId="22" xfId="48" applyFill="1" applyBorder="1"/>
    <xf numFmtId="182" fontId="34" fillId="0" borderId="15" xfId="60" applyNumberFormat="1" applyFont="1" applyFill="1" applyBorder="1" applyAlignment="1"/>
    <xf numFmtId="182" fontId="34" fillId="0" borderId="0" xfId="60" applyNumberFormat="1" applyFont="1" applyFill="1" applyBorder="1" applyAlignment="1"/>
    <xf numFmtId="0" fontId="24" fillId="0" borderId="0" xfId="66" applyFont="1"/>
    <xf numFmtId="178" fontId="12" fillId="0" borderId="0" xfId="56" applyNumberFormat="1" applyFont="1" applyBorder="1" applyAlignment="1"/>
    <xf numFmtId="49" fontId="12" fillId="0" borderId="0" xfId="64" applyNumberFormat="1"/>
    <xf numFmtId="0" fontId="32" fillId="0" borderId="0" xfId="64" applyFont="1"/>
    <xf numFmtId="0" fontId="12" fillId="0" borderId="19" xfId="48" applyBorder="1"/>
    <xf numFmtId="0" fontId="42" fillId="0" borderId="0" xfId="65" applyFont="1" applyAlignment="1">
      <alignment horizontal="centerContinuous"/>
    </xf>
    <xf numFmtId="0" fontId="12" fillId="0" borderId="0" xfId="65" applyAlignment="1">
      <alignment horizontal="centerContinuous"/>
    </xf>
    <xf numFmtId="195" fontId="43" fillId="0" borderId="0" xfId="65" applyNumberFormat="1" applyFont="1" applyBorder="1" applyAlignment="1"/>
    <xf numFmtId="184" fontId="12" fillId="0" borderId="0" xfId="65" applyNumberFormat="1" applyFont="1" applyBorder="1" applyAlignment="1">
      <alignment wrapText="1"/>
    </xf>
    <xf numFmtId="0" fontId="45" fillId="0" borderId="0" xfId="65" applyFont="1" applyBorder="1" applyAlignment="1">
      <alignment horizontal="centerContinuous"/>
    </xf>
    <xf numFmtId="0" fontId="32" fillId="0" borderId="0" xfId="65" applyFont="1" applyAlignment="1">
      <alignment horizontal="centerContinuous"/>
    </xf>
    <xf numFmtId="0" fontId="46" fillId="0" borderId="0" xfId="65" applyFont="1"/>
    <xf numFmtId="0" fontId="12" fillId="0" borderId="0" xfId="48" applyAlignment="1"/>
    <xf numFmtId="0" fontId="45" fillId="0" borderId="0" xfId="65" applyFont="1" applyAlignment="1">
      <alignment horizontal="center"/>
    </xf>
    <xf numFmtId="58" fontId="12" fillId="0" borderId="0" xfId="65" applyNumberFormat="1" applyAlignment="1">
      <alignment horizontal="center"/>
    </xf>
    <xf numFmtId="58" fontId="12" fillId="0" borderId="0" xfId="65" applyNumberFormat="1" applyAlignment="1">
      <alignment horizontal="center" vertical="center"/>
    </xf>
    <xf numFmtId="0" fontId="11" fillId="0" borderId="0" xfId="67" applyFont="1">
      <alignment vertical="center"/>
    </xf>
    <xf numFmtId="0" fontId="38" fillId="0" borderId="0" xfId="67" applyFont="1">
      <alignment vertical="center"/>
    </xf>
    <xf numFmtId="0" fontId="47" fillId="0" borderId="0" xfId="67" applyFont="1">
      <alignment vertical="center"/>
    </xf>
    <xf numFmtId="0" fontId="47" fillId="0" borderId="0" xfId="67" applyFont="1" applyAlignment="1">
      <alignment horizontal="center" vertical="center"/>
    </xf>
    <xf numFmtId="49" fontId="48" fillId="0" borderId="0" xfId="67" applyNumberFormat="1" applyFont="1" applyAlignment="1">
      <alignment horizontal="center" vertical="center"/>
    </xf>
    <xf numFmtId="0" fontId="48" fillId="0" borderId="0" xfId="67" applyFont="1">
      <alignment vertical="center"/>
    </xf>
    <xf numFmtId="0" fontId="49" fillId="0" borderId="0" xfId="67" applyFont="1">
      <alignment vertical="center"/>
    </xf>
    <xf numFmtId="0" fontId="48" fillId="0" borderId="0" xfId="67" applyFont="1" applyAlignment="1">
      <alignment horizontal="right" vertical="center"/>
    </xf>
    <xf numFmtId="0" fontId="11" fillId="0" borderId="0" xfId="28" applyFont="1" applyAlignment="1" applyProtection="1">
      <alignment horizontal="right" vertical="center"/>
    </xf>
    <xf numFmtId="0" fontId="40" fillId="0" borderId="0" xfId="67" applyFont="1">
      <alignment vertical="center"/>
    </xf>
    <xf numFmtId="0" fontId="11" fillId="0" borderId="0" xfId="67" applyFont="1" applyAlignment="1">
      <alignment horizontal="right" vertical="center"/>
    </xf>
    <xf numFmtId="0" fontId="50" fillId="0" borderId="0" xfId="28" applyFont="1" applyAlignment="1" applyProtection="1">
      <alignment vertical="center"/>
    </xf>
    <xf numFmtId="0" fontId="48" fillId="0" borderId="0" xfId="28" applyFont="1" applyAlignment="1" applyProtection="1">
      <alignment vertical="center"/>
    </xf>
    <xf numFmtId="0" fontId="49" fillId="0" borderId="0" xfId="67" quotePrefix="1" applyFont="1" applyAlignment="1">
      <alignment horizontal="center" vertical="center"/>
    </xf>
    <xf numFmtId="0" fontId="49" fillId="0" borderId="0" xfId="67" applyFont="1" applyAlignment="1">
      <alignment horizontal="center" vertical="center"/>
    </xf>
    <xf numFmtId="49" fontId="48" fillId="0" borderId="0" xfId="67" applyNumberFormat="1" applyFont="1">
      <alignment vertical="center"/>
    </xf>
    <xf numFmtId="14" fontId="48" fillId="0" borderId="0" xfId="67" applyNumberFormat="1" applyFont="1">
      <alignment vertical="center"/>
    </xf>
    <xf numFmtId="0" fontId="11" fillId="0" borderId="0" xfId="54" applyAlignment="1">
      <alignment horizontal="left" vertical="top"/>
    </xf>
    <xf numFmtId="0" fontId="51" fillId="0" borderId="0" xfId="54" applyFont="1"/>
    <xf numFmtId="49" fontId="11" fillId="0" borderId="0" xfId="46" applyNumberFormat="1" applyFont="1" applyAlignment="1">
      <alignment horizontal="center" vertical="center"/>
    </xf>
    <xf numFmtId="49" fontId="11" fillId="0" borderId="0" xfId="46" applyNumberFormat="1" applyFont="1" applyAlignment="1">
      <alignment vertical="center"/>
    </xf>
    <xf numFmtId="0" fontId="46" fillId="0" borderId="0" xfId="54" applyFont="1" applyAlignment="1">
      <alignment horizontal="left" vertical="top"/>
    </xf>
    <xf numFmtId="49" fontId="52" fillId="0" borderId="0" xfId="54" applyNumberFormat="1" applyFont="1"/>
    <xf numFmtId="49" fontId="46" fillId="0" borderId="0" xfId="54" applyNumberFormat="1" applyFont="1" applyAlignment="1">
      <alignment horizontal="left" vertical="top"/>
    </xf>
    <xf numFmtId="49" fontId="46" fillId="0" borderId="0" xfId="54" applyNumberFormat="1" applyFont="1"/>
    <xf numFmtId="0" fontId="46" fillId="0" borderId="0" xfId="54" quotePrefix="1" applyFont="1"/>
    <xf numFmtId="49" fontId="46" fillId="0" borderId="0" xfId="54" applyNumberFormat="1" applyFont="1" applyAlignment="1">
      <alignment vertical="top" wrapText="1"/>
    </xf>
    <xf numFmtId="0" fontId="46" fillId="0" borderId="0" xfId="54" applyFont="1" applyAlignment="1">
      <alignment vertical="top"/>
    </xf>
    <xf numFmtId="49" fontId="46" fillId="0" borderId="0" xfId="54" applyNumberFormat="1" applyFont="1" applyAlignment="1">
      <alignment vertical="top"/>
    </xf>
    <xf numFmtId="0" fontId="46" fillId="0" borderId="0" xfId="54" applyNumberFormat="1" applyFont="1" applyAlignment="1">
      <alignment vertical="top" wrapText="1"/>
    </xf>
    <xf numFmtId="49" fontId="46" fillId="0" borderId="0" xfId="54" applyNumberFormat="1" applyFont="1" applyAlignment="1">
      <alignment vertical="center"/>
    </xf>
    <xf numFmtId="49" fontId="46" fillId="0" borderId="0" xfId="54" applyNumberFormat="1" applyFont="1" applyAlignment="1">
      <alignment vertical="distributed"/>
    </xf>
    <xf numFmtId="49" fontId="11" fillId="0" borderId="0" xfId="54" applyNumberFormat="1" applyFont="1" applyAlignment="1">
      <alignment horizontal="left" vertical="top"/>
    </xf>
    <xf numFmtId="49" fontId="51" fillId="0" borderId="0" xfId="54" applyNumberFormat="1" applyFont="1" applyAlignment="1">
      <alignment horizontal="left" vertical="top"/>
    </xf>
    <xf numFmtId="49" fontId="53" fillId="0" borderId="25" xfId="54" applyNumberFormat="1" applyFont="1" applyFill="1" applyBorder="1" applyAlignment="1">
      <alignment vertical="center"/>
    </xf>
    <xf numFmtId="49" fontId="53" fillId="0" borderId="23" xfId="54" applyNumberFormat="1" applyFont="1" applyFill="1" applyBorder="1" applyAlignment="1">
      <alignment vertical="center"/>
    </xf>
    <xf numFmtId="49" fontId="53" fillId="0" borderId="16" xfId="54" applyNumberFormat="1" applyFont="1" applyFill="1" applyBorder="1" applyAlignment="1">
      <alignment vertical="center"/>
    </xf>
    <xf numFmtId="49" fontId="53" fillId="0" borderId="0" xfId="54" applyNumberFormat="1" applyFont="1" applyFill="1" applyBorder="1" applyAlignment="1">
      <alignment vertical="center"/>
    </xf>
    <xf numFmtId="49" fontId="53" fillId="0" borderId="20" xfId="54" applyNumberFormat="1" applyFont="1" applyFill="1" applyBorder="1" applyAlignment="1">
      <alignment vertical="center"/>
    </xf>
    <xf numFmtId="49" fontId="53" fillId="0" borderId="22" xfId="54" applyNumberFormat="1" applyFont="1" applyFill="1" applyBorder="1" applyAlignment="1">
      <alignment vertical="center"/>
    </xf>
    <xf numFmtId="0" fontId="53" fillId="0" borderId="0" xfId="54" applyFont="1" applyFill="1" applyBorder="1" applyAlignment="1">
      <alignment vertical="center"/>
    </xf>
    <xf numFmtId="49" fontId="54" fillId="0" borderId="25" xfId="46" applyNumberFormat="1" applyFont="1" applyBorder="1" applyAlignment="1">
      <alignment vertical="center" shrinkToFit="1"/>
    </xf>
    <xf numFmtId="49" fontId="54" fillId="0" borderId="24" xfId="46" applyNumberFormat="1" applyFont="1" applyBorder="1" applyAlignment="1">
      <alignment vertical="center" shrinkToFit="1"/>
    </xf>
    <xf numFmtId="49" fontId="54" fillId="0" borderId="16" xfId="46" applyNumberFormat="1" applyFont="1" applyBorder="1" applyAlignment="1">
      <alignment vertical="center" shrinkToFit="1"/>
    </xf>
    <xf numFmtId="49" fontId="54" fillId="0" borderId="11" xfId="46" applyNumberFormat="1" applyFont="1" applyBorder="1" applyAlignment="1">
      <alignment vertical="center" shrinkToFit="1"/>
    </xf>
    <xf numFmtId="49" fontId="54" fillId="0" borderId="20" xfId="46" applyNumberFormat="1" applyFont="1" applyBorder="1" applyAlignment="1">
      <alignment vertical="center" shrinkToFit="1"/>
    </xf>
    <xf numFmtId="49" fontId="54" fillId="0" borderId="12" xfId="46" applyNumberFormat="1" applyFont="1" applyBorder="1" applyAlignment="1">
      <alignment vertical="center" shrinkToFit="1"/>
    </xf>
    <xf numFmtId="49" fontId="38" fillId="0" borderId="0" xfId="54" applyNumberFormat="1" applyFont="1" applyFill="1" applyBorder="1" applyAlignment="1">
      <alignment vertical="center"/>
    </xf>
    <xf numFmtId="49" fontId="11" fillId="0" borderId="0" xfId="54" applyNumberFormat="1" applyFont="1" applyBorder="1"/>
    <xf numFmtId="0" fontId="11" fillId="0" borderId="0" xfId="54" applyFont="1" applyBorder="1" applyAlignment="1">
      <alignment horizontal="left" vertical="top" wrapText="1"/>
    </xf>
    <xf numFmtId="49" fontId="11" fillId="0" borderId="16" xfId="54" applyNumberFormat="1" applyFont="1" applyBorder="1"/>
    <xf numFmtId="49" fontId="11" fillId="0" borderId="22" xfId="54" applyNumberFormat="1" applyFont="1" applyBorder="1"/>
    <xf numFmtId="49" fontId="11" fillId="0" borderId="20" xfId="54" applyNumberFormat="1" applyFont="1" applyBorder="1"/>
    <xf numFmtId="0" fontId="55" fillId="0" borderId="0" xfId="55" applyFont="1"/>
    <xf numFmtId="0" fontId="56" fillId="0" borderId="0" xfId="55" applyFont="1"/>
    <xf numFmtId="0" fontId="11" fillId="0" borderId="0" xfId="55" applyFont="1" applyAlignment="1">
      <alignment vertical="top" wrapText="1"/>
    </xf>
    <xf numFmtId="0" fontId="35" fillId="20" borderId="23" xfId="55" applyFont="1" applyFill="1" applyBorder="1" applyAlignment="1">
      <alignment vertical="center" shrinkToFit="1"/>
    </xf>
    <xf numFmtId="0" fontId="35" fillId="20" borderId="23" xfId="55" applyFont="1" applyFill="1" applyBorder="1" applyAlignment="1"/>
    <xf numFmtId="0" fontId="24" fillId="20" borderId="23" xfId="55" applyFont="1" applyFill="1" applyBorder="1"/>
    <xf numFmtId="0" fontId="35" fillId="20" borderId="23" xfId="55" applyFont="1" applyFill="1" applyBorder="1" applyAlignment="1">
      <alignment vertical="center"/>
    </xf>
    <xf numFmtId="0" fontId="35" fillId="20" borderId="25" xfId="55" applyFont="1" applyFill="1" applyBorder="1" applyAlignment="1">
      <alignment vertical="center" shrinkToFit="1"/>
    </xf>
    <xf numFmtId="0" fontId="35" fillId="20" borderId="19" xfId="55" applyFont="1" applyFill="1" applyBorder="1" applyAlignment="1">
      <alignment vertical="center" wrapText="1"/>
    </xf>
    <xf numFmtId="0" fontId="35" fillId="20" borderId="19" xfId="55" applyFont="1" applyFill="1" applyBorder="1" applyAlignment="1">
      <alignment vertical="center" shrinkToFit="1"/>
    </xf>
    <xf numFmtId="0" fontId="35" fillId="20" borderId="19" xfId="55" applyFont="1" applyFill="1" applyBorder="1" applyAlignment="1"/>
    <xf numFmtId="0" fontId="35" fillId="20" borderId="10" xfId="55" applyFont="1" applyFill="1" applyBorder="1" applyAlignment="1">
      <alignment horizontal="center" vertical="center" wrapText="1" shrinkToFit="1"/>
    </xf>
    <xf numFmtId="0" fontId="35" fillId="20" borderId="22" xfId="55" applyFont="1" applyFill="1" applyBorder="1" applyAlignment="1">
      <alignment vertical="center" shrinkToFit="1"/>
    </xf>
    <xf numFmtId="0" fontId="33" fillId="0" borderId="23" xfId="55" applyFont="1" applyBorder="1" applyAlignment="1">
      <alignment horizontal="right"/>
    </xf>
    <xf numFmtId="0" fontId="35" fillId="0" borderId="25" xfId="55" applyNumberFormat="1" applyFont="1" applyBorder="1" applyAlignment="1">
      <alignment horizontal="right"/>
    </xf>
    <xf numFmtId="0" fontId="39" fillId="0" borderId="23" xfId="55" applyFont="1" applyBorder="1" applyAlignment="1">
      <alignment horizontal="right" vertical="top" shrinkToFit="1"/>
    </xf>
    <xf numFmtId="0" fontId="33" fillId="0" borderId="0" xfId="55" applyFont="1" applyBorder="1" applyAlignment="1">
      <alignment horizontal="right" vertical="center" shrinkToFit="1"/>
    </xf>
    <xf numFmtId="0" fontId="12" fillId="0" borderId="0" xfId="55" applyFont="1" applyBorder="1" applyAlignment="1">
      <alignment horizontal="left" vertical="center"/>
    </xf>
    <xf numFmtId="0" fontId="35" fillId="0" borderId="16" xfId="55" applyFont="1" applyBorder="1" applyAlignment="1">
      <alignment horizontal="distributed" vertical="center" shrinkToFit="1"/>
    </xf>
    <xf numFmtId="3" fontId="34" fillId="0" borderId="15" xfId="55" applyNumberFormat="1" applyFont="1" applyBorder="1" applyAlignment="1">
      <alignment vertical="center"/>
    </xf>
    <xf numFmtId="3" fontId="34" fillId="0" borderId="0" xfId="55" applyNumberFormat="1" applyFont="1" applyBorder="1" applyAlignment="1">
      <alignment vertical="center"/>
    </xf>
    <xf numFmtId="38" fontId="34" fillId="0" borderId="0" xfId="55" applyNumberFormat="1" applyFont="1" applyBorder="1" applyAlignment="1">
      <alignment vertical="center"/>
    </xf>
    <xf numFmtId="38" fontId="57" fillId="0" borderId="0" xfId="55" applyNumberFormat="1" applyFont="1" applyBorder="1" applyAlignment="1"/>
    <xf numFmtId="38" fontId="34" fillId="0" borderId="0" xfId="36" applyFont="1" applyBorder="1" applyAlignment="1"/>
    <xf numFmtId="0" fontId="12" fillId="0" borderId="0" xfId="52" applyFont="1" applyAlignment="1">
      <alignment horizontal="left"/>
    </xf>
    <xf numFmtId="38" fontId="34" fillId="0" borderId="15" xfId="36" applyFont="1" applyBorder="1" applyAlignment="1"/>
    <xf numFmtId="0" fontId="35" fillId="0" borderId="16" xfId="55" applyFont="1" applyBorder="1" applyAlignment="1">
      <alignment horizontal="left" vertical="center" shrinkToFit="1"/>
    </xf>
    <xf numFmtId="0" fontId="12" fillId="0" borderId="22" xfId="55" applyFont="1" applyBorder="1" applyAlignment="1">
      <alignment horizontal="left" vertical="center"/>
    </xf>
    <xf numFmtId="0" fontId="35" fillId="0" borderId="20" xfId="55" applyFont="1" applyBorder="1" applyAlignment="1">
      <alignment vertical="center" shrinkToFit="1"/>
    </xf>
    <xf numFmtId="38" fontId="34" fillId="0" borderId="19" xfId="36" applyFont="1" applyBorder="1" applyAlignment="1"/>
    <xf numFmtId="182" fontId="34" fillId="0" borderId="22" xfId="55" applyNumberFormat="1" applyFont="1" applyFill="1" applyBorder="1" applyAlignment="1"/>
    <xf numFmtId="38" fontId="34" fillId="0" borderId="22" xfId="36" applyFont="1" applyFill="1" applyBorder="1" applyAlignment="1"/>
    <xf numFmtId="38" fontId="57" fillId="0" borderId="22" xfId="55" applyNumberFormat="1" applyFont="1" applyFill="1" applyBorder="1" applyAlignment="1"/>
    <xf numFmtId="3" fontId="34" fillId="0" borderId="19" xfId="55" applyNumberFormat="1" applyFont="1" applyBorder="1" applyAlignment="1">
      <alignment vertical="center"/>
    </xf>
    <xf numFmtId="3" fontId="34" fillId="0" borderId="22" xfId="55" applyNumberFormat="1" applyFont="1" applyFill="1" applyBorder="1" applyAlignment="1">
      <alignment vertical="center"/>
    </xf>
    <xf numFmtId="38" fontId="34" fillId="0" borderId="22" xfId="55" applyNumberFormat="1" applyFont="1" applyFill="1" applyBorder="1" applyAlignment="1">
      <alignment vertical="center"/>
    </xf>
    <xf numFmtId="0" fontId="35" fillId="20" borderId="21" xfId="55" applyFont="1" applyFill="1" applyBorder="1" applyAlignment="1">
      <alignment vertical="center" wrapText="1"/>
    </xf>
    <xf numFmtId="0" fontId="39" fillId="0" borderId="26" xfId="55" applyFont="1" applyBorder="1" applyAlignment="1">
      <alignment horizontal="right" vertical="center"/>
    </xf>
    <xf numFmtId="0" fontId="39" fillId="0" borderId="23" xfId="55" applyFont="1" applyBorder="1" applyAlignment="1">
      <alignment horizontal="right" vertical="center"/>
    </xf>
    <xf numFmtId="182" fontId="34" fillId="0" borderId="15" xfId="55" applyNumberFormat="1" applyFont="1" applyBorder="1" applyAlignment="1">
      <alignment vertical="center"/>
    </xf>
    <xf numFmtId="182" fontId="34" fillId="0" borderId="0" xfId="55" applyNumberFormat="1" applyFont="1" applyBorder="1" applyAlignment="1">
      <alignment vertical="center"/>
    </xf>
    <xf numFmtId="0" fontId="35" fillId="0" borderId="20" xfId="55" applyFont="1" applyBorder="1" applyAlignment="1">
      <alignment horizontal="distributed" vertical="center" shrinkToFit="1"/>
    </xf>
    <xf numFmtId="182" fontId="34" fillId="0" borderId="19" xfId="36" applyNumberFormat="1" applyFont="1" applyFill="1" applyBorder="1" applyAlignment="1"/>
    <xf numFmtId="182" fontId="34" fillId="0" borderId="19" xfId="55" applyNumberFormat="1" applyFont="1" applyBorder="1" applyAlignment="1">
      <alignment vertical="center"/>
    </xf>
    <xf numFmtId="182" fontId="34" fillId="0" borderId="22" xfId="55" applyNumberFormat="1" applyFont="1" applyFill="1" applyBorder="1" applyAlignment="1">
      <alignment vertical="center"/>
    </xf>
    <xf numFmtId="0" fontId="35" fillId="20" borderId="0" xfId="55" applyFont="1" applyFill="1" applyBorder="1" applyAlignment="1"/>
    <xf numFmtId="0" fontId="35" fillId="20" borderId="19" xfId="55" applyFont="1" applyFill="1" applyBorder="1" applyAlignment="1">
      <alignment vertical="center"/>
    </xf>
    <xf numFmtId="186" fontId="34" fillId="0" borderId="0" xfId="55" applyNumberFormat="1" applyFont="1" applyBorder="1" applyAlignment="1"/>
    <xf numFmtId="188" fontId="34" fillId="0" borderId="0" xfId="55" applyNumberFormat="1" applyFont="1" applyBorder="1" applyAlignment="1"/>
    <xf numFmtId="186" fontId="34" fillId="0" borderId="22" xfId="55" applyNumberFormat="1" applyFont="1" applyBorder="1" applyAlignment="1"/>
    <xf numFmtId="188" fontId="34" fillId="0" borderId="22" xfId="55" applyNumberFormat="1" applyFont="1" applyBorder="1" applyAlignment="1"/>
    <xf numFmtId="0" fontId="52" fillId="0" borderId="0" xfId="55" applyFont="1"/>
    <xf numFmtId="0" fontId="45" fillId="0" borderId="0" xfId="61" applyFont="1">
      <alignment vertical="center"/>
    </xf>
    <xf numFmtId="0" fontId="32" fillId="0" borderId="0" xfId="61" applyFont="1" applyAlignment="1">
      <alignment horizontal="center" vertical="center"/>
    </xf>
    <xf numFmtId="0" fontId="37" fillId="0" borderId="0" xfId="61" applyFont="1">
      <alignment vertical="center"/>
    </xf>
    <xf numFmtId="0" fontId="45" fillId="0" borderId="0" xfId="61" applyFont="1" applyAlignment="1">
      <alignment vertical="center"/>
    </xf>
    <xf numFmtId="0" fontId="37" fillId="0" borderId="0" xfId="61" applyFont="1" applyAlignment="1">
      <alignment vertical="center" shrinkToFit="1"/>
    </xf>
    <xf numFmtId="0" fontId="58" fillId="0" borderId="0" xfId="61" applyFont="1" applyAlignment="1">
      <alignment vertical="center"/>
    </xf>
    <xf numFmtId="0" fontId="37" fillId="0" borderId="0" xfId="61" applyFont="1" applyAlignment="1">
      <alignment horizontal="center" vertical="center" shrinkToFit="1"/>
    </xf>
    <xf numFmtId="0" fontId="32" fillId="0" borderId="0" xfId="61" applyFont="1" applyAlignment="1"/>
    <xf numFmtId="196" fontId="24" fillId="20" borderId="26" xfId="34" applyNumberFormat="1" applyFont="1" applyFill="1" applyBorder="1" applyAlignment="1" applyProtection="1">
      <alignment horizontal="left" vertical="center" wrapText="1"/>
      <protection locked="0"/>
    </xf>
    <xf numFmtId="197" fontId="24" fillId="20" borderId="15" xfId="34" applyNumberFormat="1" applyFont="1" applyFill="1" applyBorder="1" applyAlignment="1" applyProtection="1">
      <alignment horizontal="distributed" vertical="center" shrinkToFit="1"/>
      <protection locked="0"/>
    </xf>
    <xf numFmtId="197" fontId="24" fillId="20" borderId="15" xfId="34" applyNumberFormat="1" applyFont="1" applyFill="1" applyBorder="1" applyAlignment="1" applyProtection="1">
      <alignment horizontal="distributed" vertical="center"/>
      <protection locked="0"/>
    </xf>
    <xf numFmtId="197" fontId="24" fillId="20" borderId="15" xfId="34" applyNumberFormat="1" applyFont="1" applyFill="1" applyBorder="1" applyAlignment="1" applyProtection="1">
      <alignment horizontal="distributed" vertical="center" wrapText="1"/>
      <protection locked="0"/>
    </xf>
    <xf numFmtId="197" fontId="24" fillId="20" borderId="15" xfId="34" applyNumberFormat="1" applyFont="1" applyFill="1" applyBorder="1" applyAlignment="1" applyProtection="1">
      <alignment vertical="center" shrinkToFit="1"/>
      <protection locked="0"/>
    </xf>
    <xf numFmtId="197" fontId="24" fillId="20" borderId="19" xfId="34" applyNumberFormat="1" applyFont="1" applyFill="1" applyBorder="1" applyAlignment="1" applyProtection="1">
      <alignment horizontal="distributed" vertical="center" shrinkToFit="1"/>
      <protection locked="0"/>
    </xf>
    <xf numFmtId="197" fontId="24" fillId="20" borderId="19" xfId="34" applyNumberFormat="1" applyFont="1" applyFill="1" applyBorder="1" applyAlignment="1" applyProtection="1">
      <alignment vertical="center" shrinkToFit="1"/>
      <protection locked="0"/>
    </xf>
    <xf numFmtId="197" fontId="24" fillId="20" borderId="19" xfId="34" applyNumberFormat="1" applyFont="1" applyFill="1" applyBorder="1" applyAlignment="1" applyProtection="1">
      <alignment horizontal="distributed" vertical="center"/>
      <protection locked="0"/>
    </xf>
    <xf numFmtId="196" fontId="32" fillId="18" borderId="21" xfId="34" applyNumberFormat="1" applyFont="1" applyFill="1" applyBorder="1" applyAlignment="1">
      <alignment vertical="center"/>
    </xf>
    <xf numFmtId="49" fontId="26" fillId="0" borderId="23" xfId="34" applyNumberFormat="1" applyFont="1" applyFill="1" applyBorder="1" applyAlignment="1">
      <alignment horizontal="right" vertical="center"/>
    </xf>
    <xf numFmtId="182" fontId="12" fillId="0" borderId="26" xfId="53" applyNumberFormat="1" applyFont="1" applyFill="1" applyBorder="1"/>
    <xf numFmtId="182" fontId="12" fillId="0" borderId="23" xfId="53" applyNumberFormat="1" applyFont="1" applyFill="1" applyBorder="1"/>
    <xf numFmtId="182" fontId="12" fillId="0" borderId="23" xfId="61" applyNumberFormat="1" applyFont="1" applyFill="1" applyBorder="1" applyAlignment="1">
      <alignment horizontal="right" vertical="center"/>
    </xf>
    <xf numFmtId="182" fontId="12" fillId="0" borderId="15" xfId="53" applyNumberFormat="1" applyFont="1" applyFill="1" applyBorder="1"/>
    <xf numFmtId="182" fontId="12" fillId="0" borderId="0" xfId="61" applyNumberFormat="1" applyFont="1" applyFill="1" applyBorder="1" applyAlignment="1">
      <alignment horizontal="right" vertical="center"/>
    </xf>
    <xf numFmtId="182" fontId="12" fillId="0" borderId="15" xfId="34" applyNumberFormat="1" applyFont="1" applyFill="1" applyBorder="1" applyAlignment="1">
      <alignment vertical="center"/>
    </xf>
    <xf numFmtId="182" fontId="12" fillId="0" borderId="0" xfId="34" applyNumberFormat="1" applyFont="1" applyFill="1" applyBorder="1" applyAlignment="1">
      <alignment vertical="center"/>
    </xf>
    <xf numFmtId="49" fontId="31" fillId="0" borderId="22" xfId="34" applyNumberFormat="1" applyFont="1" applyFill="1" applyBorder="1" applyAlignment="1">
      <alignment horizontal="right" vertical="center"/>
    </xf>
    <xf numFmtId="49" fontId="31" fillId="0" borderId="22" xfId="34" applyNumberFormat="1" applyFont="1" applyFill="1" applyBorder="1" applyAlignment="1">
      <alignment horizontal="center" vertical="center"/>
    </xf>
    <xf numFmtId="182" fontId="32" fillId="0" borderId="19" xfId="53" applyNumberFormat="1" applyFont="1" applyFill="1" applyBorder="1"/>
    <xf numFmtId="182" fontId="32" fillId="0" borderId="22" xfId="53" applyNumberFormat="1" applyFont="1" applyFill="1" applyBorder="1"/>
    <xf numFmtId="0" fontId="12" fillId="0" borderId="0" xfId="61" applyFont="1" applyAlignment="1">
      <alignment horizontal="right" vertical="center"/>
    </xf>
    <xf numFmtId="49" fontId="31" fillId="0" borderId="0" xfId="34" applyNumberFormat="1" applyFont="1" applyBorder="1" applyAlignment="1">
      <alignment horizontal="right" vertical="center"/>
    </xf>
    <xf numFmtId="0" fontId="31" fillId="0" borderId="22" xfId="34" applyNumberFormat="1" applyFont="1" applyBorder="1" applyAlignment="1">
      <alignment horizontal="right" vertical="center"/>
    </xf>
    <xf numFmtId="182" fontId="32" fillId="0" borderId="19" xfId="34" applyNumberFormat="1" applyFont="1" applyBorder="1" applyAlignment="1">
      <alignment vertical="center"/>
    </xf>
    <xf numFmtId="182" fontId="32" fillId="0" borderId="22" xfId="34" applyNumberFormat="1" applyFont="1" applyBorder="1" applyAlignment="1">
      <alignment vertical="center"/>
    </xf>
    <xf numFmtId="182" fontId="32" fillId="0" borderId="21" xfId="34" applyNumberFormat="1" applyFont="1" applyBorder="1" applyAlignment="1"/>
    <xf numFmtId="196" fontId="12" fillId="0" borderId="0" xfId="34" applyNumberFormat="1" applyFont="1" applyBorder="1" applyAlignment="1">
      <alignment vertical="center"/>
    </xf>
    <xf numFmtId="182" fontId="12" fillId="0" borderId="23" xfId="34" applyNumberFormat="1" applyFont="1" applyBorder="1" applyAlignment="1">
      <alignment vertical="center"/>
    </xf>
    <xf numFmtId="182" fontId="32" fillId="18" borderId="21" xfId="34" applyNumberFormat="1" applyFont="1" applyFill="1" applyBorder="1" applyAlignment="1">
      <alignment vertical="center"/>
    </xf>
    <xf numFmtId="178" fontId="12" fillId="0" borderId="0" xfId="61" applyNumberFormat="1" applyFont="1" applyFill="1">
      <alignment vertical="center"/>
    </xf>
    <xf numFmtId="182" fontId="12" fillId="0" borderId="0" xfId="53" applyNumberFormat="1" applyFont="1" applyFill="1" applyBorder="1" applyAlignment="1"/>
    <xf numFmtId="182" fontId="32" fillId="0" borderId="22" xfId="34" applyNumberFormat="1" applyFont="1" applyBorder="1" applyAlignment="1"/>
    <xf numFmtId="182" fontId="32" fillId="0" borderId="19" xfId="34" applyNumberFormat="1" applyFont="1" applyBorder="1" applyAlignment="1"/>
    <xf numFmtId="0" fontId="11" fillId="0" borderId="0" xfId="53" applyBorder="1" applyAlignment="1">
      <alignment vertical="center"/>
    </xf>
    <xf numFmtId="196" fontId="44" fillId="18" borderId="21" xfId="34" applyNumberFormat="1" applyFont="1" applyFill="1" applyBorder="1" applyAlignment="1">
      <alignment vertical="center"/>
    </xf>
    <xf numFmtId="182" fontId="12" fillId="0" borderId="26" xfId="53" applyNumberFormat="1" applyFont="1" applyFill="1" applyBorder="1" applyAlignment="1">
      <alignment horizontal="right"/>
    </xf>
    <xf numFmtId="182" fontId="12" fillId="0" borderId="23" xfId="53" applyNumberFormat="1" applyFont="1" applyFill="1" applyBorder="1" applyAlignment="1">
      <alignment horizontal="right"/>
    </xf>
    <xf numFmtId="182" fontId="12" fillId="0" borderId="15" xfId="34" applyNumberFormat="1" applyFont="1" applyFill="1" applyBorder="1" applyAlignment="1">
      <alignment horizontal="right" vertical="center"/>
    </xf>
    <xf numFmtId="182" fontId="32" fillId="0" borderId="19" xfId="53" applyNumberFormat="1" applyFont="1" applyFill="1" applyBorder="1" applyAlignment="1">
      <alignment horizontal="right"/>
    </xf>
    <xf numFmtId="182" fontId="32" fillId="0" borderId="22" xfId="53" applyNumberFormat="1" applyFont="1" applyFill="1" applyBorder="1" applyAlignment="1">
      <alignment horizontal="right"/>
    </xf>
    <xf numFmtId="182" fontId="32" fillId="0" borderId="21" xfId="34" applyNumberFormat="1" applyFont="1" applyBorder="1" applyAlignment="1">
      <alignment horizontal="right"/>
    </xf>
    <xf numFmtId="196" fontId="12" fillId="0" borderId="23" xfId="34" applyNumberFormat="1" applyFont="1" applyBorder="1" applyAlignment="1">
      <alignment vertical="center"/>
    </xf>
    <xf numFmtId="182" fontId="60" fillId="0" borderId="19" xfId="53" applyNumberFormat="1" applyFont="1" applyFill="1" applyBorder="1" applyAlignment="1">
      <alignment horizontal="right"/>
    </xf>
    <xf numFmtId="182" fontId="60" fillId="0" borderId="22" xfId="53" applyNumberFormat="1" applyFont="1" applyFill="1" applyBorder="1" applyAlignment="1">
      <alignment horizontal="right"/>
    </xf>
    <xf numFmtId="182" fontId="32" fillId="0" borderId="13" xfId="34" applyNumberFormat="1" applyFont="1" applyBorder="1" applyAlignment="1"/>
    <xf numFmtId="196" fontId="26" fillId="0" borderId="0" xfId="34" applyNumberFormat="1" applyFont="1" applyBorder="1" applyAlignment="1">
      <alignment vertical="top" wrapText="1"/>
    </xf>
    <xf numFmtId="182" fontId="32" fillId="0" borderId="27" xfId="34" applyNumberFormat="1" applyFont="1" applyBorder="1" applyAlignment="1">
      <alignment vertical="center"/>
    </xf>
    <xf numFmtId="196" fontId="24" fillId="0" borderId="0" xfId="34" applyNumberFormat="1" applyFont="1" applyBorder="1" applyAlignment="1">
      <alignment horizontal="center" vertical="center" wrapText="1"/>
    </xf>
    <xf numFmtId="196" fontId="12" fillId="0" borderId="0" xfId="34" applyNumberFormat="1" applyFont="1" applyBorder="1" applyAlignment="1"/>
    <xf numFmtId="182" fontId="32" fillId="0" borderId="15" xfId="34" applyNumberFormat="1" applyFont="1" applyBorder="1" applyAlignment="1">
      <alignment vertical="center"/>
    </xf>
    <xf numFmtId="196" fontId="12" fillId="0" borderId="23" xfId="34" applyNumberFormat="1" applyFont="1" applyBorder="1" applyAlignment="1"/>
    <xf numFmtId="0" fontId="26" fillId="0" borderId="0" xfId="61" applyFont="1" applyBorder="1" applyAlignment="1">
      <alignment horizontal="center" vertical="center"/>
    </xf>
    <xf numFmtId="0" fontId="24" fillId="0" borderId="0" xfId="61" applyFont="1" applyAlignment="1">
      <alignment horizontal="center" vertical="center"/>
    </xf>
    <xf numFmtId="186" fontId="12" fillId="0" borderId="26" xfId="53" applyNumberFormat="1" applyFont="1" applyFill="1" applyBorder="1"/>
    <xf numFmtId="186" fontId="12" fillId="0" borderId="23" xfId="53" applyNumberFormat="1" applyFont="1" applyFill="1" applyBorder="1"/>
    <xf numFmtId="186" fontId="12" fillId="0" borderId="23" xfId="61" applyNumberFormat="1" applyFont="1" applyFill="1" applyBorder="1" applyAlignment="1">
      <alignment horizontal="right" vertical="center"/>
    </xf>
    <xf numFmtId="186" fontId="12" fillId="0" borderId="15" xfId="53" applyNumberFormat="1" applyFont="1" applyFill="1" applyBorder="1"/>
    <xf numFmtId="186" fontId="12" fillId="0" borderId="0" xfId="61" applyNumberFormat="1" applyFont="1" applyFill="1" applyBorder="1" applyAlignment="1">
      <alignment horizontal="right" vertical="center"/>
    </xf>
    <xf numFmtId="186" fontId="12" fillId="0" borderId="15" xfId="34" applyNumberFormat="1" applyFont="1" applyFill="1" applyBorder="1" applyAlignment="1">
      <alignment vertical="center"/>
    </xf>
    <xf numFmtId="186" fontId="12" fillId="0" borderId="0" xfId="47" applyNumberFormat="1" applyFont="1" applyFill="1">
      <alignment vertical="center"/>
    </xf>
    <xf numFmtId="186" fontId="32" fillId="0" borderId="19" xfId="53" applyNumberFormat="1" applyFont="1" applyFill="1" applyBorder="1"/>
    <xf numFmtId="186" fontId="32" fillId="0" borderId="22" xfId="53" applyNumberFormat="1" applyFont="1" applyFill="1" applyBorder="1"/>
    <xf numFmtId="186" fontId="12" fillId="0" borderId="26" xfId="0" applyNumberFormat="1" applyFont="1" applyBorder="1">
      <alignment vertical="center"/>
    </xf>
    <xf numFmtId="186" fontId="12" fillId="0" borderId="23" xfId="0" applyNumberFormat="1" applyFont="1" applyBorder="1">
      <alignment vertical="center"/>
    </xf>
    <xf numFmtId="186" fontId="12" fillId="0" borderId="15" xfId="0" applyNumberFormat="1" applyFont="1" applyBorder="1">
      <alignment vertical="center"/>
    </xf>
    <xf numFmtId="186" fontId="32" fillId="0" borderId="19" xfId="34" applyNumberFormat="1" applyFont="1" applyBorder="1" applyAlignment="1">
      <alignment vertical="center"/>
    </xf>
    <xf numFmtId="186" fontId="32" fillId="0" borderId="22" xfId="34" applyNumberFormat="1" applyFont="1" applyBorder="1" applyAlignment="1">
      <alignment vertical="center"/>
    </xf>
    <xf numFmtId="182" fontId="12" fillId="0" borderId="26" xfId="0" applyNumberFormat="1" applyFont="1" applyBorder="1">
      <alignment vertical="center"/>
    </xf>
    <xf numFmtId="182" fontId="12" fillId="0" borderId="15" xfId="0" applyNumberFormat="1" applyFont="1" applyBorder="1">
      <alignment vertical="center"/>
    </xf>
    <xf numFmtId="178" fontId="12" fillId="0" borderId="26" xfId="53" applyNumberFormat="1" applyFont="1" applyFill="1" applyBorder="1"/>
    <xf numFmtId="178" fontId="12" fillId="0" borderId="23" xfId="53" applyNumberFormat="1" applyFont="1" applyFill="1" applyBorder="1"/>
    <xf numFmtId="178" fontId="12" fillId="0" borderId="23" xfId="61" applyNumberFormat="1" applyFont="1" applyFill="1" applyBorder="1" applyAlignment="1">
      <alignment horizontal="right" vertical="center"/>
    </xf>
    <xf numFmtId="178" fontId="12" fillId="0" borderId="15" xfId="53" applyNumberFormat="1" applyFont="1" applyFill="1" applyBorder="1"/>
    <xf numFmtId="178" fontId="12" fillId="0" borderId="0" xfId="61" applyNumberFormat="1" applyFont="1" applyFill="1" applyBorder="1" applyAlignment="1">
      <alignment horizontal="right" vertical="center"/>
    </xf>
    <xf numFmtId="178" fontId="12" fillId="0" borderId="15" xfId="34" applyNumberFormat="1" applyFont="1" applyFill="1" applyBorder="1" applyAlignment="1">
      <alignment vertical="center"/>
    </xf>
    <xf numFmtId="178" fontId="32" fillId="0" borderId="19" xfId="53" applyNumberFormat="1" applyFont="1" applyFill="1" applyBorder="1"/>
    <xf numFmtId="178" fontId="32" fillId="0" borderId="22" xfId="53" applyNumberFormat="1" applyFont="1" applyFill="1" applyBorder="1"/>
    <xf numFmtId="178" fontId="12" fillId="0" borderId="26" xfId="0" applyNumberFormat="1" applyFont="1" applyBorder="1">
      <alignment vertical="center"/>
    </xf>
    <xf numFmtId="178" fontId="12" fillId="0" borderId="23" xfId="0" applyNumberFormat="1" applyFont="1" applyBorder="1">
      <alignment vertical="center"/>
    </xf>
    <xf numFmtId="178" fontId="12" fillId="0" borderId="15" xfId="0" applyNumberFormat="1" applyFont="1" applyBorder="1">
      <alignment vertical="center"/>
    </xf>
    <xf numFmtId="178" fontId="32" fillId="0" borderId="19" xfId="34" applyNumberFormat="1" applyFont="1" applyBorder="1" applyAlignment="1">
      <alignment vertical="center"/>
    </xf>
    <xf numFmtId="178" fontId="32" fillId="0" borderId="22" xfId="34" applyNumberFormat="1" applyFont="1" applyBorder="1" applyAlignment="1">
      <alignment vertical="center"/>
    </xf>
    <xf numFmtId="0" fontId="24" fillId="0" borderId="0" xfId="61" applyFont="1">
      <alignment vertical="center"/>
    </xf>
    <xf numFmtId="0" fontId="12" fillId="0" borderId="0" xfId="48" quotePrefix="1" applyAlignment="1">
      <alignment horizontal="left"/>
    </xf>
    <xf numFmtId="0" fontId="61" fillId="0" borderId="0" xfId="49" applyFont="1" applyAlignment="1">
      <alignment horizontal="center" vertical="center"/>
    </xf>
    <xf numFmtId="184" fontId="37" fillId="0" borderId="0" xfId="49" applyNumberFormat="1" applyFont="1" applyBorder="1" applyAlignment="1"/>
    <xf numFmtId="184" fontId="45" fillId="0" borderId="0" xfId="49" applyNumberFormat="1" applyFont="1" applyBorder="1" applyAlignment="1"/>
    <xf numFmtId="0" fontId="62" fillId="0" borderId="0" xfId="49" applyFont="1" applyFill="1" applyAlignment="1">
      <alignment horizontal="center"/>
    </xf>
    <xf numFmtId="0" fontId="36" fillId="0" borderId="0" xfId="48" applyFont="1" applyAlignment="1">
      <alignment horizontal="center"/>
    </xf>
    <xf numFmtId="0" fontId="12" fillId="20" borderId="26" xfId="49" applyFont="1" applyFill="1" applyBorder="1" applyAlignment="1">
      <alignment horizontal="centerContinuous" shrinkToFit="1"/>
    </xf>
    <xf numFmtId="0" fontId="12" fillId="20" borderId="23" xfId="49" applyFont="1" applyFill="1" applyBorder="1" applyAlignment="1">
      <alignment horizontal="centerContinuous" shrinkToFit="1"/>
    </xf>
    <xf numFmtId="0" fontId="12" fillId="20" borderId="25" xfId="49" applyFont="1" applyFill="1" applyBorder="1" applyAlignment="1">
      <alignment horizontal="centerContinuous" shrinkToFit="1"/>
    </xf>
    <xf numFmtId="0" fontId="12" fillId="20" borderId="24" xfId="49" applyFont="1" applyFill="1" applyBorder="1" applyAlignment="1">
      <alignment horizontal="centerContinuous" shrinkToFit="1"/>
    </xf>
    <xf numFmtId="0" fontId="12" fillId="20" borderId="26" xfId="49" quotePrefix="1" applyFont="1" applyFill="1" applyBorder="1" applyAlignment="1">
      <alignment horizontal="centerContinuous" shrinkToFit="1"/>
    </xf>
    <xf numFmtId="0" fontId="12" fillId="20" borderId="10" xfId="49" applyFont="1" applyFill="1" applyBorder="1" applyAlignment="1">
      <alignment horizontal="center" vertical="center" shrinkToFit="1"/>
    </xf>
    <xf numFmtId="0" fontId="41" fillId="20" borderId="10" xfId="49" applyFont="1" applyFill="1" applyBorder="1" applyAlignment="1">
      <alignment horizontal="center" vertical="center" shrinkToFit="1"/>
    </xf>
    <xf numFmtId="0" fontId="41" fillId="20" borderId="13" xfId="49" applyFont="1" applyFill="1" applyBorder="1" applyAlignment="1">
      <alignment horizontal="center" vertical="center"/>
    </xf>
    <xf numFmtId="0" fontId="33" fillId="0" borderId="15" xfId="49" applyFont="1" applyBorder="1" applyAlignment="1">
      <alignment horizontal="right" vertical="distributed"/>
    </xf>
    <xf numFmtId="0" fontId="33" fillId="0" borderId="0" xfId="49" applyFont="1" applyBorder="1" applyAlignment="1">
      <alignment horizontal="right" vertical="distributed"/>
    </xf>
    <xf numFmtId="0" fontId="33" fillId="0" borderId="0" xfId="49" applyFont="1" applyBorder="1" applyAlignment="1">
      <alignment horizontal="left" vertical="distributed"/>
    </xf>
    <xf numFmtId="0" fontId="33" fillId="0" borderId="15" xfId="49" applyFont="1" applyBorder="1" applyAlignment="1">
      <alignment horizontal="right" vertical="center" shrinkToFit="1"/>
    </xf>
    <xf numFmtId="0" fontId="33" fillId="0" borderId="16" xfId="49" applyFont="1" applyBorder="1" applyAlignment="1">
      <alignment horizontal="right" vertical="center" shrinkToFit="1"/>
    </xf>
    <xf numFmtId="0" fontId="33" fillId="0" borderId="15" xfId="49" applyFont="1" applyBorder="1" applyAlignment="1">
      <alignment horizontal="right" vertical="center"/>
    </xf>
    <xf numFmtId="0" fontId="33" fillId="0" borderId="0" xfId="49" applyFont="1" applyBorder="1" applyAlignment="1">
      <alignment horizontal="right" vertical="center"/>
    </xf>
    <xf numFmtId="0" fontId="12" fillId="0" borderId="15" xfId="49" applyFont="1" applyBorder="1" applyAlignment="1">
      <alignment horizontal="left"/>
    </xf>
    <xf numFmtId="49" fontId="12" fillId="0" borderId="0" xfId="49" applyNumberFormat="1" applyFont="1" applyBorder="1" applyAlignment="1">
      <alignment horizontal="right" vertical="center" shrinkToFit="1"/>
    </xf>
    <xf numFmtId="184" fontId="12" fillId="0" borderId="15" xfId="49" applyNumberFormat="1" applyFont="1" applyBorder="1"/>
    <xf numFmtId="188" fontId="12" fillId="0" borderId="15" xfId="49" applyNumberFormat="1" applyFont="1" applyBorder="1"/>
    <xf numFmtId="188" fontId="12" fillId="0" borderId="16" xfId="48" applyNumberFormat="1" applyBorder="1"/>
    <xf numFmtId="188" fontId="12" fillId="0" borderId="0" xfId="48" applyNumberFormat="1" applyBorder="1"/>
    <xf numFmtId="0" fontId="12" fillId="0" borderId="0" xfId="49" applyFont="1" applyFill="1" applyBorder="1" applyAlignment="1">
      <alignment horizontal="left" vertical="center" shrinkToFit="1"/>
    </xf>
    <xf numFmtId="0" fontId="12" fillId="0" borderId="18" xfId="49" applyFont="1" applyBorder="1"/>
    <xf numFmtId="49" fontId="12" fillId="0" borderId="0" xfId="49" applyNumberFormat="1" applyFont="1" applyBorder="1" applyAlignment="1">
      <alignment horizontal="left" vertical="center" shrinkToFit="1"/>
    </xf>
    <xf numFmtId="0" fontId="12" fillId="0" borderId="17" xfId="49" applyFont="1" applyBorder="1" applyAlignment="1">
      <alignment horizontal="left"/>
    </xf>
    <xf numFmtId="0" fontId="12" fillId="0" borderId="19" xfId="49" applyFont="1" applyBorder="1" applyAlignment="1">
      <alignment horizontal="left"/>
    </xf>
    <xf numFmtId="0" fontId="12" fillId="0" borderId="22" xfId="35" applyNumberFormat="1" applyFont="1" applyBorder="1" applyAlignment="1">
      <alignment horizontal="right" vertical="center"/>
    </xf>
    <xf numFmtId="0" fontId="32" fillId="0" borderId="22" xfId="49" applyFont="1" applyFill="1" applyBorder="1" applyAlignment="1">
      <alignment horizontal="left" vertical="center" shrinkToFit="1"/>
    </xf>
    <xf numFmtId="184" fontId="12" fillId="0" borderId="19" xfId="49" applyNumberFormat="1" applyFont="1" applyBorder="1"/>
    <xf numFmtId="184" fontId="12" fillId="0" borderId="20" xfId="49" applyNumberFormat="1" applyFont="1" applyBorder="1"/>
    <xf numFmtId="184" fontId="12" fillId="0" borderId="22" xfId="49" applyNumberFormat="1" applyFont="1" applyBorder="1"/>
    <xf numFmtId="188" fontId="12" fillId="0" borderId="19" xfId="49" applyNumberFormat="1" applyFont="1" applyBorder="1"/>
    <xf numFmtId="188" fontId="12" fillId="0" borderId="20" xfId="48" applyNumberFormat="1" applyBorder="1"/>
    <xf numFmtId="188" fontId="12" fillId="0" borderId="22" xfId="48" applyNumberFormat="1" applyBorder="1"/>
    <xf numFmtId="0" fontId="32" fillId="0" borderId="13" xfId="48" applyFont="1" applyBorder="1"/>
    <xf numFmtId="0" fontId="32" fillId="0" borderId="22" xfId="35" applyNumberFormat="1" applyFont="1" applyBorder="1" applyAlignment="1">
      <alignment horizontal="right" vertical="center"/>
    </xf>
    <xf numFmtId="184" fontId="32" fillId="0" borderId="19" xfId="49" applyNumberFormat="1" applyFont="1" applyBorder="1"/>
    <xf numFmtId="184" fontId="32" fillId="0" borderId="20" xfId="49" applyNumberFormat="1" applyFont="1" applyBorder="1"/>
    <xf numFmtId="184" fontId="32" fillId="0" borderId="22" xfId="49" applyNumberFormat="1" applyFont="1" applyBorder="1"/>
    <xf numFmtId="188" fontId="32" fillId="0" borderId="19" xfId="49" applyNumberFormat="1" applyFont="1" applyBorder="1"/>
    <xf numFmtId="188" fontId="32" fillId="0" borderId="20" xfId="49" applyNumberFormat="1" applyFont="1" applyBorder="1"/>
    <xf numFmtId="188" fontId="32" fillId="0" borderId="22" xfId="49" applyNumberFormat="1" applyFont="1" applyBorder="1"/>
    <xf numFmtId="49" fontId="62" fillId="0" borderId="0" xfId="49" applyNumberFormat="1" applyFont="1" applyBorder="1" applyAlignment="1">
      <alignment horizontal="left" vertical="center" textRotation="180"/>
    </xf>
    <xf numFmtId="0" fontId="36" fillId="0" borderId="0" xfId="48" applyFont="1" applyAlignment="1"/>
    <xf numFmtId="0" fontId="36" fillId="0" borderId="22" xfId="48" applyFont="1" applyBorder="1" applyAlignment="1">
      <alignment horizontal="center"/>
    </xf>
    <xf numFmtId="0" fontId="12" fillId="20" borderId="13" xfId="49" applyFont="1" applyFill="1" applyBorder="1" applyAlignment="1">
      <alignment horizontal="centerContinuous" shrinkToFit="1"/>
    </xf>
    <xf numFmtId="0" fontId="12" fillId="20" borderId="14" xfId="49" applyFont="1" applyFill="1" applyBorder="1" applyAlignment="1">
      <alignment horizontal="centerContinuous" shrinkToFit="1"/>
    </xf>
    <xf numFmtId="0" fontId="12" fillId="20" borderId="21" xfId="49" applyFont="1" applyFill="1" applyBorder="1" applyAlignment="1">
      <alignment horizontal="centerContinuous" shrinkToFit="1"/>
    </xf>
    <xf numFmtId="0" fontId="12" fillId="20" borderId="10" xfId="49" applyFont="1" applyFill="1" applyBorder="1" applyAlignment="1">
      <alignment horizontal="centerContinuous" shrinkToFit="1"/>
    </xf>
    <xf numFmtId="0" fontId="46" fillId="0" borderId="0" xfId="49" applyFont="1" applyBorder="1" applyAlignment="1">
      <alignment horizontal="left" vertical="distributed"/>
    </xf>
    <xf numFmtId="49" fontId="12" fillId="0" borderId="22" xfId="49" applyNumberFormat="1" applyFont="1" applyBorder="1" applyAlignment="1">
      <alignment horizontal="left" vertical="center" shrinkToFit="1"/>
    </xf>
    <xf numFmtId="0" fontId="63" fillId="0" borderId="0" xfId="49" applyFont="1"/>
    <xf numFmtId="0" fontId="38" fillId="0" borderId="0" xfId="49" applyFont="1"/>
    <xf numFmtId="14" fontId="12" fillId="0" borderId="0" xfId="49" applyNumberFormat="1" applyFont="1"/>
    <xf numFmtId="0" fontId="62" fillId="0" borderId="0" xfId="58" applyFont="1" applyAlignment="1">
      <alignment vertical="center"/>
    </xf>
    <xf numFmtId="198" fontId="62" fillId="0" borderId="0" xfId="58" applyNumberFormat="1" applyFont="1" applyAlignment="1">
      <alignment horizontal="left"/>
    </xf>
    <xf numFmtId="0" fontId="45" fillId="0" borderId="0" xfId="58" applyFont="1" applyAlignment="1"/>
    <xf numFmtId="0" fontId="62" fillId="0" borderId="0" xfId="58" applyFont="1"/>
    <xf numFmtId="198" fontId="26" fillId="0" borderId="0" xfId="58" applyNumberFormat="1" applyFont="1"/>
    <xf numFmtId="0" fontId="62" fillId="19" borderId="23" xfId="58" applyFont="1" applyFill="1" applyBorder="1" applyAlignment="1">
      <alignment horizontal="center" vertical="center"/>
    </xf>
    <xf numFmtId="0" fontId="62" fillId="19" borderId="21" xfId="58" applyFont="1" applyFill="1" applyBorder="1" applyAlignment="1">
      <alignment vertical="center"/>
    </xf>
    <xf numFmtId="0" fontId="62" fillId="19" borderId="23" xfId="58" applyFont="1" applyFill="1" applyBorder="1" applyAlignment="1">
      <alignment vertical="center"/>
    </xf>
    <xf numFmtId="0" fontId="62" fillId="19" borderId="25" xfId="58" applyFont="1" applyFill="1" applyBorder="1" applyAlignment="1">
      <alignment vertical="center"/>
    </xf>
    <xf numFmtId="0" fontId="62" fillId="19" borderId="14" xfId="58" applyFont="1" applyFill="1" applyBorder="1" applyAlignment="1">
      <alignment vertical="center"/>
    </xf>
    <xf numFmtId="0" fontId="62" fillId="19" borderId="28" xfId="58" applyFont="1" applyFill="1" applyBorder="1" applyAlignment="1">
      <alignment horizontal="center" vertical="center"/>
    </xf>
    <xf numFmtId="0" fontId="62" fillId="19" borderId="29" xfId="58" applyFont="1" applyFill="1" applyBorder="1" applyAlignment="1">
      <alignment horizontal="center" vertical="center"/>
    </xf>
    <xf numFmtId="0" fontId="62" fillId="19" borderId="30" xfId="58" applyFont="1" applyFill="1" applyBorder="1" applyAlignment="1">
      <alignment horizontal="center" vertical="center"/>
    </xf>
    <xf numFmtId="0" fontId="12" fillId="0" borderId="31" xfId="54" applyFont="1" applyBorder="1" applyAlignment="1">
      <alignment horizontal="left" vertical="center"/>
    </xf>
    <xf numFmtId="49" fontId="26" fillId="0" borderId="32" xfId="58" applyNumberFormat="1" applyFont="1" applyBorder="1" applyAlignment="1">
      <alignment horizontal="distributed" vertical="center"/>
    </xf>
    <xf numFmtId="3" fontId="12" fillId="0" borderId="33" xfId="58" applyNumberFormat="1" applyFont="1" applyBorder="1"/>
    <xf numFmtId="3" fontId="12" fillId="0" borderId="34" xfId="58" applyNumberFormat="1" applyFont="1" applyBorder="1"/>
    <xf numFmtId="0" fontId="12" fillId="0" borderId="35" xfId="54" applyFont="1" applyBorder="1" applyAlignment="1">
      <alignment horizontal="left" vertical="center"/>
    </xf>
    <xf numFmtId="49" fontId="26" fillId="0" borderId="36" xfId="58" applyNumberFormat="1" applyFont="1" applyBorder="1" applyAlignment="1">
      <alignment horizontal="distributed" vertical="center" wrapText="1"/>
    </xf>
    <xf numFmtId="3" fontId="12" fillId="0" borderId="24" xfId="58" applyNumberFormat="1" applyFont="1" applyBorder="1"/>
    <xf numFmtId="3" fontId="12" fillId="0" borderId="25" xfId="58" applyNumberFormat="1" applyFont="1" applyBorder="1"/>
    <xf numFmtId="0" fontId="12" fillId="0" borderId="37" xfId="54" applyFont="1" applyBorder="1" applyAlignment="1">
      <alignment horizontal="left" vertical="center"/>
    </xf>
    <xf numFmtId="49" fontId="26" fillId="0" borderId="38" xfId="58" applyNumberFormat="1" applyFont="1" applyBorder="1" applyAlignment="1">
      <alignment horizontal="distributed" vertical="center" wrapText="1"/>
    </xf>
    <xf numFmtId="3" fontId="12" fillId="0" borderId="39" xfId="58" applyNumberFormat="1" applyFont="1" applyBorder="1"/>
    <xf numFmtId="3" fontId="12" fillId="0" borderId="40" xfId="58" applyNumberFormat="1" applyFont="1" applyBorder="1"/>
    <xf numFmtId="0" fontId="12" fillId="0" borderId="41" xfId="54" applyFont="1" applyBorder="1" applyAlignment="1">
      <alignment horizontal="left" vertical="center"/>
    </xf>
    <xf numFmtId="0" fontId="12" fillId="0" borderId="42" xfId="54" applyFont="1" applyBorder="1" applyAlignment="1">
      <alignment horizontal="left" vertical="center"/>
    </xf>
    <xf numFmtId="49" fontId="26" fillId="0" borderId="43" xfId="58" applyNumberFormat="1" applyFont="1" applyBorder="1" applyAlignment="1">
      <alignment horizontal="distributed" vertical="center" wrapText="1"/>
    </xf>
    <xf numFmtId="3" fontId="12" fillId="0" borderId="43" xfId="58" applyNumberFormat="1" applyFont="1" applyBorder="1"/>
    <xf numFmtId="0" fontId="26" fillId="0" borderId="26" xfId="58" applyNumberFormat="1" applyFont="1" applyFill="1" applyBorder="1" applyAlignment="1">
      <alignment vertical="center" wrapText="1"/>
    </xf>
    <xf numFmtId="49" fontId="26" fillId="0" borderId="25" xfId="58" applyNumberFormat="1" applyFont="1" applyBorder="1" applyAlignment="1">
      <alignment horizontal="distributed" vertical="center" wrapText="1"/>
    </xf>
    <xf numFmtId="0" fontId="26" fillId="0" borderId="37" xfId="58" applyNumberFormat="1" applyFont="1" applyFill="1" applyBorder="1" applyAlignment="1">
      <alignment vertical="center" wrapText="1"/>
    </xf>
    <xf numFmtId="3" fontId="12" fillId="0" borderId="44" xfId="58" applyNumberFormat="1" applyFont="1" applyBorder="1"/>
    <xf numFmtId="3" fontId="12" fillId="0" borderId="38" xfId="58" applyNumberFormat="1" applyFont="1" applyBorder="1"/>
    <xf numFmtId="0" fontId="26" fillId="0" borderId="15" xfId="58" applyNumberFormat="1" applyFont="1" applyFill="1" applyBorder="1" applyAlignment="1">
      <alignment vertical="center" wrapText="1"/>
    </xf>
    <xf numFmtId="49" fontId="26" fillId="0" borderId="16" xfId="58" applyNumberFormat="1" applyFont="1" applyBorder="1" applyAlignment="1">
      <alignment horizontal="distributed" vertical="center" wrapText="1"/>
    </xf>
    <xf numFmtId="3" fontId="12" fillId="0" borderId="11" xfId="58" applyNumberFormat="1" applyFont="1" applyBorder="1"/>
    <xf numFmtId="3" fontId="12" fillId="0" borderId="16" xfId="58" applyNumberFormat="1" applyFont="1" applyBorder="1"/>
    <xf numFmtId="0" fontId="26" fillId="0" borderId="45" xfId="58" applyNumberFormat="1" applyFont="1" applyFill="1" applyBorder="1" applyAlignment="1">
      <alignment vertical="center" wrapText="1"/>
    </xf>
    <xf numFmtId="49" fontId="26" fillId="0" borderId="40" xfId="58" applyNumberFormat="1" applyFont="1" applyBorder="1" applyAlignment="1">
      <alignment horizontal="distributed" vertical="center" wrapText="1"/>
    </xf>
    <xf numFmtId="3" fontId="12" fillId="0" borderId="39" xfId="58" applyNumberFormat="1" applyFont="1" applyBorder="1" applyAlignment="1">
      <alignment horizontal="right"/>
    </xf>
    <xf numFmtId="3" fontId="12" fillId="0" borderId="40" xfId="58" applyNumberFormat="1" applyFont="1" applyBorder="1" applyAlignment="1">
      <alignment horizontal="right"/>
    </xf>
    <xf numFmtId="49" fontId="26" fillId="0" borderId="40" xfId="46" applyNumberFormat="1" applyFont="1" applyBorder="1" applyAlignment="1">
      <alignment horizontal="distributed" vertical="center"/>
    </xf>
    <xf numFmtId="0" fontId="26" fillId="0" borderId="25" xfId="54" applyFont="1" applyBorder="1" applyAlignment="1">
      <alignment horizontal="distributed" vertical="center"/>
    </xf>
    <xf numFmtId="0" fontId="26" fillId="0" borderId="42" xfId="58" applyNumberFormat="1" applyFont="1" applyFill="1" applyBorder="1" applyAlignment="1">
      <alignment vertical="center" wrapText="1"/>
    </xf>
    <xf numFmtId="0" fontId="26" fillId="0" borderId="43" xfId="54" applyFont="1" applyBorder="1" applyAlignment="1">
      <alignment horizontal="distributed" vertical="center"/>
    </xf>
    <xf numFmtId="3" fontId="12" fillId="0" borderId="46" xfId="58" applyNumberFormat="1" applyFont="1" applyBorder="1"/>
    <xf numFmtId="14" fontId="45" fillId="0" borderId="0" xfId="58" applyNumberFormat="1" applyFont="1" applyAlignment="1">
      <alignment horizontal="center"/>
    </xf>
    <xf numFmtId="3" fontId="12" fillId="0" borderId="44" xfId="58" applyNumberFormat="1" applyFont="1" applyBorder="1" applyAlignment="1"/>
    <xf numFmtId="3" fontId="12" fillId="0" borderId="11" xfId="58" applyNumberFormat="1" applyFont="1" applyBorder="1" applyAlignment="1">
      <alignment horizontal="right"/>
    </xf>
    <xf numFmtId="3" fontId="12" fillId="0" borderId="16" xfId="58" applyNumberFormat="1" applyFont="1" applyBorder="1" applyAlignment="1">
      <alignment horizontal="right"/>
    </xf>
    <xf numFmtId="3" fontId="12" fillId="0" borderId="46" xfId="58" applyNumberFormat="1" applyFont="1" applyBorder="1" applyAlignment="1">
      <alignment horizontal="right"/>
    </xf>
    <xf numFmtId="3" fontId="12" fillId="0" borderId="43" xfId="58" applyNumberFormat="1" applyFont="1" applyBorder="1" applyAlignment="1">
      <alignment horizontal="right"/>
    </xf>
    <xf numFmtId="0" fontId="25" fillId="0" borderId="0" xfId="58" applyFont="1" applyAlignment="1">
      <alignment vertical="center"/>
    </xf>
    <xf numFmtId="0" fontId="25" fillId="0" borderId="31" xfId="58" applyFont="1" applyBorder="1" applyAlignment="1">
      <alignment horizontal="center" vertical="center"/>
    </xf>
    <xf numFmtId="0" fontId="25" fillId="0" borderId="34" xfId="58" applyFont="1" applyBorder="1" applyAlignment="1">
      <alignment horizontal="center" vertical="center"/>
    </xf>
    <xf numFmtId="0" fontId="25" fillId="0" borderId="16" xfId="58" applyFont="1" applyBorder="1" applyAlignment="1">
      <alignment horizontal="right" vertical="top"/>
    </xf>
    <xf numFmtId="0" fontId="25" fillId="0" borderId="15" xfId="58" applyFont="1" applyBorder="1" applyAlignment="1">
      <alignment horizontal="right" vertical="top"/>
    </xf>
    <xf numFmtId="0" fontId="25" fillId="0" borderId="11" xfId="58" applyFont="1" applyBorder="1" applyAlignment="1">
      <alignment horizontal="right" vertical="top"/>
    </xf>
    <xf numFmtId="0" fontId="12" fillId="0" borderId="15" xfId="54" applyFont="1" applyBorder="1" applyAlignment="1">
      <alignment horizontal="left" vertical="center"/>
    </xf>
    <xf numFmtId="49" fontId="26" fillId="0" borderId="20" xfId="58" applyNumberFormat="1" applyFont="1" applyBorder="1" applyAlignment="1">
      <alignment horizontal="distributed" vertical="center"/>
    </xf>
    <xf numFmtId="178" fontId="12" fillId="0" borderId="24" xfId="58" applyNumberFormat="1" applyFont="1" applyBorder="1"/>
    <xf numFmtId="178" fontId="12" fillId="0" borderId="25" xfId="58" applyNumberFormat="1" applyFont="1" applyBorder="1"/>
    <xf numFmtId="178" fontId="12" fillId="0" borderId="44" xfId="58" applyNumberFormat="1" applyFont="1" applyBorder="1"/>
    <xf numFmtId="178" fontId="12" fillId="0" borderId="38" xfId="58" applyNumberFormat="1" applyFont="1" applyBorder="1"/>
    <xf numFmtId="178" fontId="12" fillId="0" borderId="39" xfId="58" applyNumberFormat="1" applyFont="1" applyBorder="1"/>
    <xf numFmtId="178" fontId="12" fillId="0" borderId="40" xfId="58" applyNumberFormat="1" applyFont="1" applyBorder="1"/>
    <xf numFmtId="178" fontId="12" fillId="0" borderId="46" xfId="58" applyNumberFormat="1" applyFont="1" applyBorder="1"/>
    <xf numFmtId="178" fontId="12" fillId="0" borderId="43" xfId="58" applyNumberFormat="1" applyFont="1" applyBorder="1"/>
    <xf numFmtId="178" fontId="12" fillId="0" borderId="40" xfId="58" applyNumberFormat="1" applyFont="1" applyBorder="1" applyAlignment="1">
      <alignment horizontal="right"/>
    </xf>
    <xf numFmtId="0" fontId="25" fillId="0" borderId="34" xfId="58" applyFont="1" applyBorder="1" applyAlignment="1">
      <alignment horizontal="right" vertical="top"/>
    </xf>
    <xf numFmtId="0" fontId="25" fillId="0" borderId="31" xfId="58" applyFont="1" applyBorder="1" applyAlignment="1">
      <alignment horizontal="right" vertical="top"/>
    </xf>
    <xf numFmtId="0" fontId="25" fillId="0" borderId="33" xfId="58" applyFont="1" applyBorder="1" applyAlignment="1">
      <alignment horizontal="right" vertical="top"/>
    </xf>
    <xf numFmtId="178" fontId="12" fillId="0" borderId="16" xfId="58" applyNumberFormat="1" applyFont="1" applyBorder="1" applyAlignment="1">
      <alignment horizontal="right"/>
    </xf>
    <xf numFmtId="178" fontId="12" fillId="0" borderId="43" xfId="58" applyNumberFormat="1" applyFont="1" applyBorder="1" applyAlignment="1">
      <alignment horizontal="right"/>
    </xf>
    <xf numFmtId="0" fontId="12" fillId="19" borderId="23" xfId="58" applyFont="1" applyFill="1" applyBorder="1" applyAlignment="1">
      <alignment horizontal="center" vertical="center"/>
    </xf>
    <xf numFmtId="0" fontId="64" fillId="0" borderId="47" xfId="58" applyFont="1" applyBorder="1" applyAlignment="1">
      <alignment horizontal="right" vertical="top"/>
    </xf>
    <xf numFmtId="0" fontId="64" fillId="0" borderId="31" xfId="58" applyFont="1" applyBorder="1" applyAlignment="1">
      <alignment horizontal="right" vertical="top"/>
    </xf>
    <xf numFmtId="0" fontId="64" fillId="0" borderId="33" xfId="58" applyFont="1" applyBorder="1" applyAlignment="1">
      <alignment horizontal="right" vertical="top"/>
    </xf>
    <xf numFmtId="180" fontId="12" fillId="0" borderId="16" xfId="58" applyNumberFormat="1" applyFont="1" applyBorder="1"/>
    <xf numFmtId="180" fontId="12" fillId="0" borderId="24" xfId="58" applyNumberFormat="1" applyFont="1" applyBorder="1"/>
    <xf numFmtId="180" fontId="12" fillId="0" borderId="25" xfId="58" applyNumberFormat="1" applyFont="1" applyBorder="1"/>
    <xf numFmtId="180" fontId="12" fillId="0" borderId="39" xfId="58" applyNumberFormat="1" applyFont="1" applyBorder="1"/>
    <xf numFmtId="180" fontId="12" fillId="0" borderId="40" xfId="58" applyNumberFormat="1" applyFont="1" applyBorder="1"/>
    <xf numFmtId="180" fontId="12" fillId="0" borderId="43" xfId="58" applyNumberFormat="1" applyFont="1" applyBorder="1"/>
    <xf numFmtId="180" fontId="12" fillId="0" borderId="44" xfId="58" applyNumberFormat="1" applyFont="1" applyBorder="1"/>
    <xf numFmtId="180" fontId="12" fillId="0" borderId="38" xfId="58" applyNumberFormat="1" applyFont="1" applyBorder="1"/>
    <xf numFmtId="180" fontId="12" fillId="0" borderId="40" xfId="58" applyNumberFormat="1" applyFont="1" applyBorder="1" applyAlignment="1">
      <alignment horizontal="right"/>
    </xf>
    <xf numFmtId="0" fontId="62" fillId="19" borderId="48" xfId="58" applyFont="1" applyFill="1" applyBorder="1" applyAlignment="1">
      <alignment horizontal="center" vertical="center"/>
    </xf>
    <xf numFmtId="180" fontId="12" fillId="0" borderId="46" xfId="58" applyNumberFormat="1" applyFont="1" applyBorder="1"/>
    <xf numFmtId="180" fontId="12" fillId="0" borderId="16" xfId="58" applyNumberFormat="1" applyFont="1" applyBorder="1" applyAlignment="1">
      <alignment horizontal="right"/>
    </xf>
    <xf numFmtId="180" fontId="12" fillId="0" borderId="43" xfId="58" applyNumberFormat="1" applyFont="1" applyBorder="1" applyAlignment="1">
      <alignment horizontal="right"/>
    </xf>
    <xf numFmtId="0" fontId="24" fillId="0" borderId="0" xfId="62" applyFont="1" applyAlignment="1"/>
    <xf numFmtId="38" fontId="24" fillId="0" borderId="0" xfId="35" applyFont="1" applyBorder="1" applyAlignment="1">
      <alignment horizontal="center"/>
    </xf>
    <xf numFmtId="0" fontId="32" fillId="0" borderId="0" xfId="62" applyFont="1" applyAlignment="1">
      <alignment vertical="top"/>
    </xf>
    <xf numFmtId="0" fontId="24" fillId="19" borderId="25" xfId="62" applyFont="1" applyFill="1" applyBorder="1" applyAlignment="1">
      <alignment horizontal="center" vertical="center"/>
    </xf>
    <xf numFmtId="0" fontId="24" fillId="19" borderId="13" xfId="62" applyFont="1" applyFill="1" applyBorder="1" applyAlignment="1">
      <alignment horizontal="center"/>
    </xf>
    <xf numFmtId="0" fontId="24" fillId="19" borderId="21" xfId="62" applyFont="1" applyFill="1" applyBorder="1" applyAlignment="1">
      <alignment horizontal="center"/>
    </xf>
    <xf numFmtId="0" fontId="24" fillId="19" borderId="14" xfId="62" applyFont="1" applyFill="1" applyBorder="1" applyAlignment="1">
      <alignment horizontal="center"/>
    </xf>
    <xf numFmtId="0" fontId="24" fillId="19" borderId="23" xfId="62" applyFont="1" applyFill="1" applyBorder="1" applyAlignment="1">
      <alignment horizontal="center"/>
    </xf>
    <xf numFmtId="0" fontId="24" fillId="19" borderId="25" xfId="62" applyFont="1" applyFill="1" applyBorder="1" applyAlignment="1">
      <alignment horizontal="center"/>
    </xf>
    <xf numFmtId="0" fontId="63" fillId="19" borderId="13" xfId="62" applyFont="1" applyFill="1" applyBorder="1" applyAlignment="1">
      <alignment horizontal="center" vertical="center" shrinkToFit="1"/>
    </xf>
    <xf numFmtId="0" fontId="63" fillId="19" borderId="10" xfId="62" applyFont="1" applyFill="1" applyBorder="1" applyAlignment="1">
      <alignment horizontal="center" vertical="center" shrinkToFit="1"/>
    </xf>
    <xf numFmtId="0" fontId="26" fillId="0" borderId="0" xfId="62" applyFont="1" applyBorder="1" applyAlignment="1">
      <alignment vertical="center" shrinkToFit="1"/>
    </xf>
    <xf numFmtId="3" fontId="26" fillId="0" borderId="15" xfId="62" applyNumberFormat="1" applyFont="1" applyBorder="1" applyAlignment="1">
      <alignment horizontal="right" vertical="center"/>
    </xf>
    <xf numFmtId="3" fontId="26" fillId="0" borderId="0" xfId="62" applyNumberFormat="1" applyFont="1" applyBorder="1" applyAlignment="1">
      <alignment horizontal="right" vertical="center"/>
    </xf>
    <xf numFmtId="3" fontId="26" fillId="0" borderId="16" xfId="62" applyNumberFormat="1" applyFont="1" applyBorder="1" applyAlignment="1">
      <alignment horizontal="right" vertical="center"/>
    </xf>
    <xf numFmtId="0" fontId="26" fillId="0" borderId="16" xfId="62" applyFont="1" applyBorder="1" applyAlignment="1">
      <alignment horizontal="distributed" vertical="center" shrinkToFit="1"/>
    </xf>
    <xf numFmtId="0" fontId="26" fillId="0" borderId="16" xfId="62" applyFont="1" applyBorder="1" applyAlignment="1">
      <alignment vertical="center" shrinkToFit="1"/>
    </xf>
    <xf numFmtId="0" fontId="26" fillId="0" borderId="0" xfId="62" applyFont="1" applyAlignment="1">
      <alignment textRotation="180"/>
    </xf>
    <xf numFmtId="0" fontId="12" fillId="0" borderId="0" xfId="62" applyFont="1" applyAlignment="1">
      <alignment vertical="top"/>
    </xf>
    <xf numFmtId="0" fontId="26" fillId="0" borderId="20" xfId="62" applyFont="1" applyBorder="1" applyAlignment="1">
      <alignment vertical="center" shrinkToFit="1"/>
    </xf>
    <xf numFmtId="3" fontId="26" fillId="0" borderId="19" xfId="62" applyNumberFormat="1" applyFont="1" applyBorder="1" applyAlignment="1">
      <alignment horizontal="right" vertical="center"/>
    </xf>
    <xf numFmtId="3" fontId="26" fillId="0" borderId="22" xfId="62" applyNumberFormat="1" applyFont="1" applyBorder="1" applyAlignment="1">
      <alignment horizontal="right" vertical="center"/>
    </xf>
    <xf numFmtId="3" fontId="26" fillId="0" borderId="20" xfId="62" applyNumberFormat="1" applyFont="1" applyBorder="1" applyAlignment="1">
      <alignment horizontal="right" vertical="center"/>
    </xf>
    <xf numFmtId="14" fontId="24" fillId="0" borderId="0" xfId="62" applyNumberFormat="1" applyFont="1"/>
    <xf numFmtId="0" fontId="24" fillId="19" borderId="13" xfId="62" applyFont="1" applyFill="1" applyBorder="1" applyAlignment="1">
      <alignment horizontal="center" vertical="center"/>
    </xf>
    <xf numFmtId="0" fontId="24" fillId="19" borderId="21" xfId="62" applyFont="1" applyFill="1" applyBorder="1" applyAlignment="1">
      <alignment horizontal="center" vertical="center"/>
    </xf>
    <xf numFmtId="0" fontId="24" fillId="19" borderId="14" xfId="62" applyFont="1" applyFill="1" applyBorder="1" applyAlignment="1">
      <alignment horizontal="center" vertical="center"/>
    </xf>
    <xf numFmtId="0" fontId="25" fillId="19" borderId="26" xfId="62" applyFont="1" applyFill="1" applyBorder="1" applyAlignment="1">
      <alignment horizontal="center" vertical="center" shrinkToFit="1"/>
    </xf>
    <xf numFmtId="0" fontId="24" fillId="19" borderId="23" xfId="62" applyFont="1" applyFill="1" applyBorder="1" applyAlignment="1">
      <alignment horizontal="center" vertical="center"/>
    </xf>
    <xf numFmtId="0" fontId="25" fillId="19" borderId="13" xfId="62" applyFont="1" applyFill="1" applyBorder="1" applyAlignment="1">
      <alignment horizontal="center" vertical="center" shrinkToFit="1"/>
    </xf>
    <xf numFmtId="0" fontId="25" fillId="19" borderId="10" xfId="62" applyFont="1" applyFill="1" applyBorder="1" applyAlignment="1">
      <alignment horizontal="center" vertical="center" shrinkToFit="1"/>
    </xf>
    <xf numFmtId="0" fontId="25" fillId="19" borderId="24" xfId="62" applyFont="1" applyFill="1" applyBorder="1" applyAlignment="1">
      <alignment horizontal="center" vertical="center" shrinkToFit="1"/>
    </xf>
    <xf numFmtId="0" fontId="33" fillId="0" borderId="26" xfId="62" applyFont="1" applyBorder="1" applyAlignment="1">
      <alignment horizontal="right"/>
    </xf>
    <xf numFmtId="0" fontId="33" fillId="0" borderId="16" xfId="62" applyFont="1" applyBorder="1" applyAlignment="1">
      <alignment horizontal="right" vertical="center"/>
    </xf>
    <xf numFmtId="0" fontId="33" fillId="0" borderId="26" xfId="62" applyFont="1" applyBorder="1" applyAlignment="1">
      <alignment horizontal="right" vertical="center" shrinkToFit="1"/>
    </xf>
    <xf numFmtId="0" fontId="33" fillId="0" borderId="23" xfId="62" applyFont="1" applyBorder="1" applyAlignment="1">
      <alignment horizontal="right" vertical="center" shrinkToFit="1"/>
    </xf>
    <xf numFmtId="0" fontId="33" fillId="0" borderId="25" xfId="62" applyFont="1" applyBorder="1" applyAlignment="1">
      <alignment horizontal="right" vertical="center" shrinkToFit="1"/>
    </xf>
    <xf numFmtId="184" fontId="26" fillId="0" borderId="15" xfId="62" applyNumberFormat="1" applyFont="1" applyBorder="1" applyAlignment="1">
      <alignment horizontal="right" vertical="center"/>
    </xf>
    <xf numFmtId="184" fontId="26" fillId="0" borderId="0" xfId="62" applyNumberFormat="1" applyFont="1" applyBorder="1" applyAlignment="1">
      <alignment horizontal="right" vertical="center"/>
    </xf>
    <xf numFmtId="184" fontId="26" fillId="0" borderId="16" xfId="62" applyNumberFormat="1" applyFont="1" applyBorder="1" applyAlignment="1">
      <alignment horizontal="right" vertical="center"/>
    </xf>
    <xf numFmtId="184" fontId="26" fillId="0" borderId="19" xfId="62" applyNumberFormat="1" applyFont="1" applyBorder="1" applyAlignment="1">
      <alignment horizontal="right" vertical="center"/>
    </xf>
    <xf numFmtId="184" fontId="26" fillId="0" borderId="22" xfId="62" applyNumberFormat="1" applyFont="1" applyBorder="1" applyAlignment="1">
      <alignment horizontal="right" vertical="center"/>
    </xf>
    <xf numFmtId="184" fontId="26" fillId="0" borderId="20" xfId="62" applyNumberFormat="1" applyFont="1" applyBorder="1" applyAlignment="1">
      <alignment horizontal="right" vertical="center"/>
    </xf>
    <xf numFmtId="0" fontId="31" fillId="0" borderId="0" xfId="58" applyFont="1" applyAlignment="1">
      <alignment horizontal="center"/>
    </xf>
    <xf numFmtId="0" fontId="58" fillId="0" borderId="0" xfId="58" applyFont="1" applyAlignment="1">
      <alignment horizontal="center"/>
    </xf>
    <xf numFmtId="0" fontId="12" fillId="19" borderId="25" xfId="58" applyFont="1" applyFill="1" applyBorder="1" applyAlignment="1">
      <alignment horizontal="center" vertical="center"/>
    </xf>
    <xf numFmtId="0" fontId="12" fillId="19" borderId="29" xfId="58" applyFont="1" applyFill="1" applyBorder="1" applyAlignment="1">
      <alignment horizontal="center" vertical="center" wrapText="1"/>
    </xf>
    <xf numFmtId="0" fontId="12" fillId="19" borderId="28" xfId="58" applyFont="1" applyFill="1" applyBorder="1" applyAlignment="1">
      <alignment horizontal="center" vertical="center" wrapText="1"/>
    </xf>
    <xf numFmtId="0" fontId="12" fillId="19" borderId="13" xfId="58" applyFont="1" applyFill="1" applyBorder="1" applyAlignment="1">
      <alignment horizontal="center" vertical="center" wrapText="1"/>
    </xf>
    <xf numFmtId="0" fontId="12" fillId="19" borderId="10" xfId="58" applyFont="1" applyFill="1" applyBorder="1" applyAlignment="1">
      <alignment horizontal="center" vertical="center" wrapText="1"/>
    </xf>
    <xf numFmtId="0" fontId="62" fillId="19" borderId="29" xfId="58" applyFont="1" applyFill="1" applyBorder="1" applyAlignment="1">
      <alignment horizontal="center" vertical="center" wrapText="1"/>
    </xf>
    <xf numFmtId="0" fontId="62" fillId="19" borderId="28" xfId="58" applyFont="1" applyFill="1" applyBorder="1" applyAlignment="1">
      <alignment horizontal="center" vertical="center" wrapText="1"/>
    </xf>
    <xf numFmtId="0" fontId="25" fillId="0" borderId="16" xfId="58" applyFont="1" applyBorder="1" applyAlignment="1">
      <alignment horizontal="right" vertical="center" wrapText="1"/>
    </xf>
    <xf numFmtId="0" fontId="25" fillId="0" borderId="33" xfId="58" applyFont="1" applyBorder="1" applyAlignment="1">
      <alignment horizontal="right" vertical="center" wrapText="1"/>
    </xf>
    <xf numFmtId="0" fontId="25" fillId="0" borderId="34" xfId="58" applyFont="1" applyBorder="1" applyAlignment="1">
      <alignment horizontal="right" vertical="center" wrapText="1"/>
    </xf>
    <xf numFmtId="0" fontId="26" fillId="19" borderId="30" xfId="58" applyFont="1" applyFill="1" applyBorder="1" applyAlignment="1">
      <alignment horizontal="center" vertical="center" wrapText="1"/>
    </xf>
    <xf numFmtId="0" fontId="26" fillId="19" borderId="29" xfId="58" applyFont="1" applyFill="1" applyBorder="1" applyAlignment="1">
      <alignment horizontal="center" vertical="center" wrapText="1"/>
    </xf>
    <xf numFmtId="0" fontId="26" fillId="19" borderId="28" xfId="58" applyFont="1" applyFill="1" applyBorder="1" applyAlignment="1">
      <alignment horizontal="center" vertical="center" wrapText="1"/>
    </xf>
    <xf numFmtId="180" fontId="12" fillId="0" borderId="34" xfId="58" applyNumberFormat="1" applyFont="1" applyBorder="1"/>
    <xf numFmtId="180" fontId="12" fillId="0" borderId="36" xfId="58" applyNumberFormat="1" applyFont="1" applyBorder="1"/>
    <xf numFmtId="49" fontId="66" fillId="0" borderId="0" xfId="54" applyNumberFormat="1" applyFont="1"/>
    <xf numFmtId="49" fontId="38" fillId="0" borderId="0" xfId="54" applyNumberFormat="1" applyFont="1"/>
    <xf numFmtId="49" fontId="26" fillId="0" borderId="0" xfId="54" applyNumberFormat="1" applyFont="1"/>
    <xf numFmtId="0" fontId="67" fillId="0" borderId="0" xfId="68" applyFont="1" applyAlignment="1">
      <alignment horizontal="left"/>
    </xf>
    <xf numFmtId="0" fontId="68" fillId="0" borderId="0" xfId="68" applyFont="1" applyAlignment="1">
      <alignment horizontal="left"/>
    </xf>
    <xf numFmtId="0" fontId="67" fillId="0" borderId="0" xfId="68" applyFont="1"/>
    <xf numFmtId="0" fontId="69" fillId="0" borderId="0" xfId="68" applyFont="1" applyBorder="1" applyAlignment="1">
      <alignment horizontal="center"/>
    </xf>
    <xf numFmtId="0" fontId="70" fillId="0" borderId="0" xfId="68" applyFont="1" applyBorder="1" applyAlignment="1"/>
    <xf numFmtId="0" fontId="69" fillId="0" borderId="0" xfId="68" applyFont="1" applyBorder="1" applyAlignment="1"/>
    <xf numFmtId="0" fontId="67" fillId="0" borderId="0" xfId="68" applyFont="1" applyBorder="1" applyAlignment="1"/>
    <xf numFmtId="0" fontId="67" fillId="0" borderId="0" xfId="68" applyFont="1" applyAlignment="1">
      <alignment horizontal="left" indent="1"/>
    </xf>
    <xf numFmtId="0" fontId="52" fillId="0" borderId="0" xfId="68" applyFont="1" applyAlignment="1">
      <alignment horizontal="left"/>
    </xf>
    <xf numFmtId="178" fontId="12" fillId="0" borderId="16" xfId="66" applyNumberFormat="1" applyBorder="1" applyAlignment="1">
      <alignment horizontal="right"/>
    </xf>
    <xf numFmtId="0" fontId="35" fillId="20" borderId="13" xfId="60" applyFont="1" applyFill="1" applyBorder="1" applyAlignment="1">
      <alignment horizontal="center" vertical="center"/>
    </xf>
    <xf numFmtId="0" fontId="35" fillId="20" borderId="21" xfId="60" applyFont="1" applyFill="1" applyBorder="1" applyAlignment="1">
      <alignment horizontal="center" vertical="center"/>
    </xf>
    <xf numFmtId="0" fontId="35" fillId="20" borderId="23" xfId="60" applyFont="1" applyFill="1" applyBorder="1" applyAlignment="1">
      <alignment horizontal="center" vertical="center"/>
    </xf>
    <xf numFmtId="0" fontId="35" fillId="20" borderId="25" xfId="60" applyFont="1" applyFill="1" applyBorder="1" applyAlignment="1">
      <alignment horizontal="center" vertical="center"/>
    </xf>
    <xf numFmtId="0" fontId="35" fillId="20" borderId="22" xfId="60" applyFont="1" applyFill="1" applyBorder="1" applyAlignment="1">
      <alignment horizontal="center" vertical="center"/>
    </xf>
    <xf numFmtId="0" fontId="35" fillId="20" borderId="20" xfId="60" applyFont="1" applyFill="1" applyBorder="1" applyAlignment="1">
      <alignment horizontal="center" vertical="center"/>
    </xf>
    <xf numFmtId="0" fontId="37" fillId="0" borderId="0" xfId="65" applyFont="1" applyAlignment="1">
      <alignment horizontal="center"/>
    </xf>
    <xf numFmtId="194" fontId="43" fillId="0" borderId="0" xfId="65" applyNumberFormat="1" applyFont="1" applyBorder="1" applyAlignment="1">
      <alignment horizontal="center"/>
    </xf>
    <xf numFmtId="184" fontId="12" fillId="0" borderId="0" xfId="65" applyNumberFormat="1" applyFont="1" applyBorder="1" applyAlignment="1">
      <alignment horizontal="center" vertical="top" wrapText="1"/>
    </xf>
    <xf numFmtId="0" fontId="44" fillId="0" borderId="0" xfId="65" applyFont="1" applyAlignment="1"/>
    <xf numFmtId="0" fontId="22" fillId="0" borderId="0" xfId="57" applyFont="1" applyAlignment="1"/>
    <xf numFmtId="49" fontId="38" fillId="0" borderId="0" xfId="65" applyNumberFormat="1" applyFont="1" applyBorder="1" applyAlignment="1">
      <alignment horizontal="center" vertical="center"/>
    </xf>
    <xf numFmtId="0" fontId="45" fillId="0" borderId="0" xfId="65" applyFont="1" applyAlignment="1">
      <alignment horizontal="center"/>
    </xf>
    <xf numFmtId="0" fontId="38" fillId="0" borderId="0" xfId="67" applyFont="1" applyAlignment="1">
      <alignment horizontal="center" vertical="center"/>
    </xf>
    <xf numFmtId="49" fontId="53" fillId="0" borderId="0" xfId="54" applyNumberFormat="1" applyFont="1" applyFill="1" applyBorder="1" applyAlignment="1">
      <alignment horizontal="center" vertical="center"/>
    </xf>
    <xf numFmtId="49" fontId="53" fillId="0" borderId="16" xfId="54" applyNumberFormat="1" applyFont="1" applyFill="1" applyBorder="1" applyAlignment="1">
      <alignment horizontal="center" vertical="center"/>
    </xf>
    <xf numFmtId="49" fontId="53" fillId="0" borderId="15" xfId="54" applyNumberFormat="1" applyFont="1" applyFill="1" applyBorder="1" applyAlignment="1">
      <alignment horizontal="left" vertical="top" wrapText="1"/>
    </xf>
    <xf numFmtId="0" fontId="11" fillId="0" borderId="0" xfId="54" applyFont="1" applyBorder="1" applyAlignment="1">
      <alignment horizontal="left" vertical="top" wrapText="1"/>
    </xf>
    <xf numFmtId="0" fontId="11" fillId="0" borderId="15" xfId="54" applyFont="1" applyBorder="1" applyAlignment="1">
      <alignment horizontal="left" vertical="top" wrapText="1"/>
    </xf>
    <xf numFmtId="0" fontId="11" fillId="0" borderId="19" xfId="54" applyFont="1" applyBorder="1" applyAlignment="1">
      <alignment horizontal="left" vertical="top" wrapText="1"/>
    </xf>
    <xf numFmtId="0" fontId="11" fillId="0" borderId="22" xfId="54" applyFont="1" applyBorder="1" applyAlignment="1">
      <alignment horizontal="left" vertical="top" wrapText="1"/>
    </xf>
    <xf numFmtId="49" fontId="53" fillId="0" borderId="21" xfId="54" applyNumberFormat="1" applyFont="1" applyFill="1" applyBorder="1" applyAlignment="1">
      <alignment horizontal="center" vertical="center"/>
    </xf>
    <xf numFmtId="49" fontId="53" fillId="0" borderId="14" xfId="54" applyNumberFormat="1" applyFont="1" applyFill="1" applyBorder="1" applyAlignment="1">
      <alignment horizontal="center" vertical="center"/>
    </xf>
    <xf numFmtId="49" fontId="53" fillId="0" borderId="13" xfId="54" applyNumberFormat="1" applyFont="1" applyFill="1" applyBorder="1" applyAlignment="1">
      <alignment horizontal="center" vertical="center"/>
    </xf>
    <xf numFmtId="49" fontId="53" fillId="0" borderId="23" xfId="54" applyNumberFormat="1" applyFont="1" applyFill="1" applyBorder="1" applyAlignment="1">
      <alignment horizontal="center" vertical="center"/>
    </xf>
    <xf numFmtId="49" fontId="53" fillId="0" borderId="25" xfId="54" applyNumberFormat="1" applyFont="1" applyFill="1" applyBorder="1" applyAlignment="1">
      <alignment horizontal="center" vertical="center"/>
    </xf>
    <xf numFmtId="49" fontId="53" fillId="0" borderId="26" xfId="54" applyNumberFormat="1" applyFont="1" applyFill="1" applyBorder="1" applyAlignment="1">
      <alignment horizontal="left" vertical="top" wrapText="1"/>
    </xf>
    <xf numFmtId="49" fontId="53" fillId="0" borderId="23" xfId="54" applyNumberFormat="1" applyFont="1" applyFill="1" applyBorder="1" applyAlignment="1">
      <alignment horizontal="left" vertical="top" wrapText="1"/>
    </xf>
    <xf numFmtId="49" fontId="53" fillId="0" borderId="0" xfId="54" applyNumberFormat="1" applyFont="1" applyFill="1" applyBorder="1" applyAlignment="1">
      <alignment horizontal="left" vertical="top" wrapText="1"/>
    </xf>
    <xf numFmtId="49" fontId="54" fillId="0" borderId="0" xfId="46" applyNumberFormat="1" applyFont="1" applyBorder="1" applyAlignment="1">
      <alignment horizontal="left" vertical="center" shrinkToFit="1"/>
    </xf>
    <xf numFmtId="49" fontId="54" fillId="0" borderId="16" xfId="46" applyNumberFormat="1" applyFont="1" applyBorder="1" applyAlignment="1">
      <alignment horizontal="left" vertical="center" shrinkToFit="1"/>
    </xf>
    <xf numFmtId="49" fontId="54" fillId="0" borderId="11" xfId="46" applyNumberFormat="1" applyFont="1" applyBorder="1" applyAlignment="1">
      <alignment vertical="center" shrinkToFit="1"/>
    </xf>
    <xf numFmtId="0" fontId="54" fillId="0" borderId="11" xfId="54" applyFont="1" applyBorder="1" applyAlignment="1">
      <alignment vertical="center" shrinkToFit="1"/>
    </xf>
    <xf numFmtId="49" fontId="54" fillId="0" borderId="0" xfId="46" applyNumberFormat="1" applyFont="1" applyBorder="1" applyAlignment="1">
      <alignment horizontal="left" vertical="center" wrapText="1"/>
    </xf>
    <xf numFmtId="49" fontId="54" fillId="0" borderId="16" xfId="46" applyNumberFormat="1" applyFont="1" applyBorder="1" applyAlignment="1">
      <alignment horizontal="left" vertical="center" wrapText="1"/>
    </xf>
    <xf numFmtId="0" fontId="11" fillId="0" borderId="22" xfId="54" applyBorder="1" applyAlignment="1">
      <alignment vertical="center" wrapText="1"/>
    </xf>
    <xf numFmtId="0" fontId="11" fillId="0" borderId="20" xfId="54" applyBorder="1" applyAlignment="1">
      <alignment vertical="center" wrapText="1"/>
    </xf>
    <xf numFmtId="49" fontId="54" fillId="0" borderId="15" xfId="46" applyNumberFormat="1" applyFont="1" applyBorder="1" applyAlignment="1">
      <alignment vertical="center" wrapText="1"/>
    </xf>
    <xf numFmtId="0" fontId="54" fillId="0" borderId="0" xfId="54" applyFont="1" applyBorder="1" applyAlignment="1">
      <alignment vertical="center" wrapText="1"/>
    </xf>
    <xf numFmtId="0" fontId="11" fillId="0" borderId="19" xfId="54" applyBorder="1" applyAlignment="1">
      <alignment vertical="center" wrapText="1"/>
    </xf>
    <xf numFmtId="49" fontId="54" fillId="0" borderId="22" xfId="46" applyNumberFormat="1" applyFont="1" applyBorder="1" applyAlignment="1">
      <alignment horizontal="left" vertical="center" shrinkToFit="1"/>
    </xf>
    <xf numFmtId="49" fontId="54" fillId="0" borderId="20" xfId="46" applyNumberFormat="1" applyFont="1" applyBorder="1" applyAlignment="1">
      <alignment horizontal="left" vertical="center" shrinkToFit="1"/>
    </xf>
    <xf numFmtId="49" fontId="54" fillId="0" borderId="12" xfId="46" applyNumberFormat="1" applyFont="1" applyBorder="1" applyAlignment="1">
      <alignment vertical="center" shrinkToFit="1"/>
    </xf>
    <xf numFmtId="0" fontId="54" fillId="0" borderId="12" xfId="54" applyFont="1" applyBorder="1" applyAlignment="1">
      <alignment vertical="center" shrinkToFit="1"/>
    </xf>
    <xf numFmtId="0" fontId="54" fillId="0" borderId="15" xfId="54" applyFont="1" applyBorder="1" applyAlignment="1">
      <alignment vertical="center" shrinkToFit="1"/>
    </xf>
    <xf numFmtId="49" fontId="54" fillId="0" borderId="15" xfId="46" applyNumberFormat="1" applyFont="1" applyBorder="1" applyAlignment="1">
      <alignment vertical="center" shrinkToFit="1"/>
    </xf>
    <xf numFmtId="49" fontId="54" fillId="0" borderId="0" xfId="46" applyNumberFormat="1" applyFont="1" applyBorder="1" applyAlignment="1">
      <alignment vertical="center" shrinkToFit="1"/>
    </xf>
    <xf numFmtId="49" fontId="53" fillId="0" borderId="19" xfId="54" applyNumberFormat="1" applyFont="1" applyFill="1" applyBorder="1" applyAlignment="1">
      <alignment vertical="center"/>
    </xf>
    <xf numFmtId="49" fontId="53" fillId="0" borderId="22" xfId="54" applyNumberFormat="1" applyFont="1" applyFill="1" applyBorder="1" applyAlignment="1">
      <alignment vertical="center"/>
    </xf>
    <xf numFmtId="49" fontId="53" fillId="0" borderId="20" xfId="54" applyNumberFormat="1" applyFont="1" applyFill="1" applyBorder="1" applyAlignment="1">
      <alignment vertical="center"/>
    </xf>
    <xf numFmtId="49" fontId="54" fillId="0" borderId="21" xfId="46" applyNumberFormat="1" applyFont="1" applyBorder="1" applyAlignment="1">
      <alignment horizontal="center" vertical="center" wrapText="1" shrinkToFit="1"/>
    </xf>
    <xf numFmtId="49" fontId="54" fillId="0" borderId="14" xfId="46" applyNumberFormat="1" applyFont="1" applyBorder="1" applyAlignment="1">
      <alignment horizontal="center" vertical="center" wrapText="1" shrinkToFit="1"/>
    </xf>
    <xf numFmtId="49" fontId="54" fillId="0" borderId="10" xfId="46" applyNumberFormat="1" applyFont="1" applyBorder="1" applyAlignment="1">
      <alignment horizontal="center" vertical="center" wrapText="1"/>
    </xf>
    <xf numFmtId="0" fontId="54" fillId="0" borderId="10" xfId="54" applyFont="1" applyBorder="1" applyAlignment="1">
      <alignment horizontal="center" vertical="center" wrapText="1"/>
    </xf>
    <xf numFmtId="0" fontId="54" fillId="0" borderId="13" xfId="54" applyFont="1" applyBorder="1" applyAlignment="1">
      <alignment horizontal="center" vertical="center" wrapText="1"/>
    </xf>
    <xf numFmtId="49" fontId="54" fillId="0" borderId="13" xfId="46" applyNumberFormat="1" applyFont="1" applyBorder="1" applyAlignment="1">
      <alignment horizontal="center" vertical="center" wrapText="1" shrinkToFit="1"/>
    </xf>
    <xf numFmtId="49" fontId="54" fillId="0" borderId="23" xfId="46" applyNumberFormat="1" applyFont="1" applyBorder="1" applyAlignment="1">
      <alignment horizontal="left" vertical="center" shrinkToFit="1"/>
    </xf>
    <xf numFmtId="49" fontId="54" fillId="0" borderId="25" xfId="46" applyNumberFormat="1" applyFont="1" applyBorder="1" applyAlignment="1">
      <alignment horizontal="left" vertical="center" shrinkToFit="1"/>
    </xf>
    <xf numFmtId="49" fontId="54" fillId="0" borderId="26" xfId="46" applyNumberFormat="1" applyFont="1" applyBorder="1" applyAlignment="1">
      <alignment vertical="center" wrapText="1"/>
    </xf>
    <xf numFmtId="0" fontId="54" fillId="0" borderId="23" xfId="54" applyFont="1" applyBorder="1" applyAlignment="1">
      <alignment vertical="center" wrapText="1"/>
    </xf>
    <xf numFmtId="0" fontId="54" fillId="0" borderId="25" xfId="54" applyFont="1" applyBorder="1" applyAlignment="1">
      <alignment vertical="center" wrapText="1"/>
    </xf>
    <xf numFmtId="0" fontId="11" fillId="0" borderId="15" xfId="54" applyBorder="1" applyAlignment="1">
      <alignment vertical="center" wrapText="1"/>
    </xf>
    <xf numFmtId="0" fontId="11" fillId="0" borderId="0" xfId="54" applyAlignment="1">
      <alignment vertical="center" wrapText="1"/>
    </xf>
    <xf numFmtId="0" fontId="11" fillId="0" borderId="16" xfId="54" applyBorder="1" applyAlignment="1">
      <alignment vertical="center" wrapText="1"/>
    </xf>
    <xf numFmtId="49" fontId="46" fillId="0" borderId="0" xfId="54" applyNumberFormat="1" applyFont="1" applyAlignment="1">
      <alignment vertical="top" wrapText="1"/>
    </xf>
    <xf numFmtId="49" fontId="53" fillId="0" borderId="26" xfId="54" applyNumberFormat="1" applyFont="1" applyFill="1" applyBorder="1" applyAlignment="1">
      <alignment vertical="center"/>
    </xf>
    <xf numFmtId="49" fontId="53" fillId="0" borderId="23" xfId="54" applyNumberFormat="1" applyFont="1" applyFill="1" applyBorder="1" applyAlignment="1">
      <alignment vertical="center"/>
    </xf>
    <xf numFmtId="49" fontId="53" fillId="0" borderId="25" xfId="54" applyNumberFormat="1" applyFont="1" applyFill="1" applyBorder="1" applyAlignment="1">
      <alignment vertical="center"/>
    </xf>
    <xf numFmtId="49" fontId="53" fillId="0" borderId="15" xfId="54" applyNumberFormat="1" applyFont="1" applyFill="1" applyBorder="1" applyAlignment="1">
      <alignment vertical="center"/>
    </xf>
    <xf numFmtId="49" fontId="53" fillId="0" borderId="0" xfId="54" applyNumberFormat="1" applyFont="1" applyFill="1" applyBorder="1" applyAlignment="1">
      <alignment vertical="center"/>
    </xf>
    <xf numFmtId="49" fontId="53" fillId="0" borderId="16" xfId="54" applyNumberFormat="1" applyFont="1" applyFill="1" applyBorder="1" applyAlignment="1">
      <alignment vertical="center"/>
    </xf>
    <xf numFmtId="49" fontId="46" fillId="0" borderId="0" xfId="54" applyNumberFormat="1" applyFont="1" applyAlignment="1">
      <alignment horizontal="left" vertical="top" wrapText="1"/>
    </xf>
    <xf numFmtId="0" fontId="46" fillId="0" borderId="0" xfId="54" applyNumberFormat="1" applyFont="1" applyAlignment="1">
      <alignment vertical="top" wrapText="1"/>
    </xf>
    <xf numFmtId="0" fontId="46" fillId="0" borderId="0" xfId="54" applyNumberFormat="1" applyFont="1" applyBorder="1" applyAlignment="1">
      <alignment horizontal="left" vertical="top" wrapText="1"/>
    </xf>
    <xf numFmtId="38" fontId="22" fillId="0" borderId="0" xfId="36" applyFont="1" applyAlignment="1">
      <alignment vertical="top" wrapText="1"/>
    </xf>
    <xf numFmtId="0" fontId="22" fillId="0" borderId="0" xfId="55" applyFont="1" applyAlignment="1">
      <alignment vertical="top" wrapText="1"/>
    </xf>
    <xf numFmtId="0" fontId="35" fillId="20" borderId="23" xfId="55" applyNumberFormat="1" applyFont="1" applyFill="1" applyBorder="1" applyAlignment="1">
      <alignment horizontal="center" vertical="center" shrinkToFit="1"/>
    </xf>
    <xf numFmtId="0" fontId="11" fillId="0" borderId="25" xfId="55" applyBorder="1" applyAlignment="1">
      <alignment shrinkToFit="1"/>
    </xf>
    <xf numFmtId="0" fontId="11" fillId="0" borderId="0" xfId="55" applyBorder="1" applyAlignment="1">
      <alignment shrinkToFit="1"/>
    </xf>
    <xf numFmtId="0" fontId="11" fillId="0" borderId="16" xfId="55" applyBorder="1" applyAlignment="1">
      <alignment shrinkToFit="1"/>
    </xf>
    <xf numFmtId="0" fontId="11" fillId="0" borderId="22" xfId="55" applyBorder="1" applyAlignment="1">
      <alignment shrinkToFit="1"/>
    </xf>
    <xf numFmtId="0" fontId="11" fillId="0" borderId="20" xfId="55" applyBorder="1" applyAlignment="1">
      <alignment shrinkToFit="1"/>
    </xf>
    <xf numFmtId="0" fontId="35" fillId="20" borderId="26" xfId="55" applyFont="1" applyFill="1" applyBorder="1" applyAlignment="1">
      <alignment horizontal="center" vertical="center" wrapText="1"/>
    </xf>
    <xf numFmtId="0" fontId="35" fillId="20" borderId="23" xfId="55" applyFont="1" applyFill="1" applyBorder="1" applyAlignment="1">
      <alignment horizontal="center" vertical="center" wrapText="1"/>
    </xf>
    <xf numFmtId="0" fontId="35" fillId="20" borderId="15" xfId="55" applyFont="1" applyFill="1" applyBorder="1" applyAlignment="1">
      <alignment horizontal="center" vertical="center" wrapText="1"/>
    </xf>
    <xf numFmtId="0" fontId="35" fillId="20" borderId="0" xfId="55" applyFont="1" applyFill="1" applyBorder="1" applyAlignment="1">
      <alignment horizontal="center" vertical="center" wrapText="1"/>
    </xf>
    <xf numFmtId="0" fontId="35" fillId="20" borderId="26" xfId="55" applyFont="1" applyFill="1" applyBorder="1" applyAlignment="1">
      <alignment horizontal="center" vertical="center" shrinkToFit="1"/>
    </xf>
    <xf numFmtId="0" fontId="35" fillId="20" borderId="15" xfId="55" applyFont="1" applyFill="1" applyBorder="1" applyAlignment="1">
      <alignment horizontal="center" vertical="center" shrinkToFit="1"/>
    </xf>
    <xf numFmtId="0" fontId="35" fillId="20" borderId="0" xfId="55" applyFont="1" applyFill="1" applyBorder="1" applyAlignment="1">
      <alignment horizontal="center" vertical="center" shrinkToFit="1"/>
    </xf>
    <xf numFmtId="0" fontId="35" fillId="20" borderId="25" xfId="55" applyFont="1" applyFill="1" applyBorder="1" applyAlignment="1">
      <alignment horizontal="center" vertical="center" shrinkToFit="1"/>
    </xf>
    <xf numFmtId="0" fontId="35" fillId="20" borderId="26" xfId="55" applyFont="1" applyFill="1" applyBorder="1" applyAlignment="1">
      <alignment horizontal="center" vertical="center" wrapText="1" shrinkToFit="1"/>
    </xf>
    <xf numFmtId="0" fontId="35" fillId="20" borderId="25" xfId="55" applyFont="1" applyFill="1" applyBorder="1" applyAlignment="1">
      <alignment horizontal="center" vertical="center" wrapText="1" shrinkToFit="1"/>
    </xf>
    <xf numFmtId="0" fontId="35" fillId="20" borderId="0" xfId="55" applyNumberFormat="1" applyFont="1" applyFill="1" applyBorder="1" applyAlignment="1">
      <alignment horizontal="center" vertical="center"/>
    </xf>
    <xf numFmtId="0" fontId="35" fillId="20" borderId="16" xfId="55" applyNumberFormat="1" applyFont="1" applyFill="1" applyBorder="1" applyAlignment="1">
      <alignment horizontal="center" vertical="center"/>
    </xf>
    <xf numFmtId="0" fontId="35" fillId="20" borderId="25" xfId="55" applyFont="1" applyFill="1" applyBorder="1" applyAlignment="1">
      <alignment horizontal="center" vertical="center" wrapText="1"/>
    </xf>
    <xf numFmtId="0" fontId="35" fillId="20" borderId="16" xfId="55" applyFont="1" applyFill="1" applyBorder="1" applyAlignment="1">
      <alignment horizontal="center" vertical="center" shrinkToFit="1"/>
    </xf>
    <xf numFmtId="0" fontId="35" fillId="20" borderId="16" xfId="55" applyFont="1" applyFill="1" applyBorder="1" applyAlignment="1">
      <alignment horizontal="center" vertical="center" wrapText="1"/>
    </xf>
    <xf numFmtId="0" fontId="35" fillId="20" borderId="26" xfId="55" applyFont="1" applyFill="1" applyBorder="1" applyAlignment="1">
      <alignment horizontal="center" vertical="center"/>
    </xf>
    <xf numFmtId="0" fontId="35" fillId="20" borderId="19" xfId="55" applyFont="1" applyFill="1" applyBorder="1" applyAlignment="1">
      <alignment horizontal="center" vertical="center"/>
    </xf>
    <xf numFmtId="0" fontId="56" fillId="0" borderId="0" xfId="55" applyFont="1"/>
    <xf numFmtId="182" fontId="38" fillId="0" borderId="22" xfId="61" applyNumberFormat="1" applyFont="1" applyBorder="1" applyAlignment="1">
      <alignment horizontal="center" vertical="center"/>
    </xf>
    <xf numFmtId="196" fontId="12" fillId="20" borderId="23" xfId="34" applyNumberFormat="1" applyFont="1" applyFill="1" applyBorder="1" applyAlignment="1">
      <alignment horizontal="center" vertical="center" wrapText="1"/>
    </xf>
    <xf numFmtId="196" fontId="12" fillId="20" borderId="25" xfId="34" applyNumberFormat="1" applyFont="1" applyFill="1" applyBorder="1" applyAlignment="1">
      <alignment horizontal="center" vertical="center" wrapText="1"/>
    </xf>
    <xf numFmtId="196" fontId="12" fillId="20" borderId="0" xfId="34" applyNumberFormat="1" applyFont="1" applyFill="1" applyBorder="1" applyAlignment="1">
      <alignment horizontal="center" vertical="center" wrapText="1"/>
    </xf>
    <xf numFmtId="196" fontId="12" fillId="20" borderId="16" xfId="34" applyNumberFormat="1" applyFont="1" applyFill="1" applyBorder="1" applyAlignment="1">
      <alignment horizontal="center" vertical="center" wrapText="1"/>
    </xf>
    <xf numFmtId="196" fontId="12" fillId="20" borderId="22" xfId="34" applyNumberFormat="1" applyFont="1" applyFill="1" applyBorder="1" applyAlignment="1">
      <alignment horizontal="center" vertical="center" wrapText="1"/>
    </xf>
    <xf numFmtId="196" fontId="38" fillId="20" borderId="20" xfId="34" applyNumberFormat="1" applyFont="1" applyFill="1" applyBorder="1" applyAlignment="1">
      <alignment horizontal="center" vertical="center" wrapText="1"/>
    </xf>
    <xf numFmtId="196" fontId="44" fillId="18" borderId="21" xfId="34" applyNumberFormat="1" applyFont="1" applyFill="1" applyBorder="1" applyAlignment="1">
      <alignment horizontal="center" vertical="center"/>
    </xf>
    <xf numFmtId="182" fontId="44" fillId="18" borderId="21" xfId="34" applyNumberFormat="1" applyFont="1" applyFill="1" applyBorder="1" applyAlignment="1">
      <alignment horizontal="center" vertical="center" shrinkToFit="1"/>
    </xf>
    <xf numFmtId="196" fontId="59" fillId="0" borderId="21" xfId="34" applyNumberFormat="1" applyFont="1" applyBorder="1" applyAlignment="1">
      <alignment horizontal="center" vertical="center" wrapText="1"/>
    </xf>
    <xf numFmtId="196" fontId="59" fillId="0" borderId="14" xfId="34" applyNumberFormat="1" applyFont="1" applyBorder="1" applyAlignment="1">
      <alignment horizontal="center" vertical="center" wrapText="1"/>
    </xf>
    <xf numFmtId="0" fontId="37" fillId="0" borderId="0" xfId="61" applyFont="1" applyAlignment="1">
      <alignment horizontal="center" vertical="center" shrinkToFit="1"/>
    </xf>
    <xf numFmtId="0" fontId="38" fillId="0" borderId="22" xfId="61" applyFont="1" applyBorder="1" applyAlignment="1">
      <alignment horizontal="distributed" vertical="center"/>
    </xf>
    <xf numFmtId="196" fontId="12" fillId="20" borderId="20" xfId="34" applyNumberFormat="1" applyFont="1" applyFill="1" applyBorder="1" applyAlignment="1">
      <alignment horizontal="center" vertical="center" wrapText="1"/>
    </xf>
    <xf numFmtId="0" fontId="26" fillId="0" borderId="0" xfId="59" applyFont="1" applyBorder="1" applyAlignment="1">
      <alignment horizontal="right" vertical="top" shrinkToFit="1"/>
    </xf>
    <xf numFmtId="0" fontId="12" fillId="0" borderId="0" xfId="59" applyFont="1" applyBorder="1" applyAlignment="1">
      <alignment horizontal="right" vertical="top" shrinkToFit="1"/>
    </xf>
    <xf numFmtId="196" fontId="26" fillId="0" borderId="0" xfId="34" applyNumberFormat="1" applyFont="1" applyBorder="1" applyAlignment="1">
      <alignment horizontal="left" vertical="top" wrapText="1"/>
    </xf>
    <xf numFmtId="0" fontId="38" fillId="0" borderId="22" xfId="61" applyFont="1" applyBorder="1" applyAlignment="1">
      <alignment horizontal="center" vertical="center"/>
    </xf>
    <xf numFmtId="196" fontId="24" fillId="0" borderId="23" xfId="34" applyNumberFormat="1" applyFont="1" applyBorder="1" applyAlignment="1">
      <alignment vertical="top" wrapText="1"/>
    </xf>
    <xf numFmtId="196" fontId="24" fillId="0" borderId="0" xfId="34" applyNumberFormat="1" applyFont="1" applyBorder="1" applyAlignment="1">
      <alignment vertical="top" wrapText="1"/>
    </xf>
    <xf numFmtId="196" fontId="24" fillId="0" borderId="0" xfId="34" applyNumberFormat="1" applyFont="1" applyBorder="1" applyAlignment="1">
      <alignment horizontal="left" vertical="top" wrapText="1"/>
    </xf>
    <xf numFmtId="196" fontId="59" fillId="0" borderId="49" xfId="34" applyNumberFormat="1" applyFont="1" applyBorder="1" applyAlignment="1">
      <alignment horizontal="center" vertical="center" wrapText="1"/>
    </xf>
    <xf numFmtId="196" fontId="59" fillId="0" borderId="22" xfId="34" applyNumberFormat="1" applyFont="1" applyBorder="1" applyAlignment="1">
      <alignment horizontal="center" vertical="center" wrapText="1"/>
    </xf>
    <xf numFmtId="196" fontId="59" fillId="0" borderId="50" xfId="34" applyNumberFormat="1" applyFont="1" applyBorder="1" applyAlignment="1">
      <alignment horizontal="center" vertical="center" wrapText="1"/>
    </xf>
    <xf numFmtId="196" fontId="24" fillId="0" borderId="23" xfId="34" applyNumberFormat="1" applyFont="1" applyBorder="1" applyAlignment="1">
      <alignment horizontal="left" vertical="center" wrapText="1"/>
    </xf>
    <xf numFmtId="0" fontId="26" fillId="20" borderId="26" xfId="49" applyFont="1" applyFill="1" applyBorder="1" applyAlignment="1">
      <alignment horizontal="center" vertical="distributed"/>
    </xf>
    <xf numFmtId="0" fontId="26" fillId="20" borderId="23" xfId="49" applyFont="1" applyFill="1" applyBorder="1" applyAlignment="1">
      <alignment horizontal="center" vertical="distributed"/>
    </xf>
    <xf numFmtId="0" fontId="26" fillId="20" borderId="25" xfId="49" applyFont="1" applyFill="1" applyBorder="1" applyAlignment="1">
      <alignment horizontal="center" vertical="distributed"/>
    </xf>
    <xf numFmtId="0" fontId="26" fillId="20" borderId="19" xfId="49" applyFont="1" applyFill="1" applyBorder="1" applyAlignment="1">
      <alignment horizontal="center" vertical="distributed"/>
    </xf>
    <xf numFmtId="0" fontId="26" fillId="20" borderId="22" xfId="49" applyFont="1" applyFill="1" applyBorder="1" applyAlignment="1">
      <alignment horizontal="center" vertical="distributed"/>
    </xf>
    <xf numFmtId="0" fontId="26" fillId="20" borderId="20" xfId="49" applyFont="1" applyFill="1" applyBorder="1" applyAlignment="1">
      <alignment horizontal="center" vertical="distributed"/>
    </xf>
    <xf numFmtId="0" fontId="12" fillId="20" borderId="26" xfId="49" applyFont="1" applyFill="1" applyBorder="1" applyAlignment="1">
      <alignment horizontal="center" vertical="distributed" shrinkToFit="1"/>
    </xf>
    <xf numFmtId="0" fontId="12" fillId="20" borderId="25" xfId="49" applyFont="1" applyFill="1" applyBorder="1" applyAlignment="1">
      <alignment horizontal="center" vertical="distributed"/>
    </xf>
    <xf numFmtId="0" fontId="11" fillId="0" borderId="23" xfId="54" applyBorder="1" applyAlignment="1">
      <alignment horizontal="center" vertical="distributed"/>
    </xf>
    <xf numFmtId="0" fontId="11" fillId="0" borderId="25" xfId="54" applyBorder="1" applyAlignment="1">
      <alignment horizontal="center" vertical="distributed"/>
    </xf>
    <xf numFmtId="0" fontId="11" fillId="0" borderId="19" xfId="54" applyBorder="1" applyAlignment="1">
      <alignment horizontal="center" vertical="distributed"/>
    </xf>
    <xf numFmtId="0" fontId="11" fillId="0" borderId="22" xfId="54" applyBorder="1" applyAlignment="1">
      <alignment horizontal="center" vertical="distributed"/>
    </xf>
    <xf numFmtId="0" fontId="11" fillId="0" borderId="20" xfId="54" applyBorder="1" applyAlignment="1">
      <alignment horizontal="center" vertical="distributed"/>
    </xf>
    <xf numFmtId="0" fontId="12" fillId="20" borderId="13" xfId="49" applyFont="1" applyFill="1" applyBorder="1" applyAlignment="1">
      <alignment horizontal="center" shrinkToFit="1"/>
    </xf>
    <xf numFmtId="0" fontId="12" fillId="20" borderId="14" xfId="49" applyFont="1" applyFill="1" applyBorder="1" applyAlignment="1">
      <alignment horizontal="center" shrinkToFit="1"/>
    </xf>
    <xf numFmtId="0" fontId="62" fillId="19" borderId="26" xfId="58" applyFont="1" applyFill="1" applyBorder="1" applyAlignment="1">
      <alignment horizontal="center" vertical="center"/>
    </xf>
    <xf numFmtId="0" fontId="62" fillId="19" borderId="25" xfId="58" applyFont="1" applyFill="1" applyBorder="1" applyAlignment="1">
      <alignment horizontal="center" vertical="center"/>
    </xf>
    <xf numFmtId="0" fontId="62" fillId="19" borderId="15" xfId="58" applyFont="1" applyFill="1" applyBorder="1" applyAlignment="1">
      <alignment horizontal="center" vertical="center"/>
    </xf>
    <xf numFmtId="0" fontId="62" fillId="19" borderId="16" xfId="58" applyFont="1" applyFill="1" applyBorder="1" applyAlignment="1">
      <alignment horizontal="center" vertical="center"/>
    </xf>
    <xf numFmtId="0" fontId="62" fillId="19" borderId="51" xfId="58" applyFont="1" applyFill="1" applyBorder="1" applyAlignment="1">
      <alignment horizontal="center" vertical="center"/>
    </xf>
    <xf numFmtId="0" fontId="62" fillId="19" borderId="52" xfId="58" applyFont="1" applyFill="1" applyBorder="1" applyAlignment="1">
      <alignment horizontal="center" vertical="center"/>
    </xf>
    <xf numFmtId="0" fontId="62" fillId="19" borderId="23" xfId="58" applyFont="1" applyFill="1" applyBorder="1" applyAlignment="1">
      <alignment horizontal="center" vertical="center"/>
    </xf>
    <xf numFmtId="0" fontId="62" fillId="19" borderId="0" xfId="58" applyFont="1" applyFill="1" applyBorder="1" applyAlignment="1">
      <alignment horizontal="center" vertical="center"/>
    </xf>
    <xf numFmtId="0" fontId="62" fillId="19" borderId="19" xfId="58" applyFont="1" applyFill="1" applyBorder="1" applyAlignment="1">
      <alignment horizontal="center" vertical="center"/>
    </xf>
    <xf numFmtId="0" fontId="62" fillId="19" borderId="22" xfId="58" applyFont="1" applyFill="1" applyBorder="1" applyAlignment="1">
      <alignment horizontal="center" vertical="center"/>
    </xf>
    <xf numFmtId="0" fontId="62" fillId="19" borderId="20" xfId="58" applyFont="1" applyFill="1" applyBorder="1" applyAlignment="1">
      <alignment horizontal="center" vertical="center"/>
    </xf>
    <xf numFmtId="0" fontId="62" fillId="19" borderId="24" xfId="58" applyFont="1" applyFill="1" applyBorder="1" applyAlignment="1">
      <alignment horizontal="center" vertical="center" shrinkToFit="1"/>
    </xf>
    <xf numFmtId="0" fontId="62" fillId="19" borderId="53" xfId="58" applyFont="1" applyFill="1" applyBorder="1" applyAlignment="1">
      <alignment horizontal="center" vertical="center" shrinkToFit="1"/>
    </xf>
    <xf numFmtId="0" fontId="62" fillId="19" borderId="13" xfId="58" applyFont="1" applyFill="1" applyBorder="1" applyAlignment="1">
      <alignment horizontal="center" vertical="center"/>
    </xf>
    <xf numFmtId="0" fontId="12" fillId="19" borderId="21" xfId="58" applyFont="1" applyFill="1" applyBorder="1" applyAlignment="1">
      <alignment horizontal="center" vertical="center"/>
    </xf>
    <xf numFmtId="0" fontId="62" fillId="19" borderId="21" xfId="58" applyFont="1" applyFill="1" applyBorder="1" applyAlignment="1">
      <alignment horizontal="center" vertical="center"/>
    </xf>
    <xf numFmtId="0" fontId="62" fillId="19" borderId="14" xfId="58" applyFont="1" applyFill="1" applyBorder="1" applyAlignment="1">
      <alignment horizontal="center" vertical="center"/>
    </xf>
    <xf numFmtId="0" fontId="12" fillId="19" borderId="23" xfId="58" applyFont="1" applyFill="1" applyBorder="1" applyAlignment="1">
      <alignment horizontal="center" vertical="center"/>
    </xf>
    <xf numFmtId="0" fontId="24" fillId="19" borderId="26" xfId="62" applyFont="1" applyFill="1" applyBorder="1" applyAlignment="1">
      <alignment horizontal="center" vertical="center"/>
    </xf>
    <xf numFmtId="0" fontId="24" fillId="19" borderId="25" xfId="62" applyFont="1" applyFill="1" applyBorder="1" applyAlignment="1">
      <alignment horizontal="center" vertical="center"/>
    </xf>
    <xf numFmtId="0" fontId="24" fillId="19" borderId="15" xfId="62" applyFont="1" applyFill="1" applyBorder="1" applyAlignment="1">
      <alignment horizontal="center" vertical="center"/>
    </xf>
    <xf numFmtId="0" fontId="24" fillId="19" borderId="16" xfId="62" applyFont="1" applyFill="1" applyBorder="1" applyAlignment="1">
      <alignment horizontal="center" vertical="center"/>
    </xf>
    <xf numFmtId="0" fontId="24" fillId="19" borderId="19" xfId="62" applyFont="1" applyFill="1" applyBorder="1" applyAlignment="1">
      <alignment horizontal="center" vertical="center"/>
    </xf>
    <xf numFmtId="0" fontId="24" fillId="19" borderId="20" xfId="62" applyFont="1" applyFill="1" applyBorder="1" applyAlignment="1">
      <alignment horizontal="center" vertical="center"/>
    </xf>
    <xf numFmtId="0" fontId="63" fillId="19" borderId="26" xfId="62" applyFont="1" applyFill="1" applyBorder="1" applyAlignment="1">
      <alignment horizontal="center" vertical="center" shrinkToFit="1"/>
    </xf>
    <xf numFmtId="0" fontId="63" fillId="19" borderId="19" xfId="62" applyFont="1" applyFill="1" applyBorder="1" applyAlignment="1">
      <alignment horizontal="center" vertical="center" shrinkToFit="1"/>
    </xf>
    <xf numFmtId="0" fontId="25" fillId="19" borderId="26" xfId="62" applyFont="1" applyFill="1" applyBorder="1" applyAlignment="1">
      <alignment horizontal="center" vertical="center" shrinkToFit="1"/>
    </xf>
    <xf numFmtId="0" fontId="25" fillId="19" borderId="19" xfId="62" applyFont="1" applyFill="1" applyBorder="1" applyAlignment="1">
      <alignment horizontal="center" vertical="center" shrinkToFit="1"/>
    </xf>
    <xf numFmtId="0" fontId="24" fillId="19" borderId="21" xfId="62" applyFont="1" applyFill="1" applyBorder="1" applyAlignment="1">
      <alignment horizontal="center" vertical="center"/>
    </xf>
    <xf numFmtId="0" fontId="12" fillId="19" borderId="14" xfId="58" applyFont="1" applyFill="1" applyBorder="1" applyAlignment="1">
      <alignment horizontal="center" vertical="center"/>
    </xf>
    <xf numFmtId="0" fontId="12" fillId="19" borderId="26" xfId="58" applyFont="1" applyFill="1" applyBorder="1" applyAlignment="1">
      <alignment horizontal="center" vertical="center" wrapText="1"/>
    </xf>
    <xf numFmtId="0" fontId="12" fillId="19" borderId="15" xfId="58" applyFont="1" applyFill="1" applyBorder="1" applyAlignment="1">
      <alignment horizontal="center" vertical="center" wrapText="1"/>
    </xf>
    <xf numFmtId="0" fontId="12" fillId="19" borderId="51" xfId="58" applyFont="1" applyFill="1" applyBorder="1" applyAlignment="1">
      <alignment horizontal="center" vertical="center" wrapText="1"/>
    </xf>
    <xf numFmtId="0" fontId="12" fillId="19" borderId="19" xfId="58" applyFont="1" applyFill="1" applyBorder="1" applyAlignment="1">
      <alignment horizontal="center" vertical="center" wrapText="1"/>
    </xf>
    <xf numFmtId="0" fontId="26" fillId="19" borderId="25" xfId="58" applyFont="1" applyFill="1" applyBorder="1" applyAlignment="1">
      <alignment horizontal="center" vertical="center" wrapText="1"/>
    </xf>
    <xf numFmtId="0" fontId="26" fillId="19" borderId="52" xfId="58" applyFont="1" applyFill="1" applyBorder="1" applyAlignment="1">
      <alignment horizontal="center" vertical="center" wrapText="1"/>
    </xf>
    <xf numFmtId="0" fontId="62" fillId="19" borderId="26" xfId="58" applyFont="1" applyFill="1" applyBorder="1" applyAlignment="1">
      <alignment horizontal="center" vertical="center" wrapText="1"/>
    </xf>
    <xf numFmtId="0" fontId="62" fillId="19" borderId="51" xfId="58" applyFont="1" applyFill="1" applyBorder="1" applyAlignment="1">
      <alignment horizontal="center" vertical="center" wrapText="1"/>
    </xf>
    <xf numFmtId="49" fontId="66" fillId="0" borderId="0" xfId="54" applyNumberFormat="1" applyFont="1" applyAlignment="1">
      <alignment vertical="top" wrapText="1"/>
    </xf>
    <xf numFmtId="49" fontId="66" fillId="0" borderId="0" xfId="54" applyNumberFormat="1" applyFont="1" applyAlignment="1">
      <alignment vertical="top"/>
    </xf>
    <xf numFmtId="49" fontId="65" fillId="0" borderId="0" xfId="54" applyNumberFormat="1" applyFont="1" applyAlignment="1">
      <alignment horizontal="center"/>
    </xf>
    <xf numFmtId="199" fontId="46" fillId="0" borderId="0" xfId="54" applyNumberFormat="1" applyFont="1" applyAlignment="1">
      <alignment vertical="top" wrapText="1"/>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_月報作成用R3.1(確定値) ×" xfId="34"/>
    <cellStyle name="桁区切り_月報作成用R3.1(確定値)_1" xfId="35"/>
    <cellStyle name="桁区切り_月報作成用R3.1(確定値)_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_21調査結果の概要グラフ(リンク）" xfId="46"/>
    <cellStyle name="標準_Book1" xfId="47"/>
    <cellStyle name="標準_季節調整済み指数2010_Book1" xfId="48"/>
    <cellStyle name="標準_季節調整済み指数2010_月報作成用R3.1(確定値)" xfId="49"/>
    <cellStyle name="標準_結果の概要（5人以上）_月報作成用R2.12" xfId="50"/>
    <cellStyle name="標準_月報作成用23.8" xfId="51"/>
    <cellStyle name="標準_月報作成用R2.12" xfId="52"/>
    <cellStyle name="標準_月報作成用R3.1(確定値) ×_1" xfId="53"/>
    <cellStyle name="標準_月報作成用R3.1(確定値)_1" xfId="54"/>
    <cellStyle name="標準_月報作成用R3.1(確定値)_2" xfId="55"/>
    <cellStyle name="標準_月報作成用R3.1(確定値)_3" xfId="56"/>
    <cellStyle name="標準_月報作成用R3.1(確定値)_4" xfId="57"/>
    <cellStyle name="標準_公表月報用22.8" xfId="58"/>
    <cellStyle name="標準_産業大分類別指数_月報作成用R3.1(確定値) ×" xfId="59"/>
    <cellStyle name="標準_全国確報22.8_月報作成用R3.1(確定値) ×_1" xfId="60"/>
    <cellStyle name="標準_速報（指数表）_月報作成用R3.1(確定値) ×" xfId="61"/>
    <cellStyle name="標準_速報5表 （規模別）22.8" xfId="62"/>
    <cellStyle name="標準_速報の表紙21.11_月報作成用R2.12" xfId="63"/>
    <cellStyle name="標準_速報の表紙21.11_月報作成用R3.1(確定値)_1" xfId="64"/>
    <cellStyle name="標準_速報の表紙21.11_月報作成用R3.1(確定値)_2" xfId="65"/>
    <cellStyle name="標準_知事投げ込み用グラフ＆文章23.8_月報作成用R2.12" xfId="66"/>
    <cellStyle name="標準_目次" xfId="67"/>
    <cellStyle name="標準_裏表紙（毎and勤ver.)H24.1まで_月報作成用R3.1(暫定値)" xfId="68"/>
    <cellStyle name="良い" xfId="6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141968</xdr:colOff>
      <xdr:row>40</xdr:row>
      <xdr:rowOff>60960</xdr:rowOff>
    </xdr:from>
    <xdr:to>
      <xdr:col>10</xdr:col>
      <xdr:colOff>60325</xdr:colOff>
      <xdr:row>51</xdr:row>
      <xdr:rowOff>34723</xdr:rowOff>
    </xdr:to>
    <xdr:sp macro="" textlink="">
      <xdr:nvSpPr>
        <xdr:cNvPr id="10244" name="AutoShape 124">
          <a:extLst>
            <a:ext uri="{FF2B5EF4-FFF2-40B4-BE49-F238E27FC236}">
              <a16:creationId xmlns:a16="http://schemas.microsoft.com/office/drawing/2014/main" id="{22136A31-622A-4182-BEB7-0981FC4C423B}"/>
            </a:ext>
          </a:extLst>
        </xdr:cNvPr>
        <xdr:cNvSpPr>
          <a:spLocks noChangeArrowheads="1"/>
        </xdr:cNvSpPr>
      </xdr:nvSpPr>
      <xdr:spPr>
        <a:xfrm>
          <a:off x="443865" y="7582535"/>
          <a:ext cx="5244465" cy="1743075"/>
        </a:xfrm>
        <a:prstGeom prst="flowChartAlternateProcess">
          <a:avLst/>
        </a:prstGeom>
        <a:solidFill>
          <a:sysClr val="window" lastClr="FFFFFF"/>
        </a:solidFill>
        <a:ln w="2857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毎月勤労統計調査とは？（通称：毎勤）</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厚生労働省が都道府県を通して実施する調査で、労働者の賃金、労働時間、雇用について毎月の変化を明らかにするものです。</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また、国の重要な統計を作成するための調査として、統計法に基づく「基幹</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統計調査」とされています。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a:t>
          </a: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ゴシック"/>
              <a:ea typeface="ＭＳ ゴシック"/>
            </a:rPr>
            <a:t>－毎勤はいろいろ役立っています－</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★失業給付の額や休業補償額の改訂の資料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★企業の経営判断や賃金などの労働条件決定の際の資料</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　★内閣府の月例経済報告や景気動向指数などの景気判断資料　　等</a:t>
          </a:r>
        </a:p>
        <a:p>
          <a:pPr algn="l">
            <a:lnSpc>
              <a:spcPts val="1200"/>
            </a:lnSpc>
          </a:pPr>
          <a:endParaRPr/>
        </a:p>
      </xdr:txBody>
    </xdr:sp>
    <xdr:clientData/>
  </xdr:twoCellAnchor>
  <xdr:twoCellAnchor>
    <xdr:from>
      <xdr:col>1</xdr:col>
      <xdr:colOff>97971</xdr:colOff>
      <xdr:row>5</xdr:row>
      <xdr:rowOff>70757</xdr:rowOff>
    </xdr:from>
    <xdr:to>
      <xdr:col>3</xdr:col>
      <xdr:colOff>402771</xdr:colOff>
      <xdr:row>10</xdr:row>
      <xdr:rowOff>16329</xdr:rowOff>
    </xdr:to>
    <xdr:pic>
      <xdr:nvPicPr>
        <xdr:cNvPr id="10683" name="Picture 13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657" y="1529443"/>
          <a:ext cx="1230086" cy="957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11</xdr:row>
      <xdr:rowOff>0</xdr:rowOff>
    </xdr:from>
    <xdr:to>
      <xdr:col>10</xdr:col>
      <xdr:colOff>190500</xdr:colOff>
      <xdr:row>39</xdr:row>
      <xdr:rowOff>81643</xdr:rowOff>
    </xdr:to>
    <xdr:pic>
      <xdr:nvPicPr>
        <xdr:cNvPr id="10684" name="図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5686" y="2639786"/>
          <a:ext cx="5573485" cy="4871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19</xdr:row>
      <xdr:rowOff>76835</xdr:rowOff>
    </xdr:from>
    <xdr:to>
      <xdr:col>0</xdr:col>
      <xdr:colOff>321221</xdr:colOff>
      <xdr:row>21</xdr:row>
      <xdr:rowOff>24466</xdr:rowOff>
    </xdr:to>
    <xdr:sp macro="" textlink="">
      <xdr:nvSpPr>
        <xdr:cNvPr id="11266" name="Rectangle 1">
          <a:extLst>
            <a:ext uri="{FF2B5EF4-FFF2-40B4-BE49-F238E27FC236}">
              <a16:creationId xmlns:a16="http://schemas.microsoft.com/office/drawing/2014/main" id="{16B5E04D-323A-4B72-B4B6-14407F8248A0}"/>
            </a:ext>
          </a:extLst>
        </xdr:cNvPr>
        <xdr:cNvSpPr>
          <a:spLocks noChangeArrowheads="1"/>
        </xdr:cNvSpPr>
      </xdr:nvSpPr>
      <xdr:spPr>
        <a:xfrm>
          <a:off x="6350" y="3251835"/>
          <a:ext cx="311150" cy="285750"/>
        </a:xfrm>
        <a:prstGeom prst="rect">
          <a:avLst/>
        </a:prstGeom>
        <a:noFill/>
        <a:ln>
          <a:miter/>
        </a:ln>
      </xdr:spPr>
      <xdr:txBody>
        <a:bodyPr vertOverflow="clip" horzOverflow="overflow" vert="vert" wrap="square" lIns="27432" tIns="18288" rIns="0" bIns="0" anchor="b"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77</xdr:row>
      <xdr:rowOff>22225</xdr:rowOff>
    </xdr:from>
    <xdr:to>
      <xdr:col>0</xdr:col>
      <xdr:colOff>395785</xdr:colOff>
      <xdr:row>82</xdr:row>
      <xdr:rowOff>76269</xdr:rowOff>
    </xdr:to>
    <xdr:sp macro="" textlink="">
      <xdr:nvSpPr>
        <xdr:cNvPr id="12292" name="Text Box 1">
          <a:extLst>
            <a:ext uri="{FF2B5EF4-FFF2-40B4-BE49-F238E27FC236}">
              <a16:creationId xmlns:a16="http://schemas.microsoft.com/office/drawing/2014/main" id="{4E5FE853-85DF-4264-B504-57FB7DE925C2}"/>
            </a:ext>
          </a:extLst>
        </xdr:cNvPr>
        <xdr:cNvSpPr txBox="1">
          <a:spLocks noChangeArrowheads="1"/>
        </xdr:cNvSpPr>
      </xdr:nvSpPr>
      <xdr:spPr>
        <a:xfrm>
          <a:off x="38100" y="16214725"/>
          <a:ext cx="355600" cy="109220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-15-</a:t>
          </a:r>
        </a:p>
      </xdr:txBody>
    </xdr:sp>
    <xdr:clientData/>
  </xdr:twoCellAnchor>
  <xdr:twoCellAnchor>
    <xdr:from>
      <xdr:col>0</xdr:col>
      <xdr:colOff>5443</xdr:colOff>
      <xdr:row>26</xdr:row>
      <xdr:rowOff>114300</xdr:rowOff>
    </xdr:from>
    <xdr:to>
      <xdr:col>0</xdr:col>
      <xdr:colOff>370114</xdr:colOff>
      <xdr:row>31</xdr:row>
      <xdr:rowOff>163286</xdr:rowOff>
    </xdr:to>
    <xdr:sp macro="" textlink="">
      <xdr:nvSpPr>
        <xdr:cNvPr id="12692" name="Text Box 2"/>
        <xdr:cNvSpPr txBox="1">
          <a:spLocks noChangeArrowheads="1"/>
        </xdr:cNvSpPr>
      </xdr:nvSpPr>
      <xdr:spPr bwMode="auto">
        <a:xfrm>
          <a:off x="5443" y="5578929"/>
          <a:ext cx="364671" cy="108312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19050</xdr:colOff>
      <xdr:row>25</xdr:row>
      <xdr:rowOff>95885</xdr:rowOff>
    </xdr:from>
    <xdr:to>
      <xdr:col>0</xdr:col>
      <xdr:colOff>379268</xdr:colOff>
      <xdr:row>30</xdr:row>
      <xdr:rowOff>144889</xdr:rowOff>
    </xdr:to>
    <xdr:sp macro="" textlink="">
      <xdr:nvSpPr>
        <xdr:cNvPr id="12294" name="Text Box 3">
          <a:extLst>
            <a:ext uri="{FF2B5EF4-FFF2-40B4-BE49-F238E27FC236}">
              <a16:creationId xmlns:a16="http://schemas.microsoft.com/office/drawing/2014/main" id="{F8684789-151B-46A9-9A55-1ACA670D1482}"/>
            </a:ext>
          </a:extLst>
        </xdr:cNvPr>
        <xdr:cNvSpPr txBox="1">
          <a:spLocks noChangeArrowheads="1"/>
        </xdr:cNvSpPr>
      </xdr:nvSpPr>
      <xdr:spPr>
        <a:xfrm>
          <a:off x="25400" y="5404485"/>
          <a:ext cx="361950" cy="109220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-14 -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60325</xdr:colOff>
      <xdr:row>76</xdr:row>
      <xdr:rowOff>31750</xdr:rowOff>
    </xdr:from>
    <xdr:to>
      <xdr:col>0</xdr:col>
      <xdr:colOff>420920</xdr:colOff>
      <xdr:row>81</xdr:row>
      <xdr:rowOff>76200</xdr:rowOff>
    </xdr:to>
    <xdr:sp macro="" textlink="">
      <xdr:nvSpPr>
        <xdr:cNvPr id="13315" name="Text Box 1">
          <a:extLst>
            <a:ext uri="{FF2B5EF4-FFF2-40B4-BE49-F238E27FC236}">
              <a16:creationId xmlns:a16="http://schemas.microsoft.com/office/drawing/2014/main" id="{CC57F2B0-24FD-425E-90C4-2787B3456302}"/>
            </a:ext>
          </a:extLst>
        </xdr:cNvPr>
        <xdr:cNvSpPr txBox="1">
          <a:spLocks noChangeArrowheads="1"/>
        </xdr:cNvSpPr>
      </xdr:nvSpPr>
      <xdr:spPr>
        <a:xfrm>
          <a:off x="63500" y="15948025"/>
          <a:ext cx="356235" cy="109220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-17-</a:t>
          </a:r>
        </a:p>
      </xdr:txBody>
    </xdr:sp>
    <xdr:clientData/>
  </xdr:twoCellAnchor>
  <xdr:twoCellAnchor>
    <xdr:from>
      <xdr:col>0</xdr:col>
      <xdr:colOff>38100</xdr:colOff>
      <xdr:row>24</xdr:row>
      <xdr:rowOff>38735</xdr:rowOff>
    </xdr:from>
    <xdr:to>
      <xdr:col>0</xdr:col>
      <xdr:colOff>400491</xdr:colOff>
      <xdr:row>29</xdr:row>
      <xdr:rowOff>89535</xdr:rowOff>
    </xdr:to>
    <xdr:sp macro="" textlink="">
      <xdr:nvSpPr>
        <xdr:cNvPr id="13316" name="Text Box 2">
          <a:extLst>
            <a:ext uri="{FF2B5EF4-FFF2-40B4-BE49-F238E27FC236}">
              <a16:creationId xmlns:a16="http://schemas.microsoft.com/office/drawing/2014/main" id="{0C89D0C7-67D0-46D5-B59E-FC160604E550}"/>
            </a:ext>
          </a:extLst>
        </xdr:cNvPr>
        <xdr:cNvSpPr txBox="1">
          <a:spLocks noChangeArrowheads="1"/>
        </xdr:cNvSpPr>
      </xdr:nvSpPr>
      <xdr:spPr>
        <a:xfrm>
          <a:off x="44450" y="5067935"/>
          <a:ext cx="356235" cy="10985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69850</xdr:colOff>
      <xdr:row>74</xdr:row>
      <xdr:rowOff>145778</xdr:rowOff>
    </xdr:from>
    <xdr:to>
      <xdr:col>0</xdr:col>
      <xdr:colOff>429616</xdr:colOff>
      <xdr:row>79</xdr:row>
      <xdr:rowOff>174412</xdr:rowOff>
    </xdr:to>
    <xdr:sp macro="" textlink="">
      <xdr:nvSpPr>
        <xdr:cNvPr id="14339" name="Text Box 1">
          <a:extLst>
            <a:ext uri="{FF2B5EF4-FFF2-40B4-BE49-F238E27FC236}">
              <a16:creationId xmlns:a16="http://schemas.microsoft.com/office/drawing/2014/main" id="{F59E445D-8A95-4372-8AF4-576ADF907272}"/>
            </a:ext>
          </a:extLst>
        </xdr:cNvPr>
        <xdr:cNvSpPr txBox="1">
          <a:spLocks noChangeArrowheads="1"/>
        </xdr:cNvSpPr>
      </xdr:nvSpPr>
      <xdr:spPr>
        <a:xfrm>
          <a:off x="69850" y="15681960"/>
          <a:ext cx="361950" cy="1098550"/>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-19-</a:t>
          </a:r>
        </a:p>
      </xdr:txBody>
    </xdr:sp>
    <xdr:clientData/>
  </xdr:twoCellAnchor>
  <xdr:twoCellAnchor>
    <xdr:from>
      <xdr:col>0</xdr:col>
      <xdr:colOff>0</xdr:colOff>
      <xdr:row>23</xdr:row>
      <xdr:rowOff>76200</xdr:rowOff>
    </xdr:from>
    <xdr:to>
      <xdr:col>0</xdr:col>
      <xdr:colOff>373170</xdr:colOff>
      <xdr:row>28</xdr:row>
      <xdr:rowOff>114944</xdr:rowOff>
    </xdr:to>
    <xdr:sp macro="" textlink="">
      <xdr:nvSpPr>
        <xdr:cNvPr id="14340" name="Text Box 2">
          <a:extLst>
            <a:ext uri="{FF2B5EF4-FFF2-40B4-BE49-F238E27FC236}">
              <a16:creationId xmlns:a16="http://schemas.microsoft.com/office/drawing/2014/main" id="{D7268DBD-6CFF-4D35-9C06-BB194DBBE603}"/>
            </a:ext>
          </a:extLst>
        </xdr:cNvPr>
        <xdr:cNvSpPr txBox="1">
          <a:spLocks noChangeArrowheads="1"/>
        </xdr:cNvSpPr>
      </xdr:nvSpPr>
      <xdr:spPr>
        <a:xfrm>
          <a:off x="6350" y="4933950"/>
          <a:ext cx="362585" cy="1099185"/>
        </a:xfrm>
        <a:prstGeom prst="rect">
          <a:avLst/>
        </a:prstGeom>
        <a:solidFill>
          <a:sysClr val="window" lastClr="FFFFFF"/>
        </a:solidFill>
        <a:ln>
          <a:miter/>
        </a:ln>
      </xdr:spPr>
      <xdr:txBody>
        <a:bodyPr vertOverflow="clip" horzOverflow="overflow" vert="vert" wrap="square" lIns="36576" tIns="22860" rIns="36576" bIns="22860" anchor="ctr" upright="1"/>
        <a:lstStyle/>
        <a:p>
          <a:pPr algn="ct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-18-</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12</xdr:row>
      <xdr:rowOff>201386</xdr:rowOff>
    </xdr:from>
    <xdr:to>
      <xdr:col>6</xdr:col>
      <xdr:colOff>0</xdr:colOff>
      <xdr:row>14</xdr:row>
      <xdr:rowOff>163286</xdr:rowOff>
    </xdr:to>
    <xdr:sp macro="" textlink="">
      <xdr:nvSpPr>
        <xdr:cNvPr id="684189" name="Line 1"/>
        <xdr:cNvSpPr>
          <a:spLocks noChangeShapeType="1"/>
        </xdr:cNvSpPr>
      </xdr:nvSpPr>
      <xdr:spPr bwMode="auto">
        <a:xfrm>
          <a:off x="4060371" y="2275114"/>
          <a:ext cx="0" cy="397329"/>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12</xdr:row>
      <xdr:rowOff>201386</xdr:rowOff>
    </xdr:from>
    <xdr:to>
      <xdr:col>6</xdr:col>
      <xdr:colOff>0</xdr:colOff>
      <xdr:row>14</xdr:row>
      <xdr:rowOff>163286</xdr:rowOff>
    </xdr:to>
    <xdr:sp macro="" textlink="">
      <xdr:nvSpPr>
        <xdr:cNvPr id="684190" name="Line 2"/>
        <xdr:cNvSpPr>
          <a:spLocks noChangeShapeType="1"/>
        </xdr:cNvSpPr>
      </xdr:nvSpPr>
      <xdr:spPr bwMode="auto">
        <a:xfrm>
          <a:off x="4060371" y="2275114"/>
          <a:ext cx="0" cy="397329"/>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217714</xdr:colOff>
      <xdr:row>86</xdr:row>
      <xdr:rowOff>114300</xdr:rowOff>
    </xdr:from>
    <xdr:to>
      <xdr:col>8</xdr:col>
      <xdr:colOff>119743</xdr:colOff>
      <xdr:row>86</xdr:row>
      <xdr:rowOff>114300</xdr:rowOff>
    </xdr:to>
    <xdr:sp macro="" textlink="">
      <xdr:nvSpPr>
        <xdr:cNvPr id="16519" name="Line 1"/>
        <xdr:cNvSpPr>
          <a:spLocks noChangeShapeType="1"/>
        </xdr:cNvSpPr>
      </xdr:nvSpPr>
      <xdr:spPr bwMode="auto">
        <a:xfrm>
          <a:off x="1605643" y="15849600"/>
          <a:ext cx="1600200" cy="0"/>
        </a:xfrm>
        <a:prstGeom prst="line">
          <a:avLst/>
        </a:prstGeom>
        <a:noFill/>
        <a:ln w="9525">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451757</xdr:colOff>
      <xdr:row>21</xdr:row>
      <xdr:rowOff>141514</xdr:rowOff>
    </xdr:from>
    <xdr:to>
      <xdr:col>7</xdr:col>
      <xdr:colOff>65314</xdr:colOff>
      <xdr:row>29</xdr:row>
      <xdr:rowOff>70757</xdr:rowOff>
    </xdr:to>
    <xdr:pic>
      <xdr:nvPicPr>
        <xdr:cNvPr id="29903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70314" y="6008914"/>
          <a:ext cx="2160815" cy="158387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214086</xdr:colOff>
      <xdr:row>1</xdr:row>
      <xdr:rowOff>19050</xdr:rowOff>
    </xdr:from>
    <xdr:to>
      <xdr:col>9</xdr:col>
      <xdr:colOff>188188</xdr:colOff>
      <xdr:row>3</xdr:row>
      <xdr:rowOff>14486</xdr:rowOff>
    </xdr:to>
    <xdr:sp macro="" textlink="">
      <xdr:nvSpPr>
        <xdr:cNvPr id="19468" name="Text Box 5">
          <a:extLst>
            <a:ext uri="{FF2B5EF4-FFF2-40B4-BE49-F238E27FC236}">
              <a16:creationId xmlns:a16="http://schemas.microsoft.com/office/drawing/2014/main" id="{38636631-7C27-4AD8-8CC6-8365C8A50402}"/>
            </a:ext>
          </a:extLst>
        </xdr:cNvPr>
        <xdr:cNvSpPr txBox="1">
          <a:spLocks noChangeArrowheads="1"/>
        </xdr:cNvSpPr>
      </xdr:nvSpPr>
      <xdr:spPr>
        <a:xfrm>
          <a:off x="513443" y="323850"/>
          <a:ext cx="4725716" cy="605036"/>
        </a:xfrm>
        <a:prstGeom prst="rect">
          <a:avLst/>
        </a:prstGeom>
        <a:solidFill>
          <a:srgbClr val="008000"/>
        </a:solidFill>
        <a:ln>
          <a:miter/>
        </a:ln>
      </xdr:spPr>
      <xdr:txBody>
        <a:bodyPr vertOverflow="overflow" horzOverflow="overflow" wrap="none" lIns="30162" tIns="4762" rIns="4762" bIns="4762" anchor="t" upright="1">
          <a:spAutoFit/>
        </a:bodyPr>
        <a:lstStyle/>
        <a:p>
          <a:pPr algn="l">
            <a:lnSpc>
              <a:spcPts val="1900"/>
            </a:lnSpc>
          </a:pPr>
          <a:r>
            <a:rPr lang="ja-JP" altLang="en-US" sz="1600" b="0"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静岡県統計情報ホームページ「統計センターしずおか」</a:t>
          </a:r>
        </a:p>
        <a:p>
          <a:pPr algn="l">
            <a:lnSpc>
              <a:spcPts val="1400"/>
            </a:lnSpc>
          </a:pPr>
          <a:r>
            <a:rPr lang="ja-JP" altLang="en-US" sz="1200" b="0"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あなたの知りたい統計データがあります♪</a:t>
          </a:r>
        </a:p>
        <a:p>
          <a:pPr algn="l"/>
          <a:endParaRPr/>
        </a:p>
      </xdr:txBody>
    </xdr:sp>
    <xdr:clientData/>
  </xdr:twoCellAnchor>
  <xdr:twoCellAnchor>
    <xdr:from>
      <xdr:col>2</xdr:col>
      <xdr:colOff>27214</xdr:colOff>
      <xdr:row>3</xdr:row>
      <xdr:rowOff>266700</xdr:rowOff>
    </xdr:from>
    <xdr:to>
      <xdr:col>5</xdr:col>
      <xdr:colOff>631371</xdr:colOff>
      <xdr:row>5</xdr:row>
      <xdr:rowOff>152400</xdr:rowOff>
    </xdr:to>
    <xdr:grpSp>
      <xdr:nvGrpSpPr>
        <xdr:cNvPr id="2990399" name="Group 37"/>
        <xdr:cNvGrpSpPr>
          <a:grpSpLocks/>
        </xdr:cNvGrpSpPr>
      </xdr:nvGrpSpPr>
      <xdr:grpSpPr bwMode="auto">
        <a:xfrm>
          <a:off x="794657" y="1181100"/>
          <a:ext cx="2628900" cy="495300"/>
          <a:chOff x="214" y="1050"/>
          <a:chExt cx="297" cy="48"/>
        </a:xfrm>
      </xdr:grpSpPr>
      <xdr:sp macro="" textlink="">
        <xdr:nvSpPr>
          <xdr:cNvPr id="19474" name="正方形/長方形 5">
            <a:extLst>
              <a:ext uri="{FF2B5EF4-FFF2-40B4-BE49-F238E27FC236}">
                <a16:creationId xmlns:a16="http://schemas.microsoft.com/office/drawing/2014/main" id="{B87857B5-5C60-4555-922B-7D077BF779E4}"/>
              </a:ext>
            </a:extLst>
          </xdr:cNvPr>
          <xdr:cNvSpPr>
            <a:spLocks noChangeArrowheads="1"/>
          </xdr:cNvSpPr>
        </xdr:nvSpPr>
        <xdr:spPr>
          <a:xfrm>
            <a:off x="214" y="1050"/>
            <a:ext cx="209" cy="31"/>
          </a:xfrm>
          <a:prstGeom prst="rect">
            <a:avLst/>
          </a:prstGeom>
          <a:solidFill>
            <a:srgbClr val="FFFFFF"/>
          </a:solidFill>
          <a:ln w="25400">
            <a:solidFill>
              <a:srgbClr val="7F7F7F"/>
            </a:solidFill>
            <a:miter/>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しずおか　統計</a:t>
            </a:r>
          </a:p>
          <a:p>
            <a:pPr algn="l"/>
            <a:endParaRPr/>
          </a:p>
        </xdr:txBody>
      </xdr:sp>
      <xdr:sp macro="" textlink="">
        <xdr:nvSpPr>
          <xdr:cNvPr id="19475" name="角丸四角形 6">
            <a:extLst>
              <a:ext uri="{FF2B5EF4-FFF2-40B4-BE49-F238E27FC236}">
                <a16:creationId xmlns:a16="http://schemas.microsoft.com/office/drawing/2014/main" id="{A91FF9C7-2BED-49B8-9C0B-2E4C6936AF4A}"/>
              </a:ext>
            </a:extLst>
          </xdr:cNvPr>
          <xdr:cNvSpPr>
            <a:spLocks noChangeArrowheads="1"/>
          </xdr:cNvSpPr>
        </xdr:nvSpPr>
        <xdr:spPr>
          <a:xfrm>
            <a:off x="430" y="1051"/>
            <a:ext cx="66" cy="32"/>
          </a:xfrm>
          <a:prstGeom prst="roundRect">
            <a:avLst>
              <a:gd name="adj" fmla="val 16671"/>
            </a:avLst>
          </a:prstGeom>
          <a:solidFill>
            <a:srgbClr val="808080"/>
          </a:solidFill>
          <a:ln w="25400">
            <a:solidFill>
              <a:srgbClr val="808080"/>
            </a:solidFill>
          </a:ln>
        </xdr:spPr>
        <xdr:txBody>
          <a:bodyPr vertOverflow="clip" horzOverflow="overflow" wrap="square" lIns="34925" tIns="12700" rIns="12700" bIns="12700" anchor="t" upright="1"/>
          <a:lstStyle/>
          <a:p>
            <a:pPr algn="l">
              <a:lnSpc>
                <a:spcPts val="1650"/>
              </a:lnSpc>
            </a:pPr>
            <a:r>
              <a:rPr lang="ja-JP" altLang="en-US" sz="1400" b="0" i="0" u="none" strike="noStrike" baseline="0">
                <a:solidFill>
                  <a:srgbClr xmlns:mc="http://schemas.openxmlformats.org/markup-compatibility/2006" xmlns:a14="http://schemas.microsoft.com/office/drawing/2010/main" val="FFFFFF" mc:Ignorable="a14" a14:legacySpreadsheetColorIndex="9"/>
                </a:solidFill>
                <a:latin typeface="ＭＳ Ｐゴシック"/>
                <a:ea typeface="ＭＳ Ｐゴシック"/>
              </a:rPr>
              <a:t>検索</a:t>
            </a:r>
          </a:p>
          <a:p>
            <a:pPr algn="l"/>
            <a:endParaRPr/>
          </a:p>
        </xdr:txBody>
      </xdr:sp>
      <xdr:sp macro="" textlink="">
        <xdr:nvSpPr>
          <xdr:cNvPr id="19476" name="左矢印 7">
            <a:extLst>
              <a:ext uri="{FF2B5EF4-FFF2-40B4-BE49-F238E27FC236}">
                <a16:creationId xmlns:a16="http://schemas.microsoft.com/office/drawing/2014/main" id="{D748F869-BA76-4E55-AA04-94A4FE7203A6}"/>
              </a:ext>
            </a:extLst>
          </xdr:cNvPr>
          <xdr:cNvSpPr>
            <a:spLocks noChangeArrowheads="1"/>
          </xdr:cNvSpPr>
        </xdr:nvSpPr>
        <xdr:spPr>
          <a:xfrm rot="2648694">
            <a:off x="484" y="1064"/>
            <a:ext cx="27" cy="34"/>
          </a:xfrm>
          <a:prstGeom prst="leftArrow">
            <a:avLst>
              <a:gd name="adj1" fmla="val 50000"/>
              <a:gd name="adj2" fmla="val 50000"/>
            </a:avLst>
          </a:prstGeom>
          <a:solidFill>
            <a:srgbClr val="333333"/>
          </a:solidFill>
          <a:ln w="25400">
            <a:solidFill>
              <a:srgbClr val="FFFFFF"/>
            </a:solidFill>
            <a:miter/>
          </a:ln>
        </xdr:spPr>
        <xdr:txBody>
          <a:bodyPr vertOverflow="clip" horzOverflow="overflow" wrap="square" lIns="41275" tIns="12700" rIns="12700" bIns="12700" anchor="t" upright="1"/>
          <a:lstStyle/>
          <a:p>
            <a:pPr algn="l"/>
            <a:endParaRPr/>
          </a:p>
          <a:p>
            <a:pPr algn="l"/>
            <a:endParaRPr/>
          </a:p>
        </xdr:txBody>
      </xdr:sp>
    </xdr:grpSp>
    <xdr:clientData/>
  </xdr:twoCellAnchor>
  <xdr:twoCellAnchor editAs="oneCell">
    <xdr:from>
      <xdr:col>2</xdr:col>
      <xdr:colOff>458561</xdr:colOff>
      <xdr:row>5</xdr:row>
      <xdr:rowOff>76200</xdr:rowOff>
    </xdr:from>
    <xdr:to>
      <xdr:col>6</xdr:col>
      <xdr:colOff>616291</xdr:colOff>
      <xdr:row>6</xdr:row>
      <xdr:rowOff>207567</xdr:rowOff>
    </xdr:to>
    <xdr:sp macro="" textlink="">
      <xdr:nvSpPr>
        <xdr:cNvPr id="19470" name="Text Box 10">
          <a:extLst>
            <a:ext uri="{FF2B5EF4-FFF2-40B4-BE49-F238E27FC236}">
              <a16:creationId xmlns:a16="http://schemas.microsoft.com/office/drawing/2014/main" id="{C259F1E0-9708-4DFB-9C78-FA1149E95749}"/>
            </a:ext>
          </a:extLst>
        </xdr:cNvPr>
        <xdr:cNvSpPr txBox="1">
          <a:spLocks noChangeArrowheads="1"/>
        </xdr:cNvSpPr>
      </xdr:nvSpPr>
      <xdr:spPr>
        <a:xfrm>
          <a:off x="1219200" y="1600200"/>
          <a:ext cx="2789032" cy="399852"/>
        </a:xfrm>
        <a:prstGeom prst="rect">
          <a:avLst/>
        </a:prstGeom>
        <a:noFill/>
        <a:ln>
          <a:miter/>
        </a:ln>
      </xdr:spPr>
      <xdr:txBody>
        <a:bodyPr vertOverflow="overflow" horzOverflow="overflow" wrap="none" lIns="26987" tIns="4762" rIns="4762" bIns="4762" anchor="t" upright="1">
          <a:spAutoFit/>
        </a:bodyPr>
        <a:lstStyle/>
        <a:p>
          <a:pPr algn="l">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URL  https://toukei.pref.shizuoka.jp/</a:t>
          </a:r>
        </a:p>
        <a:p>
          <a:pPr algn="l"/>
          <a:endParaRPr/>
        </a:p>
      </xdr:txBody>
    </xdr:sp>
    <xdr:clientData/>
  </xdr:twoCellAnchor>
  <xdr:twoCellAnchor editAs="oneCell">
    <xdr:from>
      <xdr:col>4</xdr:col>
      <xdr:colOff>290286</xdr:colOff>
      <xdr:row>6</xdr:row>
      <xdr:rowOff>70485</xdr:rowOff>
    </xdr:from>
    <xdr:to>
      <xdr:col>7</xdr:col>
      <xdr:colOff>306588</xdr:colOff>
      <xdr:row>7</xdr:row>
      <xdr:rowOff>101417</xdr:rowOff>
    </xdr:to>
    <xdr:sp macro="" textlink="">
      <xdr:nvSpPr>
        <xdr:cNvPr id="19471" name="Text Box 11">
          <a:extLst>
            <a:ext uri="{FF2B5EF4-FFF2-40B4-BE49-F238E27FC236}">
              <a16:creationId xmlns:a16="http://schemas.microsoft.com/office/drawing/2014/main" id="{E824899E-44DD-4801-B708-8F26F2F3BF8C}"/>
            </a:ext>
          </a:extLst>
        </xdr:cNvPr>
        <xdr:cNvSpPr txBox="1">
          <a:spLocks noChangeArrowheads="1"/>
        </xdr:cNvSpPr>
      </xdr:nvSpPr>
      <xdr:spPr>
        <a:xfrm>
          <a:off x="2445657" y="1899285"/>
          <a:ext cx="1926745" cy="335732"/>
        </a:xfrm>
        <a:prstGeom prst="rect">
          <a:avLst/>
        </a:prstGeom>
        <a:noFill/>
        <a:ln>
          <a:miter/>
        </a:ln>
      </xdr:spPr>
      <xdr:txBody>
        <a:bodyPr vertOverflow="overflow" horzOverflow="overflow" wrap="none" lIns="20637" tIns="4762" rIns="4762" bIns="4762" anchor="t" upright="1">
          <a:spAutoFit/>
        </a:bodyPr>
        <a:lstStyle/>
        <a:p>
          <a:pPr algn="l">
            <a:lnSpc>
              <a:spcPts val="1200"/>
            </a:lnSpc>
          </a:pPr>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スマートフォン版も公開しています。</a:t>
          </a:r>
        </a:p>
        <a:p>
          <a:pPr algn="l"/>
          <a:endParaRPr/>
        </a:p>
      </xdr:txBody>
    </xdr:sp>
    <xdr:clientData/>
  </xdr:twoCellAnchor>
  <xdr:twoCellAnchor>
    <xdr:from>
      <xdr:col>2</xdr:col>
      <xdr:colOff>0</xdr:colOff>
      <xdr:row>30</xdr:row>
      <xdr:rowOff>0</xdr:rowOff>
    </xdr:from>
    <xdr:to>
      <xdr:col>9</xdr:col>
      <xdr:colOff>166496</xdr:colOff>
      <xdr:row>36</xdr:row>
      <xdr:rowOff>19086</xdr:rowOff>
    </xdr:to>
    <xdr:sp macro="" textlink="">
      <xdr:nvSpPr>
        <xdr:cNvPr id="19472" name="Text Box 2">
          <a:extLst>
            <a:ext uri="{FF2B5EF4-FFF2-40B4-BE49-F238E27FC236}">
              <a16:creationId xmlns:a16="http://schemas.microsoft.com/office/drawing/2014/main" id="{677EB7F3-5985-4621-9607-B6D4F0E987E2}"/>
            </a:ext>
          </a:extLst>
        </xdr:cNvPr>
        <xdr:cNvSpPr txBox="1">
          <a:spLocks noChangeArrowheads="1"/>
        </xdr:cNvSpPr>
      </xdr:nvSpPr>
      <xdr:spPr>
        <a:xfrm>
          <a:off x="760730" y="7731125"/>
          <a:ext cx="4392930" cy="1123950"/>
        </a:xfrm>
        <a:prstGeom prst="rect">
          <a:avLst/>
        </a:prstGeom>
        <a:solidFill>
          <a:srgbClr val="FFFFFF"/>
        </a:solidFill>
        <a:ln w="57150" cmpd="thickThin">
          <a:solidFill>
            <a:sysClr val="windowText" lastClr="000000"/>
          </a:solidFill>
          <a:miter/>
        </a:ln>
      </xdr:spPr>
      <xdr:txBody>
        <a:bodyPr vertOverflow="clip" horzOverflow="overflow" wrap="square" lIns="27432" tIns="18288" rIns="27432" bIns="0" anchor="t" upright="1"/>
        <a:lstStyle/>
        <a:p>
          <a:pPr algn="ctr"/>
          <a:endParaRPr/>
        </a:p>
        <a:p>
          <a:pPr algn="ctr">
            <a:lnSpc>
              <a:spcPts val="1650"/>
            </a:lnSpc>
          </a:pPr>
          <a:r>
            <a:rPr lang="ja-JP" altLang="en-US" sz="14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毎月勤労統計調査についてのお問い合わせ先</a:t>
          </a:r>
        </a:p>
        <a:p>
          <a:pPr algn="ctr"/>
          <a:endParaRPr/>
        </a:p>
        <a:p>
          <a:pPr algn="ctr">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〒420-8601　静岡市葵区追手町9-6</a:t>
          </a:r>
        </a:p>
        <a:p>
          <a:pPr algn="ctr">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静岡県　企画部　統計活用課　商工・経済班</a:t>
          </a:r>
        </a:p>
        <a:p>
          <a:pPr algn="ctr">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TEL　０５４－２２１－２２４６　　FAX　０５４－２２１－３６０９</a:t>
          </a:r>
        </a:p>
      </xdr:txBody>
    </xdr:sp>
    <xdr:clientData/>
  </xdr:twoCellAnchor>
  <xdr:twoCellAnchor editAs="oneCell">
    <xdr:from>
      <xdr:col>7</xdr:col>
      <xdr:colOff>402771</xdr:colOff>
      <xdr:row>3</xdr:row>
      <xdr:rowOff>152400</xdr:rowOff>
    </xdr:from>
    <xdr:to>
      <xdr:col>9</xdr:col>
      <xdr:colOff>326571</xdr:colOff>
      <xdr:row>6</xdr:row>
      <xdr:rowOff>212271</xdr:rowOff>
    </xdr:to>
    <xdr:pic>
      <xdr:nvPicPr>
        <xdr:cNvPr id="2990403" name="図 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68586" y="1066800"/>
          <a:ext cx="908957" cy="9742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10"/>
  </sheetPr>
  <dimension ref="B1:Q55"/>
  <sheetViews>
    <sheetView tabSelected="1" zoomScale="145" zoomScaleNormal="145" workbookViewId="0"/>
  </sheetViews>
  <sheetFormatPr defaultColWidth="9" defaultRowHeight="13.3" x14ac:dyDescent="0.25"/>
  <cols>
    <col min="1" max="1" width="4.4609375" style="15" customWidth="1"/>
    <col min="2" max="2" width="4.07421875" style="15" customWidth="1"/>
    <col min="3" max="12" width="9" style="15" bestFit="1" customWidth="1"/>
    <col min="13" max="13" width="15.4609375" style="30" customWidth="1"/>
    <col min="14" max="14" width="7.23046875" style="15" customWidth="1"/>
    <col min="15" max="15" width="16.3828125" style="15" customWidth="1"/>
    <col min="16" max="16" width="9" style="15" bestFit="1"/>
    <col min="17" max="16384" width="9" style="15"/>
  </cols>
  <sheetData>
    <row r="1" spans="2:17" ht="6.75" customHeight="1" x14ac:dyDescent="0.25"/>
    <row r="2" spans="2:17" ht="23.25" customHeight="1" x14ac:dyDescent="0.3">
      <c r="B2" s="37" t="s">
        <v>167</v>
      </c>
      <c r="M2" s="44"/>
    </row>
    <row r="3" spans="2:17" ht="36" customHeight="1" x14ac:dyDescent="0.25"/>
    <row r="4" spans="2:17" ht="39.75" customHeight="1" x14ac:dyDescent="0.5">
      <c r="C4" s="53" t="s">
        <v>214</v>
      </c>
      <c r="D4" s="54"/>
      <c r="E4" s="54"/>
      <c r="F4" s="54"/>
      <c r="G4" s="54"/>
      <c r="H4" s="54"/>
      <c r="I4" s="54"/>
      <c r="J4" s="54"/>
      <c r="K4" s="54"/>
    </row>
    <row r="5" spans="2:17" ht="10" customHeight="1" x14ac:dyDescent="0.25"/>
    <row r="6" spans="2:17" ht="19.5" customHeight="1" x14ac:dyDescent="0.3">
      <c r="C6" s="492" t="s">
        <v>182</v>
      </c>
      <c r="D6" s="492"/>
      <c r="E6" s="492"/>
      <c r="F6" s="492"/>
      <c r="G6" s="492"/>
      <c r="H6" s="492"/>
      <c r="I6" s="492"/>
      <c r="J6" s="492"/>
      <c r="K6" s="492"/>
    </row>
    <row r="7" spans="2:17" ht="10" customHeight="1" x14ac:dyDescent="0.25"/>
    <row r="8" spans="2:17" ht="19.5" customHeight="1" x14ac:dyDescent="0.25">
      <c r="O8" s="2"/>
      <c r="P8" s="49"/>
    </row>
    <row r="9" spans="2:17" ht="21.75" customHeight="1" x14ac:dyDescent="0.4">
      <c r="E9" s="493">
        <v>45901</v>
      </c>
      <c r="F9" s="493"/>
      <c r="G9" s="493"/>
      <c r="H9" s="493"/>
      <c r="I9" s="55"/>
      <c r="M9" s="494"/>
      <c r="N9" s="494"/>
      <c r="O9" s="494"/>
      <c r="P9" s="494"/>
      <c r="Q9" s="56"/>
    </row>
    <row r="10" spans="2:17" ht="10" customHeight="1" x14ac:dyDescent="0.25">
      <c r="G10" s="495"/>
      <c r="M10" s="494"/>
      <c r="N10" s="494"/>
      <c r="O10" s="494"/>
      <c r="P10" s="494"/>
    </row>
    <row r="11" spans="2:17" ht="13.5" customHeight="1" x14ac:dyDescent="0.25">
      <c r="G11" s="496"/>
      <c r="M11" s="494"/>
      <c r="N11" s="494"/>
      <c r="O11" s="494"/>
      <c r="P11" s="494"/>
    </row>
    <row r="12" spans="2:17" ht="18.45" x14ac:dyDescent="0.3">
      <c r="C12" s="57"/>
      <c r="D12" s="54"/>
      <c r="E12" s="54"/>
      <c r="F12" s="54"/>
      <c r="G12" s="58"/>
      <c r="H12" s="54"/>
      <c r="I12" s="54"/>
      <c r="J12" s="54"/>
      <c r="K12" s="54"/>
    </row>
    <row r="13" spans="2:17" x14ac:dyDescent="0.25">
      <c r="C13" s="58"/>
      <c r="D13" s="54"/>
      <c r="E13" s="54"/>
      <c r="F13" s="54"/>
      <c r="G13" s="54"/>
      <c r="H13" s="54"/>
      <c r="I13" s="54"/>
      <c r="J13" s="54"/>
      <c r="K13" s="54"/>
    </row>
    <row r="16" spans="2:17" x14ac:dyDescent="0.25">
      <c r="M16" s="15"/>
    </row>
    <row r="17" spans="4:13" x14ac:dyDescent="0.25">
      <c r="M17" s="15"/>
    </row>
    <row r="18" spans="4:13" x14ac:dyDescent="0.25">
      <c r="M18" s="15"/>
    </row>
    <row r="19" spans="4:13" x14ac:dyDescent="0.25">
      <c r="M19" s="15"/>
    </row>
    <row r="20" spans="4:13" x14ac:dyDescent="0.25">
      <c r="M20" s="15"/>
    </row>
    <row r="21" spans="4:13" x14ac:dyDescent="0.25">
      <c r="D21" s="59"/>
      <c r="M21" s="15"/>
    </row>
    <row r="22" spans="4:13" x14ac:dyDescent="0.25">
      <c r="M22" s="50"/>
    </row>
    <row r="23" spans="4:13" x14ac:dyDescent="0.25">
      <c r="D23" s="59"/>
      <c r="M23" s="15"/>
    </row>
    <row r="24" spans="4:13" x14ac:dyDescent="0.25">
      <c r="M24" s="15"/>
    </row>
    <row r="25" spans="4:13" x14ac:dyDescent="0.25">
      <c r="M25" s="15"/>
    </row>
    <row r="26" spans="4:13" x14ac:dyDescent="0.25">
      <c r="M26" s="15"/>
    </row>
    <row r="27" spans="4:13" x14ac:dyDescent="0.25">
      <c r="M27" s="15"/>
    </row>
    <row r="28" spans="4:13" x14ac:dyDescent="0.25">
      <c r="M28" s="15"/>
    </row>
    <row r="29" spans="4:13" x14ac:dyDescent="0.25">
      <c r="M29" s="15"/>
    </row>
    <row r="42" spans="3:10" x14ac:dyDescent="0.25">
      <c r="D42" s="60"/>
      <c r="E42" s="60"/>
      <c r="F42" s="60" t="s">
        <v>64</v>
      </c>
      <c r="G42" s="60"/>
      <c r="H42" s="60"/>
      <c r="I42" s="60"/>
      <c r="J42" s="60"/>
    </row>
    <row r="43" spans="3:10" x14ac:dyDescent="0.25">
      <c r="C43" s="60"/>
      <c r="D43" s="60"/>
      <c r="E43" s="60"/>
      <c r="F43" s="60"/>
      <c r="G43" s="60"/>
      <c r="H43" s="60"/>
      <c r="I43" s="60"/>
      <c r="J43" s="60"/>
    </row>
    <row r="44" spans="3:10" x14ac:dyDescent="0.25">
      <c r="C44" s="60"/>
      <c r="D44" s="60"/>
      <c r="E44" s="60"/>
      <c r="F44" s="60"/>
      <c r="G44" s="60"/>
      <c r="H44" s="60"/>
      <c r="I44" s="60"/>
      <c r="J44" s="60"/>
    </row>
    <row r="45" spans="3:10" x14ac:dyDescent="0.25">
      <c r="C45" s="60"/>
      <c r="D45" s="60"/>
      <c r="E45" s="60"/>
      <c r="F45" s="60"/>
      <c r="G45" s="60"/>
      <c r="H45" s="60"/>
      <c r="I45" s="60"/>
      <c r="J45" s="60"/>
    </row>
    <row r="46" spans="3:10" x14ac:dyDescent="0.25">
      <c r="C46" s="60"/>
      <c r="D46" s="60"/>
      <c r="E46" s="60"/>
      <c r="F46" s="60"/>
      <c r="G46" s="60"/>
      <c r="H46" s="60"/>
      <c r="I46" s="60"/>
      <c r="J46" s="60"/>
    </row>
    <row r="47" spans="3:10" x14ac:dyDescent="0.25">
      <c r="C47" s="60"/>
      <c r="D47" s="60"/>
      <c r="E47" s="60"/>
      <c r="F47" s="60"/>
      <c r="G47" s="60"/>
      <c r="H47" s="60"/>
      <c r="I47" s="60"/>
      <c r="J47" s="60"/>
    </row>
    <row r="48" spans="3:10" x14ac:dyDescent="0.25">
      <c r="C48" s="60"/>
      <c r="D48" s="60"/>
      <c r="E48" s="60"/>
      <c r="F48" s="60"/>
      <c r="G48" s="60"/>
      <c r="H48" s="60"/>
      <c r="I48" s="60"/>
      <c r="J48" s="60"/>
    </row>
    <row r="49" spans="3:11" ht="1.5" customHeight="1" x14ac:dyDescent="0.25">
      <c r="C49" s="60"/>
      <c r="D49" s="60"/>
      <c r="E49" s="60"/>
      <c r="F49" s="60"/>
      <c r="G49" s="60"/>
      <c r="H49" s="60"/>
      <c r="I49" s="60"/>
      <c r="J49" s="60"/>
    </row>
    <row r="50" spans="3:11" x14ac:dyDescent="0.25">
      <c r="C50" s="60"/>
      <c r="D50" s="60"/>
      <c r="E50" s="60"/>
      <c r="F50" s="60"/>
      <c r="G50" s="60"/>
      <c r="H50" s="60"/>
      <c r="I50" s="60"/>
      <c r="J50" s="60"/>
      <c r="K50" s="54"/>
    </row>
    <row r="51" spans="3:11" ht="20.25" customHeight="1" x14ac:dyDescent="0.25">
      <c r="C51" s="60"/>
      <c r="D51" s="60"/>
      <c r="E51" s="60"/>
      <c r="F51" s="60"/>
      <c r="G51" s="60"/>
      <c r="H51" s="60"/>
      <c r="I51" s="60"/>
      <c r="J51" s="60"/>
      <c r="K51" s="54"/>
    </row>
    <row r="52" spans="3:11" ht="24" customHeight="1" x14ac:dyDescent="0.25">
      <c r="C52" s="497" t="s">
        <v>551</v>
      </c>
      <c r="D52" s="497"/>
      <c r="E52" s="497"/>
      <c r="F52" s="497"/>
      <c r="G52" s="497"/>
      <c r="H52" s="497"/>
      <c r="I52" s="497"/>
      <c r="J52" s="497"/>
    </row>
    <row r="53" spans="3:11" ht="18.75" customHeight="1" x14ac:dyDescent="0.3">
      <c r="C53" s="498" t="s">
        <v>171</v>
      </c>
      <c r="D53" s="498"/>
      <c r="E53" s="498"/>
      <c r="F53" s="498"/>
      <c r="G53" s="498"/>
      <c r="H53" s="498"/>
      <c r="I53" s="498"/>
      <c r="J53" s="498"/>
      <c r="K53" s="62"/>
    </row>
    <row r="54" spans="3:11" ht="10.5" customHeight="1" x14ac:dyDescent="0.25">
      <c r="D54" s="62"/>
      <c r="E54" s="62"/>
      <c r="F54" s="63"/>
      <c r="G54" s="63"/>
      <c r="H54" s="63"/>
      <c r="I54" s="62"/>
      <c r="J54" s="62"/>
      <c r="K54" s="62"/>
    </row>
    <row r="55" spans="3:11" ht="18.75" customHeight="1" x14ac:dyDescent="0.3">
      <c r="K55" s="61"/>
    </row>
  </sheetData>
  <mergeCells count="6">
    <mergeCell ref="C6:K6"/>
    <mergeCell ref="E9:H9"/>
    <mergeCell ref="M9:P11"/>
    <mergeCell ref="G10:G11"/>
    <mergeCell ref="C52:J52"/>
    <mergeCell ref="C53:J53"/>
  </mergeCells>
  <phoneticPr fontId="64"/>
  <pageMargins left="0.59055118110236227" right="0.78740157480314965" top="0.78740157480314965" bottom="0.59055118110236227" header="0.51181102362204722" footer="0.51181102362204722"/>
  <pageSetup paperSize="9" firstPageNumber="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indexed="17"/>
    <pageSetUpPr fitToPage="1"/>
  </sheetPr>
  <dimension ref="A1:AF98"/>
  <sheetViews>
    <sheetView zoomScale="70" zoomScaleNormal="70"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432</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213">
        <v>99.7</v>
      </c>
      <c r="E8" s="214">
        <v>99.7</v>
      </c>
      <c r="F8" s="214">
        <v>102.9</v>
      </c>
      <c r="G8" s="214">
        <v>111</v>
      </c>
      <c r="H8" s="214">
        <v>100.5</v>
      </c>
      <c r="I8" s="214">
        <v>105</v>
      </c>
      <c r="J8" s="214">
        <v>102.7</v>
      </c>
      <c r="K8" s="214">
        <v>98</v>
      </c>
      <c r="L8" s="189">
        <v>108</v>
      </c>
      <c r="M8" s="189">
        <v>95.4</v>
      </c>
      <c r="N8" s="189">
        <v>105.3</v>
      </c>
      <c r="O8" s="189">
        <v>101.4</v>
      </c>
      <c r="P8" s="214">
        <v>76.099999999999994</v>
      </c>
      <c r="Q8" s="214">
        <v>94.9</v>
      </c>
      <c r="R8" s="214">
        <v>100.2</v>
      </c>
      <c r="S8" s="189">
        <v>105.2</v>
      </c>
    </row>
    <row r="9" spans="1:28" ht="13.5" customHeight="1" x14ac:dyDescent="0.25">
      <c r="A9" s="21"/>
      <c r="B9" s="21" t="s">
        <v>219</v>
      </c>
      <c r="C9" s="19"/>
      <c r="D9" s="11">
        <v>100</v>
      </c>
      <c r="E9" s="22">
        <v>100</v>
      </c>
      <c r="F9" s="22">
        <v>100</v>
      </c>
      <c r="G9" s="22">
        <v>100</v>
      </c>
      <c r="H9" s="22">
        <v>100</v>
      </c>
      <c r="I9" s="22">
        <v>100</v>
      </c>
      <c r="J9" s="22">
        <v>100</v>
      </c>
      <c r="K9" s="22">
        <v>100</v>
      </c>
      <c r="L9" s="191">
        <v>100</v>
      </c>
      <c r="M9" s="191">
        <v>100</v>
      </c>
      <c r="N9" s="191">
        <v>100</v>
      </c>
      <c r="O9" s="191">
        <v>100</v>
      </c>
      <c r="P9" s="22">
        <v>100</v>
      </c>
      <c r="Q9" s="22">
        <v>100</v>
      </c>
      <c r="R9" s="22">
        <v>100</v>
      </c>
      <c r="S9" s="191">
        <v>100</v>
      </c>
    </row>
    <row r="10" spans="1:28" x14ac:dyDescent="0.25">
      <c r="A10" s="21"/>
      <c r="B10" s="21" t="s">
        <v>94</v>
      </c>
      <c r="C10" s="19"/>
      <c r="D10" s="11">
        <v>102.1</v>
      </c>
      <c r="E10" s="22">
        <v>108.1</v>
      </c>
      <c r="F10" s="22">
        <v>102.6</v>
      </c>
      <c r="G10" s="22">
        <v>102.3</v>
      </c>
      <c r="H10" s="22">
        <v>107.9</v>
      </c>
      <c r="I10" s="22">
        <v>100.4</v>
      </c>
      <c r="J10" s="22">
        <v>94</v>
      </c>
      <c r="K10" s="22">
        <v>91.8</v>
      </c>
      <c r="L10" s="191">
        <v>113.3</v>
      </c>
      <c r="M10" s="191">
        <v>105.9</v>
      </c>
      <c r="N10" s="191">
        <v>100.9</v>
      </c>
      <c r="O10" s="191">
        <v>102.1</v>
      </c>
      <c r="P10" s="22">
        <v>100</v>
      </c>
      <c r="Q10" s="22">
        <v>102.1</v>
      </c>
      <c r="R10" s="22">
        <v>102.6</v>
      </c>
      <c r="S10" s="191">
        <v>118.1</v>
      </c>
    </row>
    <row r="11" spans="1:28" ht="13.5" customHeight="1" x14ac:dyDescent="0.25">
      <c r="A11" s="21"/>
      <c r="B11" s="21" t="s">
        <v>278</v>
      </c>
      <c r="C11" s="19"/>
      <c r="D11" s="11">
        <v>99.3</v>
      </c>
      <c r="E11" s="22">
        <v>100.6</v>
      </c>
      <c r="F11" s="22">
        <v>103.5</v>
      </c>
      <c r="G11" s="22">
        <v>93.9</v>
      </c>
      <c r="H11" s="22">
        <v>102.8</v>
      </c>
      <c r="I11" s="22">
        <v>90.5</v>
      </c>
      <c r="J11" s="22">
        <v>88.7</v>
      </c>
      <c r="K11" s="22">
        <v>93.2</v>
      </c>
      <c r="L11" s="22">
        <v>106.8</v>
      </c>
      <c r="M11" s="22">
        <v>98.7</v>
      </c>
      <c r="N11" s="22">
        <v>97.7</v>
      </c>
      <c r="O11" s="22">
        <v>104.8</v>
      </c>
      <c r="P11" s="22">
        <v>96.6</v>
      </c>
      <c r="Q11" s="22">
        <v>98.4</v>
      </c>
      <c r="R11" s="22">
        <v>106</v>
      </c>
      <c r="S11" s="22">
        <v>118.9</v>
      </c>
    </row>
    <row r="12" spans="1:28" ht="13.5" customHeight="1" x14ac:dyDescent="0.25">
      <c r="A12" s="21"/>
      <c r="B12" s="21" t="s">
        <v>96</v>
      </c>
      <c r="C12" s="19"/>
      <c r="D12" s="215">
        <v>97.6</v>
      </c>
      <c r="E12" s="191">
        <v>98.5</v>
      </c>
      <c r="F12" s="191">
        <v>102.2</v>
      </c>
      <c r="G12" s="191">
        <v>99</v>
      </c>
      <c r="H12" s="191">
        <v>94.7</v>
      </c>
      <c r="I12" s="191">
        <v>93.5</v>
      </c>
      <c r="J12" s="191">
        <v>89</v>
      </c>
      <c r="K12" s="191">
        <v>87.5</v>
      </c>
      <c r="L12" s="191">
        <v>106.5</v>
      </c>
      <c r="M12" s="191">
        <v>97.4</v>
      </c>
      <c r="N12" s="191">
        <v>93.6</v>
      </c>
      <c r="O12" s="191">
        <v>92.4</v>
      </c>
      <c r="P12" s="191">
        <v>91.1</v>
      </c>
      <c r="Q12" s="191">
        <v>95.8</v>
      </c>
      <c r="R12" s="191">
        <v>104.1</v>
      </c>
      <c r="S12" s="191">
        <v>120.8</v>
      </c>
    </row>
    <row r="13" spans="1:28" ht="13.5" customHeight="1" x14ac:dyDescent="0.25">
      <c r="A13" s="194"/>
      <c r="B13" s="194" t="s">
        <v>159</v>
      </c>
      <c r="C13" s="195"/>
      <c r="D13" s="216">
        <v>97.3</v>
      </c>
      <c r="E13" s="217">
        <v>98.8</v>
      </c>
      <c r="F13" s="217">
        <v>101.7</v>
      </c>
      <c r="G13" s="217">
        <v>113.6</v>
      </c>
      <c r="H13" s="217">
        <v>96.3</v>
      </c>
      <c r="I13" s="217">
        <v>89.3</v>
      </c>
      <c r="J13" s="217">
        <v>97.6</v>
      </c>
      <c r="K13" s="217">
        <v>87.7</v>
      </c>
      <c r="L13" s="217">
        <v>94.6</v>
      </c>
      <c r="M13" s="217">
        <v>97.7</v>
      </c>
      <c r="N13" s="217">
        <v>85.6</v>
      </c>
      <c r="O13" s="217">
        <v>83.6</v>
      </c>
      <c r="P13" s="217">
        <v>92.8</v>
      </c>
      <c r="Q13" s="217">
        <v>89.9</v>
      </c>
      <c r="R13" s="217">
        <v>106.2</v>
      </c>
      <c r="S13" s="217">
        <v>119.6</v>
      </c>
    </row>
    <row r="14" spans="1:28" ht="13.5" customHeight="1" x14ac:dyDescent="0.25">
      <c r="A14" s="21" t="s">
        <v>421</v>
      </c>
      <c r="B14" s="21">
        <v>9</v>
      </c>
      <c r="C14" s="19" t="s">
        <v>425</v>
      </c>
      <c r="D14" s="213">
        <v>97.1</v>
      </c>
      <c r="E14" s="214">
        <v>103.4</v>
      </c>
      <c r="F14" s="214">
        <v>101.4</v>
      </c>
      <c r="G14" s="214">
        <v>118.8</v>
      </c>
      <c r="H14" s="214">
        <v>97.5</v>
      </c>
      <c r="I14" s="214">
        <v>88.1</v>
      </c>
      <c r="J14" s="214">
        <v>96.7</v>
      </c>
      <c r="K14" s="214">
        <v>88.2</v>
      </c>
      <c r="L14" s="214">
        <v>85.4</v>
      </c>
      <c r="M14" s="214">
        <v>95.5</v>
      </c>
      <c r="N14" s="214">
        <v>82</v>
      </c>
      <c r="O14" s="214">
        <v>86.2</v>
      </c>
      <c r="P14" s="214">
        <v>90.6</v>
      </c>
      <c r="Q14" s="214">
        <v>91.5</v>
      </c>
      <c r="R14" s="214">
        <v>101.1</v>
      </c>
      <c r="S14" s="214">
        <v>120.6</v>
      </c>
    </row>
    <row r="15" spans="1:28" ht="13.5" customHeight="1" x14ac:dyDescent="0.25">
      <c r="A15" s="24" t="s">
        <v>46</v>
      </c>
      <c r="B15" s="21">
        <v>10</v>
      </c>
      <c r="C15" s="19"/>
      <c r="D15" s="11">
        <v>96.1</v>
      </c>
      <c r="E15" s="22">
        <v>98.6</v>
      </c>
      <c r="F15" s="22">
        <v>101.7</v>
      </c>
      <c r="G15" s="22">
        <v>116.5</v>
      </c>
      <c r="H15" s="22">
        <v>94.2</v>
      </c>
      <c r="I15" s="22">
        <v>88.1</v>
      </c>
      <c r="J15" s="22">
        <v>96.6</v>
      </c>
      <c r="K15" s="22">
        <v>87.4</v>
      </c>
      <c r="L15" s="22">
        <v>84.5</v>
      </c>
      <c r="M15" s="22">
        <v>99.9</v>
      </c>
      <c r="N15" s="22">
        <v>81.400000000000006</v>
      </c>
      <c r="O15" s="22">
        <v>82</v>
      </c>
      <c r="P15" s="22">
        <v>91</v>
      </c>
      <c r="Q15" s="22">
        <v>87.6</v>
      </c>
      <c r="R15" s="22">
        <v>101.9</v>
      </c>
      <c r="S15" s="22">
        <v>116.3</v>
      </c>
    </row>
    <row r="16" spans="1:28" ht="13.5" customHeight="1" x14ac:dyDescent="0.25">
      <c r="A16" s="24" t="s">
        <v>46</v>
      </c>
      <c r="B16" s="21">
        <v>11</v>
      </c>
      <c r="C16" s="19"/>
      <c r="D16" s="11">
        <v>96.7</v>
      </c>
      <c r="E16" s="22">
        <v>100</v>
      </c>
      <c r="F16" s="22">
        <v>101.6</v>
      </c>
      <c r="G16" s="22">
        <v>116.8</v>
      </c>
      <c r="H16" s="22">
        <v>92.8</v>
      </c>
      <c r="I16" s="22">
        <v>91.9</v>
      </c>
      <c r="J16" s="22">
        <v>96.6</v>
      </c>
      <c r="K16" s="22">
        <v>88.1</v>
      </c>
      <c r="L16" s="22">
        <v>95.4</v>
      </c>
      <c r="M16" s="22">
        <v>96.8</v>
      </c>
      <c r="N16" s="22">
        <v>82.9</v>
      </c>
      <c r="O16" s="22">
        <v>82.7</v>
      </c>
      <c r="P16" s="22">
        <v>89.7</v>
      </c>
      <c r="Q16" s="22">
        <v>86.5</v>
      </c>
      <c r="R16" s="22">
        <v>102.2</v>
      </c>
      <c r="S16" s="22">
        <v>122</v>
      </c>
    </row>
    <row r="17" spans="1:19" ht="13.5" customHeight="1" x14ac:dyDescent="0.25">
      <c r="A17" s="24" t="s">
        <v>46</v>
      </c>
      <c r="B17" s="21">
        <v>12</v>
      </c>
      <c r="D17" s="11">
        <v>95.5</v>
      </c>
      <c r="E17" s="22">
        <v>99.6</v>
      </c>
      <c r="F17" s="22">
        <v>99.9</v>
      </c>
      <c r="G17" s="22">
        <v>115</v>
      </c>
      <c r="H17" s="22">
        <v>92.8</v>
      </c>
      <c r="I17" s="22">
        <v>88.8</v>
      </c>
      <c r="J17" s="22">
        <v>96.5</v>
      </c>
      <c r="K17" s="22">
        <v>88.1</v>
      </c>
      <c r="L17" s="22">
        <v>91.7</v>
      </c>
      <c r="M17" s="22">
        <v>94.6</v>
      </c>
      <c r="N17" s="22">
        <v>86</v>
      </c>
      <c r="O17" s="22">
        <v>80.5</v>
      </c>
      <c r="P17" s="22">
        <v>95.4</v>
      </c>
      <c r="Q17" s="22">
        <v>85</v>
      </c>
      <c r="R17" s="22">
        <v>101.7</v>
      </c>
      <c r="S17" s="22">
        <v>112.8</v>
      </c>
    </row>
    <row r="18" spans="1:19" ht="13.5" customHeight="1" x14ac:dyDescent="0.25">
      <c r="A18" s="24" t="s">
        <v>422</v>
      </c>
      <c r="B18" s="21">
        <v>1</v>
      </c>
      <c r="C18" s="19"/>
      <c r="D18" s="11">
        <v>93.4</v>
      </c>
      <c r="E18" s="22">
        <v>91.1</v>
      </c>
      <c r="F18" s="22">
        <v>95.2</v>
      </c>
      <c r="G18" s="22">
        <v>101.5</v>
      </c>
      <c r="H18" s="22">
        <v>103.7</v>
      </c>
      <c r="I18" s="22">
        <v>91.2</v>
      </c>
      <c r="J18" s="22">
        <v>90.6</v>
      </c>
      <c r="K18" s="22">
        <v>91.8</v>
      </c>
      <c r="L18" s="22">
        <v>85.4</v>
      </c>
      <c r="M18" s="22">
        <v>95.7</v>
      </c>
      <c r="N18" s="22">
        <v>88</v>
      </c>
      <c r="O18" s="22">
        <v>87</v>
      </c>
      <c r="P18" s="22">
        <v>94.1</v>
      </c>
      <c r="Q18" s="22">
        <v>85.2</v>
      </c>
      <c r="R18" s="22">
        <v>103.8</v>
      </c>
      <c r="S18" s="22">
        <v>117.2</v>
      </c>
    </row>
    <row r="19" spans="1:19" ht="13.5" customHeight="1" x14ac:dyDescent="0.25">
      <c r="A19" s="24" t="s">
        <v>46</v>
      </c>
      <c r="B19" s="21">
        <v>2</v>
      </c>
      <c r="C19" s="19"/>
      <c r="D19" s="11">
        <v>94.3</v>
      </c>
      <c r="E19" s="22">
        <v>93.4</v>
      </c>
      <c r="F19" s="22">
        <v>98</v>
      </c>
      <c r="G19" s="22">
        <v>107</v>
      </c>
      <c r="H19" s="22">
        <v>105</v>
      </c>
      <c r="I19" s="22">
        <v>96.1</v>
      </c>
      <c r="J19" s="22">
        <v>89.1</v>
      </c>
      <c r="K19" s="22">
        <v>91.3</v>
      </c>
      <c r="L19" s="22">
        <v>84.8</v>
      </c>
      <c r="M19" s="22">
        <v>98.2</v>
      </c>
      <c r="N19" s="22">
        <v>83.6</v>
      </c>
      <c r="O19" s="22">
        <v>84.8</v>
      </c>
      <c r="P19" s="22">
        <v>95.6</v>
      </c>
      <c r="Q19" s="22">
        <v>83.4</v>
      </c>
      <c r="R19" s="22">
        <v>111.4</v>
      </c>
      <c r="S19" s="22">
        <v>117.2</v>
      </c>
    </row>
    <row r="20" spans="1:19" ht="13.5" customHeight="1" x14ac:dyDescent="0.25">
      <c r="A20" s="24" t="s">
        <v>46</v>
      </c>
      <c r="B20" s="21">
        <v>3</v>
      </c>
      <c r="C20" s="19"/>
      <c r="D20" s="11">
        <v>93.7</v>
      </c>
      <c r="E20" s="22">
        <v>94.1</v>
      </c>
      <c r="F20" s="22">
        <v>97.5</v>
      </c>
      <c r="G20" s="22">
        <v>107</v>
      </c>
      <c r="H20" s="22">
        <v>104.7</v>
      </c>
      <c r="I20" s="22">
        <v>94.8</v>
      </c>
      <c r="J20" s="22">
        <v>90</v>
      </c>
      <c r="K20" s="22">
        <v>90.2</v>
      </c>
      <c r="L20" s="22">
        <v>87.8</v>
      </c>
      <c r="M20" s="22">
        <v>99.6</v>
      </c>
      <c r="N20" s="22">
        <v>86.3</v>
      </c>
      <c r="O20" s="22">
        <v>87.9</v>
      </c>
      <c r="P20" s="22">
        <v>94.3</v>
      </c>
      <c r="Q20" s="22">
        <v>79.900000000000006</v>
      </c>
      <c r="R20" s="22">
        <v>109.1</v>
      </c>
      <c r="S20" s="22">
        <v>114.7</v>
      </c>
    </row>
    <row r="21" spans="1:19" ht="13.5" customHeight="1" x14ac:dyDescent="0.25">
      <c r="A21" s="198" t="s">
        <v>46</v>
      </c>
      <c r="B21" s="21">
        <v>4</v>
      </c>
      <c r="C21" s="19"/>
      <c r="D21" s="11">
        <v>95.7</v>
      </c>
      <c r="E21" s="22">
        <v>94.8</v>
      </c>
      <c r="F21" s="22">
        <v>99.7</v>
      </c>
      <c r="G21" s="22">
        <v>106</v>
      </c>
      <c r="H21" s="22">
        <v>104.6</v>
      </c>
      <c r="I21" s="22">
        <v>97.5</v>
      </c>
      <c r="J21" s="22">
        <v>92.8</v>
      </c>
      <c r="K21" s="22">
        <v>93.5</v>
      </c>
      <c r="L21" s="22">
        <v>87.1</v>
      </c>
      <c r="M21" s="22">
        <v>100.8</v>
      </c>
      <c r="N21" s="22">
        <v>88.2</v>
      </c>
      <c r="O21" s="22">
        <v>89.4</v>
      </c>
      <c r="P21" s="22">
        <v>93.8</v>
      </c>
      <c r="Q21" s="22">
        <v>82.9</v>
      </c>
      <c r="R21" s="22">
        <v>110.2</v>
      </c>
      <c r="S21" s="22">
        <v>116.2</v>
      </c>
    </row>
    <row r="22" spans="1:19" ht="13.5" customHeight="1" x14ac:dyDescent="0.25">
      <c r="A22" s="24" t="s">
        <v>46</v>
      </c>
      <c r="B22" s="21">
        <v>5</v>
      </c>
      <c r="D22" s="11">
        <v>95</v>
      </c>
      <c r="E22" s="22">
        <v>92.4</v>
      </c>
      <c r="F22" s="22">
        <v>98.8</v>
      </c>
      <c r="G22" s="22">
        <v>105.5</v>
      </c>
      <c r="H22" s="22">
        <v>106.2</v>
      </c>
      <c r="I22" s="22">
        <v>95.1</v>
      </c>
      <c r="J22" s="22">
        <v>91.8</v>
      </c>
      <c r="K22" s="22">
        <v>92.6</v>
      </c>
      <c r="L22" s="22">
        <v>87.3</v>
      </c>
      <c r="M22" s="22">
        <v>97.5</v>
      </c>
      <c r="N22" s="22">
        <v>89.1</v>
      </c>
      <c r="O22" s="22">
        <v>91</v>
      </c>
      <c r="P22" s="22">
        <v>95.3</v>
      </c>
      <c r="Q22" s="22">
        <v>82.6</v>
      </c>
      <c r="R22" s="22">
        <v>108.8</v>
      </c>
      <c r="S22" s="22">
        <v>115.7</v>
      </c>
    </row>
    <row r="23" spans="1:19" ht="13.5" customHeight="1" x14ac:dyDescent="0.25">
      <c r="A23" s="24" t="s">
        <v>46</v>
      </c>
      <c r="B23" s="21">
        <v>6</v>
      </c>
      <c r="C23" s="19"/>
      <c r="D23" s="11">
        <v>95.5</v>
      </c>
      <c r="E23" s="22">
        <v>92.9</v>
      </c>
      <c r="F23" s="22">
        <v>101.6</v>
      </c>
      <c r="G23" s="22">
        <v>107.3</v>
      </c>
      <c r="H23" s="22">
        <v>105.3</v>
      </c>
      <c r="I23" s="22">
        <v>90.4</v>
      </c>
      <c r="J23" s="22">
        <v>93.1</v>
      </c>
      <c r="K23" s="22">
        <v>93</v>
      </c>
      <c r="L23" s="22">
        <v>81.400000000000006</v>
      </c>
      <c r="M23" s="22">
        <v>98.2</v>
      </c>
      <c r="N23" s="22">
        <v>87.2</v>
      </c>
      <c r="O23" s="22">
        <v>91.3</v>
      </c>
      <c r="P23" s="22">
        <v>95.8</v>
      </c>
      <c r="Q23" s="22">
        <v>81.400000000000006</v>
      </c>
      <c r="R23" s="22">
        <v>109</v>
      </c>
      <c r="S23" s="22">
        <v>115.9</v>
      </c>
    </row>
    <row r="24" spans="1:19" ht="13.5" customHeight="1" x14ac:dyDescent="0.25">
      <c r="A24" s="24" t="s">
        <v>46</v>
      </c>
      <c r="B24" s="21">
        <v>7</v>
      </c>
      <c r="C24" s="19"/>
      <c r="D24" s="11">
        <v>94.7</v>
      </c>
      <c r="E24" s="22">
        <v>92.4</v>
      </c>
      <c r="F24" s="22">
        <v>101.2</v>
      </c>
      <c r="G24" s="22">
        <v>106.7</v>
      </c>
      <c r="H24" s="22">
        <v>104.2</v>
      </c>
      <c r="I24" s="22">
        <v>86.4</v>
      </c>
      <c r="J24" s="22">
        <v>90.7</v>
      </c>
      <c r="K24" s="22">
        <v>93.5</v>
      </c>
      <c r="L24" s="22">
        <v>78.599999999999994</v>
      </c>
      <c r="M24" s="22">
        <v>100.7</v>
      </c>
      <c r="N24" s="22">
        <v>87.8</v>
      </c>
      <c r="O24" s="22">
        <v>90.2</v>
      </c>
      <c r="P24" s="22">
        <v>94.2</v>
      </c>
      <c r="Q24" s="22">
        <v>82.9</v>
      </c>
      <c r="R24" s="22">
        <v>109.4</v>
      </c>
      <c r="S24" s="22">
        <v>115.7</v>
      </c>
    </row>
    <row r="25" spans="1:19" ht="13.5" customHeight="1" x14ac:dyDescent="0.25">
      <c r="A25" s="24" t="s">
        <v>46</v>
      </c>
      <c r="B25" s="21">
        <v>8</v>
      </c>
      <c r="C25" s="19"/>
      <c r="D25" s="11">
        <v>93.2</v>
      </c>
      <c r="E25" s="22">
        <v>91.3</v>
      </c>
      <c r="F25" s="22">
        <v>99.6</v>
      </c>
      <c r="G25" s="22">
        <v>106.9</v>
      </c>
      <c r="H25" s="22">
        <v>106</v>
      </c>
      <c r="I25" s="22">
        <v>87.9</v>
      </c>
      <c r="J25" s="22">
        <v>90.3</v>
      </c>
      <c r="K25" s="22">
        <v>89.4</v>
      </c>
      <c r="L25" s="22">
        <v>78.3</v>
      </c>
      <c r="M25" s="22">
        <v>97.7</v>
      </c>
      <c r="N25" s="22">
        <v>88.8</v>
      </c>
      <c r="O25" s="22">
        <v>89.1</v>
      </c>
      <c r="P25" s="22">
        <v>91.3</v>
      </c>
      <c r="Q25" s="22">
        <v>81.400000000000006</v>
      </c>
      <c r="R25" s="22">
        <v>105.6</v>
      </c>
      <c r="S25" s="22">
        <v>111.7</v>
      </c>
    </row>
    <row r="26" spans="1:19" ht="13.5" customHeight="1" x14ac:dyDescent="0.25">
      <c r="A26" s="199" t="s">
        <v>46</v>
      </c>
      <c r="B26" s="200">
        <v>9</v>
      </c>
      <c r="C26" s="25"/>
      <c r="D26" s="201">
        <v>93.6</v>
      </c>
      <c r="E26" s="202">
        <v>93.9</v>
      </c>
      <c r="F26" s="202">
        <v>100.9</v>
      </c>
      <c r="G26" s="202">
        <v>106.3</v>
      </c>
      <c r="H26" s="202">
        <v>106.1</v>
      </c>
      <c r="I26" s="202">
        <v>89.4</v>
      </c>
      <c r="J26" s="202">
        <v>89.1</v>
      </c>
      <c r="K26" s="202">
        <v>88.6</v>
      </c>
      <c r="L26" s="202">
        <v>76.8</v>
      </c>
      <c r="M26" s="202">
        <v>97.6</v>
      </c>
      <c r="N26" s="202">
        <v>83.8</v>
      </c>
      <c r="O26" s="202">
        <v>82.4</v>
      </c>
      <c r="P26" s="202">
        <v>92.5</v>
      </c>
      <c r="Q26" s="202">
        <v>81.2</v>
      </c>
      <c r="R26" s="202">
        <v>107.5</v>
      </c>
      <c r="S26" s="202">
        <v>113.2</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213">
        <v>-0.4</v>
      </c>
      <c r="E28" s="214">
        <v>-6.2</v>
      </c>
      <c r="F28" s="214">
        <v>-0.9</v>
      </c>
      <c r="G28" s="214">
        <v>-8.1999999999999993</v>
      </c>
      <c r="H28" s="214">
        <v>2</v>
      </c>
      <c r="I28" s="214">
        <v>3.5</v>
      </c>
      <c r="J28" s="214">
        <v>-0.3</v>
      </c>
      <c r="K28" s="214">
        <v>1.8</v>
      </c>
      <c r="L28" s="189">
        <v>-1.6</v>
      </c>
      <c r="M28" s="189">
        <v>-2.8</v>
      </c>
      <c r="N28" s="189">
        <v>13.1</v>
      </c>
      <c r="O28" s="189">
        <v>-1.8</v>
      </c>
      <c r="P28" s="214">
        <v>-8</v>
      </c>
      <c r="Q28" s="214">
        <v>0.3</v>
      </c>
      <c r="R28" s="214">
        <v>-1.9</v>
      </c>
      <c r="S28" s="189">
        <v>1.1000000000000001</v>
      </c>
    </row>
    <row r="29" spans="1:19" ht="13.5" customHeight="1" x14ac:dyDescent="0.25">
      <c r="A29" s="21"/>
      <c r="B29" s="21" t="s">
        <v>219</v>
      </c>
      <c r="C29" s="19"/>
      <c r="D29" s="11">
        <v>0.3</v>
      </c>
      <c r="E29" s="22">
        <v>0.3</v>
      </c>
      <c r="F29" s="22">
        <v>-2.8</v>
      </c>
      <c r="G29" s="22">
        <v>-9.9</v>
      </c>
      <c r="H29" s="22">
        <v>-0.5</v>
      </c>
      <c r="I29" s="22">
        <v>-4.8</v>
      </c>
      <c r="J29" s="22">
        <v>-2.5</v>
      </c>
      <c r="K29" s="22">
        <v>2.1</v>
      </c>
      <c r="L29" s="191">
        <v>-7.4</v>
      </c>
      <c r="M29" s="191">
        <v>4.8</v>
      </c>
      <c r="N29" s="191">
        <v>-5</v>
      </c>
      <c r="O29" s="191">
        <v>-1.4</v>
      </c>
      <c r="P29" s="22">
        <v>31.4</v>
      </c>
      <c r="Q29" s="22">
        <v>5.4</v>
      </c>
      <c r="R29" s="22">
        <v>-0.2</v>
      </c>
      <c r="S29" s="191">
        <v>-5</v>
      </c>
    </row>
    <row r="30" spans="1:19" ht="13.5" customHeight="1" x14ac:dyDescent="0.25">
      <c r="A30" s="21"/>
      <c r="B30" s="21" t="s">
        <v>94</v>
      </c>
      <c r="C30" s="19"/>
      <c r="D30" s="11">
        <v>2.1</v>
      </c>
      <c r="E30" s="22">
        <v>8.1</v>
      </c>
      <c r="F30" s="22">
        <v>2.6</v>
      </c>
      <c r="G30" s="22">
        <v>2.2999999999999998</v>
      </c>
      <c r="H30" s="22">
        <v>7.9</v>
      </c>
      <c r="I30" s="22">
        <v>0.4</v>
      </c>
      <c r="J30" s="22">
        <v>-6</v>
      </c>
      <c r="K30" s="22">
        <v>-8.1999999999999993</v>
      </c>
      <c r="L30" s="191">
        <v>13.3</v>
      </c>
      <c r="M30" s="191">
        <v>5.9</v>
      </c>
      <c r="N30" s="191">
        <v>0.9</v>
      </c>
      <c r="O30" s="191">
        <v>2.1</v>
      </c>
      <c r="P30" s="22">
        <v>0</v>
      </c>
      <c r="Q30" s="22">
        <v>2.1</v>
      </c>
      <c r="R30" s="22">
        <v>2.6</v>
      </c>
      <c r="S30" s="191">
        <v>18.100000000000001</v>
      </c>
    </row>
    <row r="31" spans="1:19" ht="13.5" customHeight="1" x14ac:dyDescent="0.25">
      <c r="A31" s="21"/>
      <c r="B31" s="21" t="s">
        <v>278</v>
      </c>
      <c r="C31" s="19"/>
      <c r="D31" s="11">
        <v>-2.7</v>
      </c>
      <c r="E31" s="22">
        <v>-6.9</v>
      </c>
      <c r="F31" s="22">
        <v>0.9</v>
      </c>
      <c r="G31" s="22">
        <v>-8.1999999999999993</v>
      </c>
      <c r="H31" s="22">
        <v>-4.7</v>
      </c>
      <c r="I31" s="22">
        <v>-9.9</v>
      </c>
      <c r="J31" s="22">
        <v>-5.6</v>
      </c>
      <c r="K31" s="22">
        <v>1.5</v>
      </c>
      <c r="L31" s="191">
        <v>-5.7</v>
      </c>
      <c r="M31" s="191">
        <v>-6.8</v>
      </c>
      <c r="N31" s="191">
        <v>-3.2</v>
      </c>
      <c r="O31" s="191">
        <v>2.6</v>
      </c>
      <c r="P31" s="22">
        <v>-3.4</v>
      </c>
      <c r="Q31" s="22">
        <v>-3.6</v>
      </c>
      <c r="R31" s="22">
        <v>3.3</v>
      </c>
      <c r="S31" s="191">
        <v>0.7</v>
      </c>
    </row>
    <row r="32" spans="1:19" ht="13.5" customHeight="1" x14ac:dyDescent="0.25">
      <c r="A32" s="21"/>
      <c r="B32" s="21" t="s">
        <v>96</v>
      </c>
      <c r="C32" s="19"/>
      <c r="D32" s="11">
        <v>-1.7</v>
      </c>
      <c r="E32" s="22">
        <v>-2.1</v>
      </c>
      <c r="F32" s="22">
        <v>-1.3</v>
      </c>
      <c r="G32" s="22">
        <v>5.4</v>
      </c>
      <c r="H32" s="22">
        <v>-7.9</v>
      </c>
      <c r="I32" s="22">
        <v>3.3</v>
      </c>
      <c r="J32" s="22">
        <v>0.3</v>
      </c>
      <c r="K32" s="22">
        <v>-6.1</v>
      </c>
      <c r="L32" s="191">
        <v>-0.3</v>
      </c>
      <c r="M32" s="191">
        <v>-1.3</v>
      </c>
      <c r="N32" s="191">
        <v>-4.2</v>
      </c>
      <c r="O32" s="191">
        <v>-11.8</v>
      </c>
      <c r="P32" s="22">
        <v>-5.7</v>
      </c>
      <c r="Q32" s="22">
        <v>-2.6</v>
      </c>
      <c r="R32" s="22">
        <v>-1.8</v>
      </c>
      <c r="S32" s="191">
        <v>1.6</v>
      </c>
    </row>
    <row r="33" spans="1:32" ht="13.5" customHeight="1" x14ac:dyDescent="0.25">
      <c r="A33" s="194"/>
      <c r="B33" s="194" t="s">
        <v>159</v>
      </c>
      <c r="C33" s="195"/>
      <c r="D33" s="216">
        <v>-0.7</v>
      </c>
      <c r="E33" s="217">
        <v>-0.1</v>
      </c>
      <c r="F33" s="217">
        <v>-1.5</v>
      </c>
      <c r="G33" s="217">
        <v>18.7</v>
      </c>
      <c r="H33" s="217">
        <v>2.4</v>
      </c>
      <c r="I33" s="217">
        <v>-5</v>
      </c>
      <c r="J33" s="217">
        <v>10</v>
      </c>
      <c r="K33" s="217">
        <v>1.6</v>
      </c>
      <c r="L33" s="217">
        <v>-11.7</v>
      </c>
      <c r="M33" s="217">
        <v>-1.6</v>
      </c>
      <c r="N33" s="217">
        <v>-6.1</v>
      </c>
      <c r="O33" s="217">
        <v>-10.199999999999999</v>
      </c>
      <c r="P33" s="217">
        <v>0.3</v>
      </c>
      <c r="Q33" s="217">
        <v>-3.3</v>
      </c>
      <c r="R33" s="217">
        <v>2.2000000000000002</v>
      </c>
      <c r="S33" s="217">
        <v>-1</v>
      </c>
    </row>
    <row r="34" spans="1:32" ht="13.5" customHeight="1" x14ac:dyDescent="0.25">
      <c r="A34" s="21" t="s">
        <v>421</v>
      </c>
      <c r="B34" s="21">
        <v>9</v>
      </c>
      <c r="C34" s="19" t="s">
        <v>425</v>
      </c>
      <c r="D34" s="213">
        <v>-0.5</v>
      </c>
      <c r="E34" s="214">
        <v>6.1</v>
      </c>
      <c r="F34" s="214">
        <v>-1.9</v>
      </c>
      <c r="G34" s="214">
        <v>24.8</v>
      </c>
      <c r="H34" s="214">
        <v>7.4</v>
      </c>
      <c r="I34" s="214">
        <v>-7.2</v>
      </c>
      <c r="J34" s="214">
        <v>9.5</v>
      </c>
      <c r="K34" s="214">
        <v>0.7</v>
      </c>
      <c r="L34" s="214">
        <v>-15.8</v>
      </c>
      <c r="M34" s="214">
        <v>-3.1</v>
      </c>
      <c r="N34" s="214">
        <v>-12.7</v>
      </c>
      <c r="O34" s="214">
        <v>-1.5</v>
      </c>
      <c r="P34" s="214">
        <v>4.3</v>
      </c>
      <c r="Q34" s="214">
        <v>-2.8</v>
      </c>
      <c r="R34" s="214">
        <v>1</v>
      </c>
      <c r="S34" s="214">
        <v>-0.9</v>
      </c>
    </row>
    <row r="35" spans="1:32" ht="13.5" customHeight="1" x14ac:dyDescent="0.25">
      <c r="A35" s="24" t="s">
        <v>46</v>
      </c>
      <c r="B35" s="21">
        <v>10</v>
      </c>
      <c r="C35" s="19"/>
      <c r="D35" s="11">
        <v>-1.2</v>
      </c>
      <c r="E35" s="22">
        <v>0.9</v>
      </c>
      <c r="F35" s="22">
        <v>-1.5</v>
      </c>
      <c r="G35" s="22">
        <v>25.1</v>
      </c>
      <c r="H35" s="22">
        <v>-7.3</v>
      </c>
      <c r="I35" s="22">
        <v>-6.4</v>
      </c>
      <c r="J35" s="22">
        <v>7.8</v>
      </c>
      <c r="K35" s="22">
        <v>1.6</v>
      </c>
      <c r="L35" s="22">
        <v>-17.899999999999999</v>
      </c>
      <c r="M35" s="22">
        <v>2.5</v>
      </c>
      <c r="N35" s="22">
        <v>-10.5</v>
      </c>
      <c r="O35" s="22">
        <v>-5.5</v>
      </c>
      <c r="P35" s="22">
        <v>1.1000000000000001</v>
      </c>
      <c r="Q35" s="22">
        <v>-4.2</v>
      </c>
      <c r="R35" s="22">
        <v>1.7</v>
      </c>
      <c r="S35" s="22">
        <v>-2.6</v>
      </c>
    </row>
    <row r="36" spans="1:32" ht="13.5" customHeight="1" x14ac:dyDescent="0.25">
      <c r="A36" s="24" t="s">
        <v>46</v>
      </c>
      <c r="B36" s="21">
        <v>11</v>
      </c>
      <c r="C36" s="19"/>
      <c r="D36" s="11">
        <v>-1.8</v>
      </c>
      <c r="E36" s="22">
        <v>-0.1</v>
      </c>
      <c r="F36" s="22">
        <v>-2.2000000000000002</v>
      </c>
      <c r="G36" s="22">
        <v>22.2</v>
      </c>
      <c r="H36" s="22">
        <v>-11.5</v>
      </c>
      <c r="I36" s="22">
        <v>-5.3</v>
      </c>
      <c r="J36" s="22">
        <v>7.2</v>
      </c>
      <c r="K36" s="22">
        <v>1.3</v>
      </c>
      <c r="L36" s="22">
        <v>-6.8</v>
      </c>
      <c r="M36" s="22">
        <v>-0.3</v>
      </c>
      <c r="N36" s="22">
        <v>-11.9</v>
      </c>
      <c r="O36" s="22">
        <v>-3.8</v>
      </c>
      <c r="P36" s="22">
        <v>0.1</v>
      </c>
      <c r="Q36" s="22">
        <v>-7</v>
      </c>
      <c r="R36" s="22">
        <v>0.7</v>
      </c>
      <c r="S36" s="22">
        <v>1.1000000000000001</v>
      </c>
    </row>
    <row r="37" spans="1:32" ht="13.5" customHeight="1" x14ac:dyDescent="0.25">
      <c r="A37" s="24" t="s">
        <v>46</v>
      </c>
      <c r="B37" s="21">
        <v>12</v>
      </c>
      <c r="D37" s="11">
        <v>-2.7</v>
      </c>
      <c r="E37" s="22">
        <v>2.2999999999999998</v>
      </c>
      <c r="F37" s="22">
        <v>-3.8</v>
      </c>
      <c r="G37" s="22">
        <v>18.399999999999999</v>
      </c>
      <c r="H37" s="22">
        <v>-7.3</v>
      </c>
      <c r="I37" s="22">
        <v>-7.7</v>
      </c>
      <c r="J37" s="22">
        <v>6.3</v>
      </c>
      <c r="K37" s="22">
        <v>-0.6</v>
      </c>
      <c r="L37" s="22">
        <v>-11.8</v>
      </c>
      <c r="M37" s="22">
        <v>-1.7</v>
      </c>
      <c r="N37" s="22">
        <v>-5.9</v>
      </c>
      <c r="O37" s="22">
        <v>-8.1999999999999993</v>
      </c>
      <c r="P37" s="22">
        <v>0.8</v>
      </c>
      <c r="Q37" s="22">
        <v>-7.8</v>
      </c>
      <c r="R37" s="22">
        <v>0.4</v>
      </c>
      <c r="S37" s="22">
        <v>-3.8</v>
      </c>
    </row>
    <row r="38" spans="1:32" ht="13.5" customHeight="1" x14ac:dyDescent="0.25">
      <c r="A38" s="24" t="s">
        <v>422</v>
      </c>
      <c r="B38" s="21">
        <v>1</v>
      </c>
      <c r="C38" s="19"/>
      <c r="D38" s="11">
        <v>-4.5999999999999996</v>
      </c>
      <c r="E38" s="22">
        <v>-4.0999999999999996</v>
      </c>
      <c r="F38" s="22">
        <v>-5.0999999999999996</v>
      </c>
      <c r="G38" s="22">
        <v>-9.6</v>
      </c>
      <c r="H38" s="22">
        <v>5</v>
      </c>
      <c r="I38" s="22">
        <v>4.5999999999999996</v>
      </c>
      <c r="J38" s="22">
        <v>-10</v>
      </c>
      <c r="K38" s="22">
        <v>6.3</v>
      </c>
      <c r="L38" s="22">
        <v>-14.9</v>
      </c>
      <c r="M38" s="22">
        <v>-1.9</v>
      </c>
      <c r="N38" s="22">
        <v>0.9</v>
      </c>
      <c r="O38" s="22">
        <v>6.4</v>
      </c>
      <c r="P38" s="22">
        <v>-1.1000000000000001</v>
      </c>
      <c r="Q38" s="22">
        <v>-7.9</v>
      </c>
      <c r="R38" s="22">
        <v>-5.6</v>
      </c>
      <c r="S38" s="22">
        <v>-5.5</v>
      </c>
    </row>
    <row r="39" spans="1:32" ht="13.5" customHeight="1" x14ac:dyDescent="0.25">
      <c r="A39" s="24" t="s">
        <v>46</v>
      </c>
      <c r="B39" s="21">
        <v>2</v>
      </c>
      <c r="C39" s="19"/>
      <c r="D39" s="11">
        <v>-4.5</v>
      </c>
      <c r="E39" s="22">
        <v>-4.5</v>
      </c>
      <c r="F39" s="22">
        <v>-4.5999999999999996</v>
      </c>
      <c r="G39" s="22">
        <v>-2.4</v>
      </c>
      <c r="H39" s="22">
        <v>7</v>
      </c>
      <c r="I39" s="22">
        <v>4</v>
      </c>
      <c r="J39" s="22">
        <v>-10.8</v>
      </c>
      <c r="K39" s="22">
        <v>5.3</v>
      </c>
      <c r="L39" s="22">
        <v>-15.5</v>
      </c>
      <c r="M39" s="22">
        <v>-0.3</v>
      </c>
      <c r="N39" s="22">
        <v>-5.7</v>
      </c>
      <c r="O39" s="22">
        <v>2.8</v>
      </c>
      <c r="P39" s="22">
        <v>0.4</v>
      </c>
      <c r="Q39" s="22">
        <v>-9.1</v>
      </c>
      <c r="R39" s="22">
        <v>-2.5</v>
      </c>
      <c r="S39" s="22">
        <v>-2.6</v>
      </c>
    </row>
    <row r="40" spans="1:32" ht="13.5" customHeight="1" x14ac:dyDescent="0.25">
      <c r="A40" s="24" t="s">
        <v>46</v>
      </c>
      <c r="B40" s="21">
        <v>3</v>
      </c>
      <c r="C40" s="19"/>
      <c r="D40" s="11">
        <v>-5.0999999999999996</v>
      </c>
      <c r="E40" s="22">
        <v>-3.2</v>
      </c>
      <c r="F40" s="22">
        <v>-4.5</v>
      </c>
      <c r="G40" s="22">
        <v>-4.5</v>
      </c>
      <c r="H40" s="22">
        <v>6</v>
      </c>
      <c r="I40" s="22">
        <v>4.2</v>
      </c>
      <c r="J40" s="22">
        <v>-8.5</v>
      </c>
      <c r="K40" s="22">
        <v>1.9</v>
      </c>
      <c r="L40" s="22">
        <v>-12.9</v>
      </c>
      <c r="M40" s="22">
        <v>2</v>
      </c>
      <c r="N40" s="22">
        <v>-1.6</v>
      </c>
      <c r="O40" s="22">
        <v>6.8</v>
      </c>
      <c r="P40" s="22">
        <v>-1.3</v>
      </c>
      <c r="Q40" s="22">
        <v>-15.2</v>
      </c>
      <c r="R40" s="22">
        <v>-1</v>
      </c>
      <c r="S40" s="22">
        <v>-5.7</v>
      </c>
    </row>
    <row r="41" spans="1:32" ht="13.5" customHeight="1" x14ac:dyDescent="0.25">
      <c r="A41" s="198" t="s">
        <v>46</v>
      </c>
      <c r="B41" s="21">
        <v>4</v>
      </c>
      <c r="C41" s="19"/>
      <c r="D41" s="11">
        <v>-3.9</v>
      </c>
      <c r="E41" s="22">
        <v>-3.8</v>
      </c>
      <c r="F41" s="22">
        <v>-3.9</v>
      </c>
      <c r="G41" s="22">
        <v>-4.2</v>
      </c>
      <c r="H41" s="22">
        <v>8.8000000000000007</v>
      </c>
      <c r="I41" s="22">
        <v>7.3</v>
      </c>
      <c r="J41" s="22">
        <v>-7</v>
      </c>
      <c r="K41" s="22">
        <v>6.5</v>
      </c>
      <c r="L41" s="22">
        <v>-15.9</v>
      </c>
      <c r="M41" s="22">
        <v>-0.1</v>
      </c>
      <c r="N41" s="22">
        <v>2.6</v>
      </c>
      <c r="O41" s="22">
        <v>4.8</v>
      </c>
      <c r="P41" s="22">
        <v>0.6</v>
      </c>
      <c r="Q41" s="22">
        <v>-13.2</v>
      </c>
      <c r="R41" s="22">
        <v>1.6</v>
      </c>
      <c r="S41" s="22">
        <v>-4.4000000000000004</v>
      </c>
    </row>
    <row r="42" spans="1:32" ht="13.5" customHeight="1" x14ac:dyDescent="0.25">
      <c r="A42" s="24" t="s">
        <v>46</v>
      </c>
      <c r="B42" s="21">
        <v>5</v>
      </c>
      <c r="D42" s="11">
        <v>-2.8</v>
      </c>
      <c r="E42" s="22">
        <v>-6.7</v>
      </c>
      <c r="F42" s="22">
        <v>-3.3</v>
      </c>
      <c r="G42" s="22">
        <v>-4.8</v>
      </c>
      <c r="H42" s="22">
        <v>9.9</v>
      </c>
      <c r="I42" s="22">
        <v>6.6</v>
      </c>
      <c r="J42" s="22">
        <v>-6.6</v>
      </c>
      <c r="K42" s="22">
        <v>5</v>
      </c>
      <c r="L42" s="22">
        <v>-11.6</v>
      </c>
      <c r="M42" s="22">
        <v>2.2000000000000002</v>
      </c>
      <c r="N42" s="22">
        <v>0.1</v>
      </c>
      <c r="O42" s="22">
        <v>9.1</v>
      </c>
      <c r="P42" s="22">
        <v>2.2999999999999998</v>
      </c>
      <c r="Q42" s="22">
        <v>-7.5</v>
      </c>
      <c r="R42" s="22">
        <v>2.1</v>
      </c>
      <c r="S42" s="22">
        <v>-3.2</v>
      </c>
    </row>
    <row r="43" spans="1:32" ht="13.5" customHeight="1" x14ac:dyDescent="0.25">
      <c r="A43" s="24" t="s">
        <v>46</v>
      </c>
      <c r="B43" s="21">
        <v>6</v>
      </c>
      <c r="C43" s="19"/>
      <c r="D43" s="11">
        <v>-2.8</v>
      </c>
      <c r="E43" s="22">
        <v>-3.9</v>
      </c>
      <c r="F43" s="22">
        <v>-1.6</v>
      </c>
      <c r="G43" s="22">
        <v>-2.7</v>
      </c>
      <c r="H43" s="22">
        <v>10.7</v>
      </c>
      <c r="I43" s="22">
        <v>0.2</v>
      </c>
      <c r="J43" s="22">
        <v>-5.9</v>
      </c>
      <c r="K43" s="22">
        <v>7.1</v>
      </c>
      <c r="L43" s="22">
        <v>-16.3</v>
      </c>
      <c r="M43" s="22">
        <v>-1</v>
      </c>
      <c r="N43" s="22">
        <v>-2.6</v>
      </c>
      <c r="O43" s="22">
        <v>7.8</v>
      </c>
      <c r="P43" s="22">
        <v>3</v>
      </c>
      <c r="Q43" s="22">
        <v>-9.3000000000000007</v>
      </c>
      <c r="R43" s="22">
        <v>0.7</v>
      </c>
      <c r="S43" s="22">
        <v>-4.0999999999999996</v>
      </c>
    </row>
    <row r="44" spans="1:32" ht="13.5" customHeight="1" x14ac:dyDescent="0.25">
      <c r="A44" s="24" t="s">
        <v>46</v>
      </c>
      <c r="B44" s="21">
        <v>7</v>
      </c>
      <c r="C44" s="19"/>
      <c r="D44" s="11">
        <v>-2.1</v>
      </c>
      <c r="E44" s="22">
        <v>-6.9</v>
      </c>
      <c r="F44" s="22">
        <v>-0.7</v>
      </c>
      <c r="G44" s="22">
        <v>-7.3</v>
      </c>
      <c r="H44" s="22">
        <v>8.3000000000000007</v>
      </c>
      <c r="I44" s="22">
        <v>-2.8</v>
      </c>
      <c r="J44" s="22">
        <v>-4.2</v>
      </c>
      <c r="K44" s="22">
        <v>6.5</v>
      </c>
      <c r="L44" s="22">
        <v>-12.8</v>
      </c>
      <c r="M44" s="22">
        <v>1.9</v>
      </c>
      <c r="N44" s="22">
        <v>7.1</v>
      </c>
      <c r="O44" s="22">
        <v>4.8</v>
      </c>
      <c r="P44" s="22">
        <v>1.8</v>
      </c>
      <c r="Q44" s="22">
        <v>-6.2</v>
      </c>
      <c r="R44" s="22">
        <v>5</v>
      </c>
      <c r="S44" s="22">
        <v>-3.9</v>
      </c>
    </row>
    <row r="45" spans="1:32" ht="13.5" customHeight="1" x14ac:dyDescent="0.25">
      <c r="A45" s="24" t="s">
        <v>46</v>
      </c>
      <c r="B45" s="21">
        <v>8</v>
      </c>
      <c r="C45" s="19"/>
      <c r="D45" s="11">
        <v>-2.7</v>
      </c>
      <c r="E45" s="22">
        <v>-9.6</v>
      </c>
      <c r="F45" s="22">
        <v>-1</v>
      </c>
      <c r="G45" s="22">
        <v>-7.9</v>
      </c>
      <c r="H45" s="22">
        <v>7.8</v>
      </c>
      <c r="I45" s="22">
        <v>2.2000000000000002</v>
      </c>
      <c r="J45" s="22">
        <v>-5.4</v>
      </c>
      <c r="K45" s="22">
        <v>1.1000000000000001</v>
      </c>
      <c r="L45" s="22">
        <v>-10.9</v>
      </c>
      <c r="M45" s="22">
        <v>-0.3</v>
      </c>
      <c r="N45" s="22">
        <v>2.9</v>
      </c>
      <c r="O45" s="22">
        <v>2.5</v>
      </c>
      <c r="P45" s="22">
        <v>1.9</v>
      </c>
      <c r="Q45" s="22">
        <v>-6.9</v>
      </c>
      <c r="R45" s="22">
        <v>-1.1000000000000001</v>
      </c>
      <c r="S45" s="22">
        <v>-3.5</v>
      </c>
    </row>
    <row r="46" spans="1:32" ht="13.5" customHeight="1" x14ac:dyDescent="0.25">
      <c r="A46" s="199" t="s">
        <v>46</v>
      </c>
      <c r="B46" s="200">
        <v>9</v>
      </c>
      <c r="C46" s="25"/>
      <c r="D46" s="201">
        <v>-3.6</v>
      </c>
      <c r="E46" s="202">
        <v>-9.1999999999999993</v>
      </c>
      <c r="F46" s="202">
        <v>-0.5</v>
      </c>
      <c r="G46" s="202">
        <v>-10.5</v>
      </c>
      <c r="H46" s="202">
        <v>8.8000000000000007</v>
      </c>
      <c r="I46" s="202">
        <v>1.5</v>
      </c>
      <c r="J46" s="202">
        <v>-7.9</v>
      </c>
      <c r="K46" s="202">
        <v>0.5</v>
      </c>
      <c r="L46" s="202">
        <v>-10.1</v>
      </c>
      <c r="M46" s="202">
        <v>2.2000000000000002</v>
      </c>
      <c r="N46" s="202">
        <v>2.2000000000000002</v>
      </c>
      <c r="O46" s="202">
        <v>-4.4000000000000004</v>
      </c>
      <c r="P46" s="202">
        <v>2.1</v>
      </c>
      <c r="Q46" s="202">
        <v>-11.3</v>
      </c>
      <c r="R46" s="202">
        <v>6.3</v>
      </c>
      <c r="S46" s="202">
        <v>-6.1</v>
      </c>
    </row>
    <row r="47" spans="1:32" ht="27" customHeight="1" x14ac:dyDescent="0.25">
      <c r="A47" s="595" t="s">
        <v>147</v>
      </c>
      <c r="B47" s="595"/>
      <c r="C47" s="596"/>
      <c r="D47" s="203">
        <v>0.4</v>
      </c>
      <c r="E47" s="203">
        <v>2.8</v>
      </c>
      <c r="F47" s="203">
        <v>1.3</v>
      </c>
      <c r="G47" s="203">
        <v>-0.6</v>
      </c>
      <c r="H47" s="203">
        <v>0.1</v>
      </c>
      <c r="I47" s="203">
        <v>1.7</v>
      </c>
      <c r="J47" s="203">
        <v>-1.3</v>
      </c>
      <c r="K47" s="203">
        <v>-0.9</v>
      </c>
      <c r="L47" s="203">
        <v>-1.9</v>
      </c>
      <c r="M47" s="203">
        <v>-0.1</v>
      </c>
      <c r="N47" s="203">
        <v>-5.6</v>
      </c>
      <c r="O47" s="203">
        <v>-7.5</v>
      </c>
      <c r="P47" s="203">
        <v>1.3</v>
      </c>
      <c r="Q47" s="203">
        <v>-0.2</v>
      </c>
      <c r="R47" s="203">
        <v>1.8</v>
      </c>
      <c r="S47" s="203">
        <v>1.3</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213">
        <v>100.7</v>
      </c>
      <c r="E54" s="214">
        <v>103</v>
      </c>
      <c r="F54" s="214">
        <v>102.8</v>
      </c>
      <c r="G54" s="214">
        <v>110.3</v>
      </c>
      <c r="H54" s="214">
        <v>104.7</v>
      </c>
      <c r="I54" s="214">
        <v>106</v>
      </c>
      <c r="J54" s="214">
        <v>106.5</v>
      </c>
      <c r="K54" s="214">
        <v>102.8</v>
      </c>
      <c r="L54" s="189">
        <v>81</v>
      </c>
      <c r="M54" s="189">
        <v>100.3</v>
      </c>
      <c r="N54" s="189">
        <v>111.8</v>
      </c>
      <c r="O54" s="189">
        <v>108.8</v>
      </c>
      <c r="P54" s="214">
        <v>78.900000000000006</v>
      </c>
      <c r="Q54" s="214">
        <v>95.1</v>
      </c>
      <c r="R54" s="214">
        <v>100.1</v>
      </c>
      <c r="S54" s="189">
        <v>100.6</v>
      </c>
    </row>
    <row r="55" spans="1:19" ht="13.5" customHeight="1" x14ac:dyDescent="0.25">
      <c r="A55" s="21"/>
      <c r="B55" s="21" t="s">
        <v>219</v>
      </c>
      <c r="C55" s="19"/>
      <c r="D55" s="11">
        <v>100</v>
      </c>
      <c r="E55" s="22">
        <v>100</v>
      </c>
      <c r="F55" s="22">
        <v>100</v>
      </c>
      <c r="G55" s="22">
        <v>100</v>
      </c>
      <c r="H55" s="22">
        <v>100</v>
      </c>
      <c r="I55" s="22">
        <v>100</v>
      </c>
      <c r="J55" s="22">
        <v>100</v>
      </c>
      <c r="K55" s="22">
        <v>100</v>
      </c>
      <c r="L55" s="191">
        <v>100</v>
      </c>
      <c r="M55" s="191">
        <v>100</v>
      </c>
      <c r="N55" s="191">
        <v>100</v>
      </c>
      <c r="O55" s="191">
        <v>100</v>
      </c>
      <c r="P55" s="22">
        <v>100</v>
      </c>
      <c r="Q55" s="22">
        <v>100</v>
      </c>
      <c r="R55" s="22">
        <v>100</v>
      </c>
      <c r="S55" s="191">
        <v>100</v>
      </c>
    </row>
    <row r="56" spans="1:19" ht="13.5" customHeight="1" x14ac:dyDescent="0.25">
      <c r="A56" s="21"/>
      <c r="B56" s="21" t="s">
        <v>94</v>
      </c>
      <c r="C56" s="19"/>
      <c r="D56" s="11">
        <v>102.5</v>
      </c>
      <c r="E56" s="22">
        <v>111.4</v>
      </c>
      <c r="F56" s="22">
        <v>102</v>
      </c>
      <c r="G56" s="22">
        <v>101.4</v>
      </c>
      <c r="H56" s="22">
        <v>104.1</v>
      </c>
      <c r="I56" s="22">
        <v>105.5</v>
      </c>
      <c r="J56" s="22">
        <v>96.8</v>
      </c>
      <c r="K56" s="22">
        <v>83.5</v>
      </c>
      <c r="L56" s="191">
        <v>101.3</v>
      </c>
      <c r="M56" s="191">
        <v>105.9</v>
      </c>
      <c r="N56" s="191">
        <v>94.1</v>
      </c>
      <c r="O56" s="191">
        <v>112.6</v>
      </c>
      <c r="P56" s="22">
        <v>101.1</v>
      </c>
      <c r="Q56" s="22">
        <v>100.4</v>
      </c>
      <c r="R56" s="22">
        <v>92.1</v>
      </c>
      <c r="S56" s="191">
        <v>121.4</v>
      </c>
    </row>
    <row r="57" spans="1:19" ht="13.5" customHeight="1" x14ac:dyDescent="0.25">
      <c r="A57" s="21"/>
      <c r="B57" s="21" t="s">
        <v>278</v>
      </c>
      <c r="C57" s="19"/>
      <c r="D57" s="11">
        <v>100.9</v>
      </c>
      <c r="E57" s="22">
        <v>95.7</v>
      </c>
      <c r="F57" s="22">
        <v>102.7</v>
      </c>
      <c r="G57" s="22">
        <v>103.2</v>
      </c>
      <c r="H57" s="22">
        <v>101.1</v>
      </c>
      <c r="I57" s="22">
        <v>92.8</v>
      </c>
      <c r="J57" s="22">
        <v>89.1</v>
      </c>
      <c r="K57" s="22">
        <v>91.7</v>
      </c>
      <c r="L57" s="22">
        <v>83.1</v>
      </c>
      <c r="M57" s="22">
        <v>103.8</v>
      </c>
      <c r="N57" s="22">
        <v>96.9</v>
      </c>
      <c r="O57" s="22">
        <v>112.3</v>
      </c>
      <c r="P57" s="22">
        <v>96.6</v>
      </c>
      <c r="Q57" s="22">
        <v>98.1</v>
      </c>
      <c r="R57" s="22">
        <v>92.5</v>
      </c>
      <c r="S57" s="22">
        <v>128.9</v>
      </c>
    </row>
    <row r="58" spans="1:19" ht="13.5" customHeight="1" x14ac:dyDescent="0.25">
      <c r="A58" s="21"/>
      <c r="B58" s="21" t="s">
        <v>96</v>
      </c>
      <c r="C58" s="19"/>
      <c r="D58" s="215">
        <v>98.3</v>
      </c>
      <c r="E58" s="191">
        <v>95.4</v>
      </c>
      <c r="F58" s="191">
        <v>100.3</v>
      </c>
      <c r="G58" s="191">
        <v>99.4</v>
      </c>
      <c r="H58" s="191">
        <v>93.3</v>
      </c>
      <c r="I58" s="191">
        <v>93.8</v>
      </c>
      <c r="J58" s="191">
        <v>87.4</v>
      </c>
      <c r="K58" s="191">
        <v>86.8</v>
      </c>
      <c r="L58" s="191">
        <v>79.5</v>
      </c>
      <c r="M58" s="191">
        <v>105.1</v>
      </c>
      <c r="N58" s="191">
        <v>92.3</v>
      </c>
      <c r="O58" s="191">
        <v>102.7</v>
      </c>
      <c r="P58" s="191">
        <v>94.3</v>
      </c>
      <c r="Q58" s="191">
        <v>95.1</v>
      </c>
      <c r="R58" s="191">
        <v>91</v>
      </c>
      <c r="S58" s="191">
        <v>121.1</v>
      </c>
    </row>
    <row r="59" spans="1:19" ht="13.5" customHeight="1" x14ac:dyDescent="0.25">
      <c r="A59" s="194"/>
      <c r="B59" s="194" t="s">
        <v>159</v>
      </c>
      <c r="C59" s="195"/>
      <c r="D59" s="216">
        <v>96</v>
      </c>
      <c r="E59" s="217">
        <v>94.5</v>
      </c>
      <c r="F59" s="217">
        <v>99.8</v>
      </c>
      <c r="G59" s="217">
        <v>116.2</v>
      </c>
      <c r="H59" s="217">
        <v>91.6</v>
      </c>
      <c r="I59" s="217">
        <v>87.7</v>
      </c>
      <c r="J59" s="217">
        <v>92.1</v>
      </c>
      <c r="K59" s="217">
        <v>84.9</v>
      </c>
      <c r="L59" s="217">
        <v>63.3</v>
      </c>
      <c r="M59" s="217">
        <v>104.2</v>
      </c>
      <c r="N59" s="217">
        <v>84.4</v>
      </c>
      <c r="O59" s="217">
        <v>96.1</v>
      </c>
      <c r="P59" s="217">
        <v>93.2</v>
      </c>
      <c r="Q59" s="217">
        <v>86.5</v>
      </c>
      <c r="R59" s="217">
        <v>103.3</v>
      </c>
      <c r="S59" s="217">
        <v>121.4</v>
      </c>
    </row>
    <row r="60" spans="1:19" ht="13.5" customHeight="1" x14ac:dyDescent="0.25">
      <c r="A60" s="21" t="s">
        <v>421</v>
      </c>
      <c r="B60" s="21">
        <v>9</v>
      </c>
      <c r="C60" s="19" t="s">
        <v>425</v>
      </c>
      <c r="D60" s="213">
        <v>96.5</v>
      </c>
      <c r="E60" s="214">
        <v>103.9</v>
      </c>
      <c r="F60" s="214">
        <v>100.1</v>
      </c>
      <c r="G60" s="214">
        <v>119.4</v>
      </c>
      <c r="H60" s="214">
        <v>96.5</v>
      </c>
      <c r="I60" s="214">
        <v>87.3</v>
      </c>
      <c r="J60" s="214">
        <v>92.1</v>
      </c>
      <c r="K60" s="214">
        <v>85.2</v>
      </c>
      <c r="L60" s="214">
        <v>63.8</v>
      </c>
      <c r="M60" s="214">
        <v>103.4</v>
      </c>
      <c r="N60" s="214">
        <v>85.2</v>
      </c>
      <c r="O60" s="214">
        <v>99.2</v>
      </c>
      <c r="P60" s="214">
        <v>91.3</v>
      </c>
      <c r="Q60" s="214">
        <v>89.4</v>
      </c>
      <c r="R60" s="214">
        <v>98.1</v>
      </c>
      <c r="S60" s="214">
        <v>119.9</v>
      </c>
    </row>
    <row r="61" spans="1:19" ht="13.5" customHeight="1" x14ac:dyDescent="0.25">
      <c r="A61" s="24" t="s">
        <v>46</v>
      </c>
      <c r="B61" s="21">
        <v>10</v>
      </c>
      <c r="C61" s="19"/>
      <c r="D61" s="11">
        <v>95.8</v>
      </c>
      <c r="E61" s="22">
        <v>90.9</v>
      </c>
      <c r="F61" s="22">
        <v>100.6</v>
      </c>
      <c r="G61" s="22">
        <v>117.2</v>
      </c>
      <c r="H61" s="22">
        <v>92.9</v>
      </c>
      <c r="I61" s="22">
        <v>87.5</v>
      </c>
      <c r="J61" s="22">
        <v>92</v>
      </c>
      <c r="K61" s="22">
        <v>84.3</v>
      </c>
      <c r="L61" s="22">
        <v>62.1</v>
      </c>
      <c r="M61" s="22">
        <v>107.1</v>
      </c>
      <c r="N61" s="22">
        <v>85.7</v>
      </c>
      <c r="O61" s="22">
        <v>92.9</v>
      </c>
      <c r="P61" s="22">
        <v>91.3</v>
      </c>
      <c r="Q61" s="22">
        <v>85.3</v>
      </c>
      <c r="R61" s="22">
        <v>100.2</v>
      </c>
      <c r="S61" s="22">
        <v>121.1</v>
      </c>
    </row>
    <row r="62" spans="1:19" ht="13.5" customHeight="1" x14ac:dyDescent="0.25">
      <c r="A62" s="24" t="s">
        <v>46</v>
      </c>
      <c r="B62" s="21">
        <v>11</v>
      </c>
      <c r="C62" s="19"/>
      <c r="D62" s="11">
        <v>96.5</v>
      </c>
      <c r="E62" s="22">
        <v>96.5</v>
      </c>
      <c r="F62" s="22">
        <v>100.5</v>
      </c>
      <c r="G62" s="22">
        <v>117.8</v>
      </c>
      <c r="H62" s="22">
        <v>90.9</v>
      </c>
      <c r="I62" s="22">
        <v>93.3</v>
      </c>
      <c r="J62" s="22">
        <v>91.9</v>
      </c>
      <c r="K62" s="22">
        <v>84.3</v>
      </c>
      <c r="L62" s="22">
        <v>78.3</v>
      </c>
      <c r="M62" s="22">
        <v>103</v>
      </c>
      <c r="N62" s="22">
        <v>84.8</v>
      </c>
      <c r="O62" s="22">
        <v>93.1</v>
      </c>
      <c r="P62" s="22">
        <v>89.8</v>
      </c>
      <c r="Q62" s="22">
        <v>85.2</v>
      </c>
      <c r="R62" s="22">
        <v>99.6</v>
      </c>
      <c r="S62" s="22">
        <v>128.4</v>
      </c>
    </row>
    <row r="63" spans="1:19" ht="13.5" customHeight="1" x14ac:dyDescent="0.25">
      <c r="A63" s="24" t="s">
        <v>46</v>
      </c>
      <c r="B63" s="21">
        <v>12</v>
      </c>
      <c r="D63" s="11">
        <v>95</v>
      </c>
      <c r="E63" s="22">
        <v>95.1</v>
      </c>
      <c r="F63" s="22">
        <v>98.8</v>
      </c>
      <c r="G63" s="22">
        <v>115.3</v>
      </c>
      <c r="H63" s="22">
        <v>84.1</v>
      </c>
      <c r="I63" s="22">
        <v>88.1</v>
      </c>
      <c r="J63" s="22">
        <v>94.2</v>
      </c>
      <c r="K63" s="22">
        <v>84.8</v>
      </c>
      <c r="L63" s="22">
        <v>65.7</v>
      </c>
      <c r="M63" s="22">
        <v>103.1</v>
      </c>
      <c r="N63" s="22">
        <v>85.6</v>
      </c>
      <c r="O63" s="22">
        <v>91.4</v>
      </c>
      <c r="P63" s="22">
        <v>95.6</v>
      </c>
      <c r="Q63" s="22">
        <v>83.2</v>
      </c>
      <c r="R63" s="22">
        <v>100</v>
      </c>
      <c r="S63" s="22">
        <v>116.3</v>
      </c>
    </row>
    <row r="64" spans="1:19" ht="13.5" customHeight="1" x14ac:dyDescent="0.25">
      <c r="A64" s="24" t="s">
        <v>422</v>
      </c>
      <c r="B64" s="21">
        <v>1</v>
      </c>
      <c r="C64" s="19"/>
      <c r="D64" s="11">
        <v>93.2</v>
      </c>
      <c r="E64" s="22">
        <v>84.6</v>
      </c>
      <c r="F64" s="22">
        <v>94.2</v>
      </c>
      <c r="G64" s="22">
        <v>104.2</v>
      </c>
      <c r="H64" s="22">
        <v>103.6</v>
      </c>
      <c r="I64" s="22">
        <v>90.9</v>
      </c>
      <c r="J64" s="22">
        <v>91</v>
      </c>
      <c r="K64" s="22">
        <v>91</v>
      </c>
      <c r="L64" s="22">
        <v>51.6</v>
      </c>
      <c r="M64" s="22">
        <v>99.9</v>
      </c>
      <c r="N64" s="22">
        <v>87.5</v>
      </c>
      <c r="O64" s="22">
        <v>100.8</v>
      </c>
      <c r="P64" s="22">
        <v>91.5</v>
      </c>
      <c r="Q64" s="22">
        <v>83.6</v>
      </c>
      <c r="R64" s="22">
        <v>105.2</v>
      </c>
      <c r="S64" s="22">
        <v>121.9</v>
      </c>
    </row>
    <row r="65" spans="1:19" ht="13.5" customHeight="1" x14ac:dyDescent="0.25">
      <c r="A65" s="24" t="s">
        <v>46</v>
      </c>
      <c r="B65" s="21">
        <v>2</v>
      </c>
      <c r="C65" s="19"/>
      <c r="D65" s="11">
        <v>93.7</v>
      </c>
      <c r="E65" s="22">
        <v>85.1</v>
      </c>
      <c r="F65" s="22">
        <v>96.8</v>
      </c>
      <c r="G65" s="22">
        <v>104.8</v>
      </c>
      <c r="H65" s="22">
        <v>102.7</v>
      </c>
      <c r="I65" s="22">
        <v>93.6</v>
      </c>
      <c r="J65" s="22">
        <v>90.9</v>
      </c>
      <c r="K65" s="22">
        <v>90.5</v>
      </c>
      <c r="L65" s="22">
        <v>52.5</v>
      </c>
      <c r="M65" s="22">
        <v>103.1</v>
      </c>
      <c r="N65" s="22">
        <v>86.1</v>
      </c>
      <c r="O65" s="22">
        <v>97.9</v>
      </c>
      <c r="P65" s="22">
        <v>92.1</v>
      </c>
      <c r="Q65" s="22">
        <v>79.3</v>
      </c>
      <c r="R65" s="22">
        <v>112.2</v>
      </c>
      <c r="S65" s="22">
        <v>121.5</v>
      </c>
    </row>
    <row r="66" spans="1:19" ht="13.5" customHeight="1" x14ac:dyDescent="0.25">
      <c r="A66" s="24" t="s">
        <v>46</v>
      </c>
      <c r="B66" s="21">
        <v>3</v>
      </c>
      <c r="C66" s="19"/>
      <c r="D66" s="11">
        <v>93.2</v>
      </c>
      <c r="E66" s="22">
        <v>90.2</v>
      </c>
      <c r="F66" s="22">
        <v>96.5</v>
      </c>
      <c r="G66" s="22">
        <v>105.6</v>
      </c>
      <c r="H66" s="22">
        <v>104.8</v>
      </c>
      <c r="I66" s="22">
        <v>94</v>
      </c>
      <c r="J66" s="22">
        <v>88.4</v>
      </c>
      <c r="K66" s="22">
        <v>89.1</v>
      </c>
      <c r="L66" s="22">
        <v>56.7</v>
      </c>
      <c r="M66" s="22">
        <v>104.5</v>
      </c>
      <c r="N66" s="22">
        <v>87.3</v>
      </c>
      <c r="O66" s="22">
        <v>100.4</v>
      </c>
      <c r="P66" s="22">
        <v>90.8</v>
      </c>
      <c r="Q66" s="22">
        <v>78.3</v>
      </c>
      <c r="R66" s="22">
        <v>110.2</v>
      </c>
      <c r="S66" s="22">
        <v>118.7</v>
      </c>
    </row>
    <row r="67" spans="1:19" ht="13.5" customHeight="1" x14ac:dyDescent="0.25">
      <c r="A67" s="198" t="s">
        <v>46</v>
      </c>
      <c r="B67" s="21">
        <v>4</v>
      </c>
      <c r="C67" s="19"/>
      <c r="D67" s="11">
        <v>94.9</v>
      </c>
      <c r="E67" s="22">
        <v>88.7</v>
      </c>
      <c r="F67" s="22">
        <v>98.8</v>
      </c>
      <c r="G67" s="22">
        <v>105</v>
      </c>
      <c r="H67" s="22">
        <v>105.4</v>
      </c>
      <c r="I67" s="22">
        <v>96.4</v>
      </c>
      <c r="J67" s="22">
        <v>93</v>
      </c>
      <c r="K67" s="22">
        <v>93.5</v>
      </c>
      <c r="L67" s="22">
        <v>54.6</v>
      </c>
      <c r="M67" s="22">
        <v>105.1</v>
      </c>
      <c r="N67" s="22">
        <v>90</v>
      </c>
      <c r="O67" s="22">
        <v>99.5</v>
      </c>
      <c r="P67" s="22">
        <v>90.1</v>
      </c>
      <c r="Q67" s="22">
        <v>78.8</v>
      </c>
      <c r="R67" s="22">
        <v>108.9</v>
      </c>
      <c r="S67" s="22">
        <v>120.1</v>
      </c>
    </row>
    <row r="68" spans="1:19" ht="13.5" customHeight="1" x14ac:dyDescent="0.25">
      <c r="A68" s="24" t="s">
        <v>46</v>
      </c>
      <c r="B68" s="21">
        <v>5</v>
      </c>
      <c r="D68" s="11">
        <v>94.7</v>
      </c>
      <c r="E68" s="22">
        <v>84.2</v>
      </c>
      <c r="F68" s="22">
        <v>97.5</v>
      </c>
      <c r="G68" s="22">
        <v>103</v>
      </c>
      <c r="H68" s="22">
        <v>106.3</v>
      </c>
      <c r="I68" s="22">
        <v>95.4</v>
      </c>
      <c r="J68" s="22">
        <v>92.2</v>
      </c>
      <c r="K68" s="22">
        <v>94.1</v>
      </c>
      <c r="L68" s="22">
        <v>58.4</v>
      </c>
      <c r="M68" s="22">
        <v>101.9</v>
      </c>
      <c r="N68" s="22">
        <v>87.4</v>
      </c>
      <c r="O68" s="22">
        <v>100.4</v>
      </c>
      <c r="P68" s="22">
        <v>92</v>
      </c>
      <c r="Q68" s="22">
        <v>79.8</v>
      </c>
      <c r="R68" s="22">
        <v>110.1</v>
      </c>
      <c r="S68" s="22">
        <v>122.1</v>
      </c>
    </row>
    <row r="69" spans="1:19" ht="13.5" customHeight="1" x14ac:dyDescent="0.25">
      <c r="A69" s="21" t="s">
        <v>46</v>
      </c>
      <c r="B69" s="21">
        <v>6</v>
      </c>
      <c r="C69" s="19"/>
      <c r="D69" s="11">
        <v>95.7</v>
      </c>
      <c r="E69" s="22">
        <v>87.1</v>
      </c>
      <c r="F69" s="22">
        <v>100.6</v>
      </c>
      <c r="G69" s="22">
        <v>105.9</v>
      </c>
      <c r="H69" s="22">
        <v>105.5</v>
      </c>
      <c r="I69" s="22">
        <v>85.3</v>
      </c>
      <c r="J69" s="22">
        <v>93.9</v>
      </c>
      <c r="K69" s="22">
        <v>95.2</v>
      </c>
      <c r="L69" s="22">
        <v>55.3</v>
      </c>
      <c r="M69" s="22">
        <v>102.7</v>
      </c>
      <c r="N69" s="22">
        <v>93.5</v>
      </c>
      <c r="O69" s="22">
        <v>100.3</v>
      </c>
      <c r="P69" s="22">
        <v>92.3</v>
      </c>
      <c r="Q69" s="22">
        <v>78.900000000000006</v>
      </c>
      <c r="R69" s="22">
        <v>112.5</v>
      </c>
      <c r="S69" s="22">
        <v>122</v>
      </c>
    </row>
    <row r="70" spans="1:19" ht="13.5" customHeight="1" x14ac:dyDescent="0.25">
      <c r="A70" s="24" t="s">
        <v>46</v>
      </c>
      <c r="B70" s="21">
        <v>7</v>
      </c>
      <c r="C70" s="19"/>
      <c r="D70" s="11">
        <v>95.9</v>
      </c>
      <c r="E70" s="22">
        <v>84.1</v>
      </c>
      <c r="F70" s="22">
        <v>100.7</v>
      </c>
      <c r="G70" s="22">
        <v>105.5</v>
      </c>
      <c r="H70" s="22">
        <v>106.2</v>
      </c>
      <c r="I70" s="22">
        <v>85.4</v>
      </c>
      <c r="J70" s="22">
        <v>93.1</v>
      </c>
      <c r="K70" s="22">
        <v>95.8</v>
      </c>
      <c r="L70" s="22">
        <v>55.2</v>
      </c>
      <c r="M70" s="22">
        <v>105.2</v>
      </c>
      <c r="N70" s="22">
        <v>89.2</v>
      </c>
      <c r="O70" s="22">
        <v>99.4</v>
      </c>
      <c r="P70" s="22">
        <v>88.8</v>
      </c>
      <c r="Q70" s="22">
        <v>83.6</v>
      </c>
      <c r="R70" s="22">
        <v>109.7</v>
      </c>
      <c r="S70" s="22">
        <v>125.4</v>
      </c>
    </row>
    <row r="71" spans="1:19" ht="13.5" customHeight="1" x14ac:dyDescent="0.25">
      <c r="A71" s="24" t="s">
        <v>46</v>
      </c>
      <c r="B71" s="21">
        <v>8</v>
      </c>
      <c r="C71" s="19"/>
      <c r="D71" s="11">
        <v>94.1</v>
      </c>
      <c r="E71" s="22">
        <v>86.1</v>
      </c>
      <c r="F71" s="22">
        <v>98.9</v>
      </c>
      <c r="G71" s="22">
        <v>105.8</v>
      </c>
      <c r="H71" s="22">
        <v>107</v>
      </c>
      <c r="I71" s="22">
        <v>88</v>
      </c>
      <c r="J71" s="22">
        <v>92.8</v>
      </c>
      <c r="K71" s="22">
        <v>89.4</v>
      </c>
      <c r="L71" s="22">
        <v>55.6</v>
      </c>
      <c r="M71" s="22">
        <v>102.1</v>
      </c>
      <c r="N71" s="22">
        <v>86.7</v>
      </c>
      <c r="O71" s="22">
        <v>101.4</v>
      </c>
      <c r="P71" s="22">
        <v>85.2</v>
      </c>
      <c r="Q71" s="22">
        <v>81.099999999999994</v>
      </c>
      <c r="R71" s="22">
        <v>110.9</v>
      </c>
      <c r="S71" s="22">
        <v>119.4</v>
      </c>
    </row>
    <row r="72" spans="1:19" ht="13.5" customHeight="1" x14ac:dyDescent="0.25">
      <c r="A72" s="199" t="s">
        <v>46</v>
      </c>
      <c r="B72" s="200">
        <v>9</v>
      </c>
      <c r="C72" s="25"/>
      <c r="D72" s="201">
        <v>94.5</v>
      </c>
      <c r="E72" s="202">
        <v>89.3</v>
      </c>
      <c r="F72" s="202">
        <v>100.3</v>
      </c>
      <c r="G72" s="202">
        <v>105.7</v>
      </c>
      <c r="H72" s="202">
        <v>107.8</v>
      </c>
      <c r="I72" s="202">
        <v>88.3</v>
      </c>
      <c r="J72" s="202">
        <v>91.8</v>
      </c>
      <c r="K72" s="202">
        <v>88.2</v>
      </c>
      <c r="L72" s="202">
        <v>55.6</v>
      </c>
      <c r="M72" s="202">
        <v>101</v>
      </c>
      <c r="N72" s="202">
        <v>88.4</v>
      </c>
      <c r="O72" s="202">
        <v>98.6</v>
      </c>
      <c r="P72" s="202">
        <v>86.9</v>
      </c>
      <c r="Q72" s="202">
        <v>78.900000000000006</v>
      </c>
      <c r="R72" s="202">
        <v>109</v>
      </c>
      <c r="S72" s="202">
        <v>121.2</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213">
        <v>0.4</v>
      </c>
      <c r="E74" s="214">
        <v>-15</v>
      </c>
      <c r="F74" s="214">
        <v>-0.6</v>
      </c>
      <c r="G74" s="214">
        <v>-3.5</v>
      </c>
      <c r="H74" s="214">
        <v>-6.8</v>
      </c>
      <c r="I74" s="214">
        <v>2.1</v>
      </c>
      <c r="J74" s="214">
        <v>6.1</v>
      </c>
      <c r="K74" s="214">
        <v>-4.9000000000000004</v>
      </c>
      <c r="L74" s="189">
        <v>-13.7</v>
      </c>
      <c r="M74" s="189">
        <v>-1.7</v>
      </c>
      <c r="N74" s="189">
        <v>23.8</v>
      </c>
      <c r="O74" s="189">
        <v>-6.8</v>
      </c>
      <c r="P74" s="214">
        <v>-5.5</v>
      </c>
      <c r="Q74" s="214">
        <v>3</v>
      </c>
      <c r="R74" s="214">
        <v>5.4</v>
      </c>
      <c r="S74" s="189">
        <v>-0.5</v>
      </c>
    </row>
    <row r="75" spans="1:19" ht="13.5" customHeight="1" x14ac:dyDescent="0.25">
      <c r="A75" s="21"/>
      <c r="B75" s="21" t="s">
        <v>219</v>
      </c>
      <c r="C75" s="19"/>
      <c r="D75" s="11">
        <v>-0.6</v>
      </c>
      <c r="E75" s="22">
        <v>-2.9</v>
      </c>
      <c r="F75" s="22">
        <v>-2.8</v>
      </c>
      <c r="G75" s="22">
        <v>-9.3000000000000007</v>
      </c>
      <c r="H75" s="22">
        <v>-4.4000000000000004</v>
      </c>
      <c r="I75" s="22">
        <v>-5.6</v>
      </c>
      <c r="J75" s="22">
        <v>-6.2</v>
      </c>
      <c r="K75" s="22">
        <v>-2.7</v>
      </c>
      <c r="L75" s="191">
        <v>23.4</v>
      </c>
      <c r="M75" s="191">
        <v>-0.3</v>
      </c>
      <c r="N75" s="191">
        <v>-10.5</v>
      </c>
      <c r="O75" s="191">
        <v>-8.1</v>
      </c>
      <c r="P75" s="22">
        <v>26.7</v>
      </c>
      <c r="Q75" s="22">
        <v>5.0999999999999996</v>
      </c>
      <c r="R75" s="22">
        <v>0</v>
      </c>
      <c r="S75" s="191">
        <v>-0.6</v>
      </c>
    </row>
    <row r="76" spans="1:19" ht="13.5" customHeight="1" x14ac:dyDescent="0.25">
      <c r="A76" s="21"/>
      <c r="B76" s="21" t="s">
        <v>94</v>
      </c>
      <c r="C76" s="19"/>
      <c r="D76" s="11">
        <v>2.5</v>
      </c>
      <c r="E76" s="22">
        <v>11.4</v>
      </c>
      <c r="F76" s="22">
        <v>2</v>
      </c>
      <c r="G76" s="22">
        <v>1.4</v>
      </c>
      <c r="H76" s="22">
        <v>4.0999999999999996</v>
      </c>
      <c r="I76" s="22">
        <v>5.5</v>
      </c>
      <c r="J76" s="22">
        <v>-3.2</v>
      </c>
      <c r="K76" s="22">
        <v>-16.5</v>
      </c>
      <c r="L76" s="191">
        <v>1.3</v>
      </c>
      <c r="M76" s="191">
        <v>5.9</v>
      </c>
      <c r="N76" s="191">
        <v>-5.9</v>
      </c>
      <c r="O76" s="191">
        <v>12.6</v>
      </c>
      <c r="P76" s="22">
        <v>1.1000000000000001</v>
      </c>
      <c r="Q76" s="22">
        <v>0.4</v>
      </c>
      <c r="R76" s="22">
        <v>-7.9</v>
      </c>
      <c r="S76" s="191">
        <v>21.4</v>
      </c>
    </row>
    <row r="77" spans="1:19" ht="13.5" customHeight="1" x14ac:dyDescent="0.25">
      <c r="A77" s="21"/>
      <c r="B77" s="21" t="s">
        <v>278</v>
      </c>
      <c r="C77" s="19"/>
      <c r="D77" s="11">
        <v>-1.6</v>
      </c>
      <c r="E77" s="22">
        <v>-14.1</v>
      </c>
      <c r="F77" s="22">
        <v>0.7</v>
      </c>
      <c r="G77" s="22">
        <v>1.8</v>
      </c>
      <c r="H77" s="22">
        <v>-2.9</v>
      </c>
      <c r="I77" s="22">
        <v>-12</v>
      </c>
      <c r="J77" s="22">
        <v>-8</v>
      </c>
      <c r="K77" s="22">
        <v>9.8000000000000007</v>
      </c>
      <c r="L77" s="191">
        <v>-18</v>
      </c>
      <c r="M77" s="191">
        <v>-2</v>
      </c>
      <c r="N77" s="191">
        <v>3</v>
      </c>
      <c r="O77" s="191">
        <v>-0.3</v>
      </c>
      <c r="P77" s="22">
        <v>-4.5</v>
      </c>
      <c r="Q77" s="22">
        <v>-2.2999999999999998</v>
      </c>
      <c r="R77" s="22">
        <v>0.4</v>
      </c>
      <c r="S77" s="191">
        <v>6.2</v>
      </c>
    </row>
    <row r="78" spans="1:19" ht="13.5" customHeight="1" x14ac:dyDescent="0.25">
      <c r="A78" s="21"/>
      <c r="B78" s="21" t="s">
        <v>96</v>
      </c>
      <c r="C78" s="19"/>
      <c r="D78" s="11">
        <v>-2.6</v>
      </c>
      <c r="E78" s="22">
        <v>-0.3</v>
      </c>
      <c r="F78" s="22">
        <v>-2.2999999999999998</v>
      </c>
      <c r="G78" s="22">
        <v>-3.7</v>
      </c>
      <c r="H78" s="22">
        <v>-7.7</v>
      </c>
      <c r="I78" s="22">
        <v>1.1000000000000001</v>
      </c>
      <c r="J78" s="22">
        <v>-1.9</v>
      </c>
      <c r="K78" s="22">
        <v>-5.3</v>
      </c>
      <c r="L78" s="191">
        <v>-4.3</v>
      </c>
      <c r="M78" s="191">
        <v>1.3</v>
      </c>
      <c r="N78" s="191">
        <v>-4.7</v>
      </c>
      <c r="O78" s="191">
        <v>-8.5</v>
      </c>
      <c r="P78" s="22">
        <v>-2.4</v>
      </c>
      <c r="Q78" s="22">
        <v>-3.1</v>
      </c>
      <c r="R78" s="22">
        <v>-1.6</v>
      </c>
      <c r="S78" s="191">
        <v>-6.1</v>
      </c>
    </row>
    <row r="79" spans="1:19" ht="13.5" customHeight="1" x14ac:dyDescent="0.25">
      <c r="A79" s="194"/>
      <c r="B79" s="194" t="s">
        <v>159</v>
      </c>
      <c r="C79" s="195"/>
      <c r="D79" s="216">
        <v>-1.7</v>
      </c>
      <c r="E79" s="217">
        <v>-1.8</v>
      </c>
      <c r="F79" s="217">
        <v>-0.7</v>
      </c>
      <c r="G79" s="217">
        <v>21.7</v>
      </c>
      <c r="H79" s="217">
        <v>-1</v>
      </c>
      <c r="I79" s="217">
        <v>-6.6</v>
      </c>
      <c r="J79" s="217">
        <v>4.3</v>
      </c>
      <c r="K79" s="217">
        <v>0.1</v>
      </c>
      <c r="L79" s="217">
        <v>-21.7</v>
      </c>
      <c r="M79" s="217">
        <v>-1.1000000000000001</v>
      </c>
      <c r="N79" s="217">
        <v>-1.6</v>
      </c>
      <c r="O79" s="217">
        <v>-8</v>
      </c>
      <c r="P79" s="217">
        <v>-1.1000000000000001</v>
      </c>
      <c r="Q79" s="217">
        <v>-6.3</v>
      </c>
      <c r="R79" s="217">
        <v>13.4</v>
      </c>
      <c r="S79" s="217">
        <v>-2.4</v>
      </c>
    </row>
    <row r="80" spans="1:19" ht="13.5" customHeight="1" x14ac:dyDescent="0.25">
      <c r="A80" s="21" t="s">
        <v>421</v>
      </c>
      <c r="B80" s="21">
        <v>9</v>
      </c>
      <c r="C80" s="19" t="s">
        <v>425</v>
      </c>
      <c r="D80" s="213">
        <v>-0.8</v>
      </c>
      <c r="E80" s="214">
        <v>8.3000000000000007</v>
      </c>
      <c r="F80" s="214">
        <v>-0.3</v>
      </c>
      <c r="G80" s="214">
        <v>26.5</v>
      </c>
      <c r="H80" s="214">
        <v>2.9</v>
      </c>
      <c r="I80" s="214">
        <v>-8.1</v>
      </c>
      <c r="J80" s="214">
        <v>7.1</v>
      </c>
      <c r="K80" s="214">
        <v>-2.2000000000000002</v>
      </c>
      <c r="L80" s="214">
        <v>-19.7</v>
      </c>
      <c r="M80" s="214">
        <v>-1.8</v>
      </c>
      <c r="N80" s="214">
        <v>0</v>
      </c>
      <c r="O80" s="214">
        <v>-4.8</v>
      </c>
      <c r="P80" s="214">
        <v>3.4</v>
      </c>
      <c r="Q80" s="214">
        <v>-3.9</v>
      </c>
      <c r="R80" s="214">
        <v>10.3</v>
      </c>
      <c r="S80" s="214">
        <v>-4.7</v>
      </c>
    </row>
    <row r="81" spans="1:32" ht="13.5" customHeight="1" x14ac:dyDescent="0.25">
      <c r="A81" s="24" t="s">
        <v>46</v>
      </c>
      <c r="B81" s="21">
        <v>10</v>
      </c>
      <c r="C81" s="19"/>
      <c r="D81" s="11">
        <v>-1.3</v>
      </c>
      <c r="E81" s="22">
        <v>-4.2</v>
      </c>
      <c r="F81" s="22">
        <v>-0.1</v>
      </c>
      <c r="G81" s="22">
        <v>26.4</v>
      </c>
      <c r="H81" s="22">
        <v>-2.1</v>
      </c>
      <c r="I81" s="22">
        <v>-6.1</v>
      </c>
      <c r="J81" s="22">
        <v>4.7</v>
      </c>
      <c r="K81" s="22">
        <v>-0.4</v>
      </c>
      <c r="L81" s="22">
        <v>-20.2</v>
      </c>
      <c r="M81" s="22">
        <v>1.7</v>
      </c>
      <c r="N81" s="22">
        <v>2.6</v>
      </c>
      <c r="O81" s="22">
        <v>-10.8</v>
      </c>
      <c r="P81" s="22">
        <v>-0.7</v>
      </c>
      <c r="Q81" s="22">
        <v>-5.7</v>
      </c>
      <c r="R81" s="22">
        <v>12</v>
      </c>
      <c r="S81" s="22">
        <v>-1.8</v>
      </c>
    </row>
    <row r="82" spans="1:32" ht="13.5" customHeight="1" x14ac:dyDescent="0.25">
      <c r="A82" s="24" t="s">
        <v>46</v>
      </c>
      <c r="B82" s="21">
        <v>11</v>
      </c>
      <c r="C82" s="19"/>
      <c r="D82" s="11">
        <v>-1.3</v>
      </c>
      <c r="E82" s="22">
        <v>-0.2</v>
      </c>
      <c r="F82" s="22">
        <v>-0.6</v>
      </c>
      <c r="G82" s="22">
        <v>26.3</v>
      </c>
      <c r="H82" s="22">
        <v>-3.6</v>
      </c>
      <c r="I82" s="22">
        <v>-2.4</v>
      </c>
      <c r="J82" s="22">
        <v>2.9</v>
      </c>
      <c r="K82" s="22">
        <v>-2.4</v>
      </c>
      <c r="L82" s="22">
        <v>-0.9</v>
      </c>
      <c r="M82" s="22">
        <v>-1.7</v>
      </c>
      <c r="N82" s="22">
        <v>-1.4</v>
      </c>
      <c r="O82" s="22">
        <v>-12.3</v>
      </c>
      <c r="P82" s="22">
        <v>-2.2999999999999998</v>
      </c>
      <c r="Q82" s="22">
        <v>-5.8</v>
      </c>
      <c r="R82" s="22">
        <v>8.6</v>
      </c>
      <c r="S82" s="22">
        <v>2.2999999999999998</v>
      </c>
    </row>
    <row r="83" spans="1:32" ht="13.5" customHeight="1" x14ac:dyDescent="0.25">
      <c r="A83" s="24" t="s">
        <v>46</v>
      </c>
      <c r="B83" s="21">
        <v>12</v>
      </c>
      <c r="D83" s="11">
        <v>-2.8</v>
      </c>
      <c r="E83" s="22">
        <v>0.7</v>
      </c>
      <c r="F83" s="22">
        <v>-2</v>
      </c>
      <c r="G83" s="22">
        <v>18.399999999999999</v>
      </c>
      <c r="H83" s="22">
        <v>-9.5</v>
      </c>
      <c r="I83" s="22">
        <v>-9.6999999999999993</v>
      </c>
      <c r="J83" s="22">
        <v>6.4</v>
      </c>
      <c r="K83" s="22">
        <v>-3.6</v>
      </c>
      <c r="L83" s="22">
        <v>-11.8</v>
      </c>
      <c r="M83" s="22">
        <v>0.6</v>
      </c>
      <c r="N83" s="22">
        <v>-0.1</v>
      </c>
      <c r="O83" s="22">
        <v>-14.5</v>
      </c>
      <c r="P83" s="22">
        <v>-2.4</v>
      </c>
      <c r="Q83" s="22">
        <v>-8</v>
      </c>
      <c r="R83" s="22">
        <v>8.1</v>
      </c>
      <c r="S83" s="22">
        <v>-3.1</v>
      </c>
    </row>
    <row r="84" spans="1:32" ht="13.5" customHeight="1" x14ac:dyDescent="0.25">
      <c r="A84" s="24" t="s">
        <v>422</v>
      </c>
      <c r="B84" s="21">
        <v>1</v>
      </c>
      <c r="C84" s="19"/>
      <c r="D84" s="11">
        <v>-3.3</v>
      </c>
      <c r="E84" s="22">
        <v>-7.5</v>
      </c>
      <c r="F84" s="22">
        <v>-4.0999999999999996</v>
      </c>
      <c r="G84" s="22">
        <v>-11.1</v>
      </c>
      <c r="H84" s="22">
        <v>11.3</v>
      </c>
      <c r="I84" s="22">
        <v>7.6</v>
      </c>
      <c r="J84" s="22">
        <v>-0.3</v>
      </c>
      <c r="K84" s="22">
        <v>7.9</v>
      </c>
      <c r="L84" s="22">
        <v>-15.8</v>
      </c>
      <c r="M84" s="22">
        <v>-4</v>
      </c>
      <c r="N84" s="22">
        <v>5.7</v>
      </c>
      <c r="O84" s="22">
        <v>-0.2</v>
      </c>
      <c r="P84" s="22">
        <v>-6.8</v>
      </c>
      <c r="Q84" s="22">
        <v>-7.1</v>
      </c>
      <c r="R84" s="22">
        <v>-3.1</v>
      </c>
      <c r="S84" s="22">
        <v>-3.6</v>
      </c>
    </row>
    <row r="85" spans="1:32" ht="13.5" customHeight="1" x14ac:dyDescent="0.25">
      <c r="A85" s="24" t="s">
        <v>46</v>
      </c>
      <c r="B85" s="21">
        <v>2</v>
      </c>
      <c r="C85" s="19"/>
      <c r="D85" s="11">
        <v>-2.7</v>
      </c>
      <c r="E85" s="22">
        <v>-7.7</v>
      </c>
      <c r="F85" s="22">
        <v>-3</v>
      </c>
      <c r="G85" s="22">
        <v>-6.9</v>
      </c>
      <c r="H85" s="22">
        <v>13.1</v>
      </c>
      <c r="I85" s="22">
        <v>3.5</v>
      </c>
      <c r="J85" s="22">
        <v>-0.2</v>
      </c>
      <c r="K85" s="22">
        <v>7.5</v>
      </c>
      <c r="L85" s="22">
        <v>-9.3000000000000007</v>
      </c>
      <c r="M85" s="22">
        <v>-1.1000000000000001</v>
      </c>
      <c r="N85" s="22">
        <v>2</v>
      </c>
      <c r="O85" s="22">
        <v>4.0999999999999996</v>
      </c>
      <c r="P85" s="22">
        <v>-4.2</v>
      </c>
      <c r="Q85" s="22">
        <v>-9.5</v>
      </c>
      <c r="R85" s="22">
        <v>-2</v>
      </c>
      <c r="S85" s="22">
        <v>0.8</v>
      </c>
    </row>
    <row r="86" spans="1:32" ht="13.5" customHeight="1" x14ac:dyDescent="0.25">
      <c r="A86" s="24" t="s">
        <v>46</v>
      </c>
      <c r="B86" s="21">
        <v>3</v>
      </c>
      <c r="C86" s="19"/>
      <c r="D86" s="11">
        <v>-3.3</v>
      </c>
      <c r="E86" s="22">
        <v>-2</v>
      </c>
      <c r="F86" s="22">
        <v>-3</v>
      </c>
      <c r="G86" s="22">
        <v>-9.4</v>
      </c>
      <c r="H86" s="22">
        <v>13.1</v>
      </c>
      <c r="I86" s="22">
        <v>7.9</v>
      </c>
      <c r="J86" s="22">
        <v>-2.6</v>
      </c>
      <c r="K86" s="22">
        <v>1.6</v>
      </c>
      <c r="L86" s="22">
        <v>-8.1</v>
      </c>
      <c r="M86" s="22">
        <v>1.2</v>
      </c>
      <c r="N86" s="22">
        <v>3.6</v>
      </c>
      <c r="O86" s="22">
        <v>6.9</v>
      </c>
      <c r="P86" s="22">
        <v>-3.6</v>
      </c>
      <c r="Q86" s="22">
        <v>-13.5</v>
      </c>
      <c r="R86" s="22">
        <v>1.6</v>
      </c>
      <c r="S86" s="22">
        <v>-2.2000000000000002</v>
      </c>
    </row>
    <row r="87" spans="1:32" ht="13.5" customHeight="1" x14ac:dyDescent="0.25">
      <c r="A87" s="198" t="s">
        <v>46</v>
      </c>
      <c r="B87" s="21">
        <v>4</v>
      </c>
      <c r="C87" s="19"/>
      <c r="D87" s="11">
        <v>-2.6</v>
      </c>
      <c r="E87" s="22">
        <v>-7.6</v>
      </c>
      <c r="F87" s="22">
        <v>-2.1</v>
      </c>
      <c r="G87" s="22">
        <v>-8.9</v>
      </c>
      <c r="H87" s="22">
        <v>18.600000000000001</v>
      </c>
      <c r="I87" s="22">
        <v>7.7</v>
      </c>
      <c r="J87" s="22">
        <v>-0.7</v>
      </c>
      <c r="K87" s="22">
        <v>10.9</v>
      </c>
      <c r="L87" s="22">
        <v>-10.6</v>
      </c>
      <c r="M87" s="22">
        <v>-2.2999999999999998</v>
      </c>
      <c r="N87" s="22">
        <v>9.1999999999999993</v>
      </c>
      <c r="O87" s="22">
        <v>4.7</v>
      </c>
      <c r="P87" s="22">
        <v>-4.4000000000000004</v>
      </c>
      <c r="Q87" s="22">
        <v>-13.5</v>
      </c>
      <c r="R87" s="22">
        <v>5.5</v>
      </c>
      <c r="S87" s="22">
        <v>-0.3</v>
      </c>
    </row>
    <row r="88" spans="1:32" ht="13.5" customHeight="1" x14ac:dyDescent="0.25">
      <c r="A88" s="24" t="s">
        <v>46</v>
      </c>
      <c r="B88" s="21">
        <v>5</v>
      </c>
      <c r="D88" s="11">
        <v>-0.6</v>
      </c>
      <c r="E88" s="22">
        <v>-9.3000000000000007</v>
      </c>
      <c r="F88" s="22">
        <v>-2.2999999999999998</v>
      </c>
      <c r="G88" s="22">
        <v>-10.8</v>
      </c>
      <c r="H88" s="22">
        <v>18.5</v>
      </c>
      <c r="I88" s="22">
        <v>10.8</v>
      </c>
      <c r="J88" s="22">
        <v>1.2</v>
      </c>
      <c r="K88" s="22">
        <v>9.3000000000000007</v>
      </c>
      <c r="L88" s="22">
        <v>-4.9000000000000004</v>
      </c>
      <c r="M88" s="22">
        <v>1.1000000000000001</v>
      </c>
      <c r="N88" s="22">
        <v>-1.2</v>
      </c>
      <c r="O88" s="22">
        <v>5.9</v>
      </c>
      <c r="P88" s="22">
        <v>-2.2000000000000002</v>
      </c>
      <c r="Q88" s="22">
        <v>-5.2</v>
      </c>
      <c r="R88" s="22">
        <v>8.6999999999999993</v>
      </c>
      <c r="S88" s="22">
        <v>2.7</v>
      </c>
    </row>
    <row r="89" spans="1:32" ht="13.5" customHeight="1" x14ac:dyDescent="0.25">
      <c r="A89" s="21" t="s">
        <v>46</v>
      </c>
      <c r="B89" s="21">
        <v>6</v>
      </c>
      <c r="C89" s="19"/>
      <c r="D89" s="11">
        <v>-0.2</v>
      </c>
      <c r="E89" s="22">
        <v>-6.9</v>
      </c>
      <c r="F89" s="22">
        <v>-0.2</v>
      </c>
      <c r="G89" s="22">
        <v>-7.3</v>
      </c>
      <c r="H89" s="22">
        <v>19.3</v>
      </c>
      <c r="I89" s="22">
        <v>-1.7</v>
      </c>
      <c r="J89" s="22">
        <v>1.6</v>
      </c>
      <c r="K89" s="22">
        <v>11.2</v>
      </c>
      <c r="L89" s="22">
        <v>-5.8</v>
      </c>
      <c r="M89" s="22">
        <v>-2.2000000000000002</v>
      </c>
      <c r="N89" s="22">
        <v>10.5</v>
      </c>
      <c r="O89" s="22">
        <v>-0.1</v>
      </c>
      <c r="P89" s="22">
        <v>-1.4</v>
      </c>
      <c r="Q89" s="22">
        <v>-5.2</v>
      </c>
      <c r="R89" s="22">
        <v>8.6999999999999993</v>
      </c>
      <c r="S89" s="22">
        <v>-0.1</v>
      </c>
    </row>
    <row r="90" spans="1:32" ht="13.5" customHeight="1" x14ac:dyDescent="0.25">
      <c r="A90" s="24" t="s">
        <v>46</v>
      </c>
      <c r="B90" s="21">
        <v>7</v>
      </c>
      <c r="C90" s="19"/>
      <c r="D90" s="11">
        <v>0.4</v>
      </c>
      <c r="E90" s="22">
        <v>-8</v>
      </c>
      <c r="F90" s="22">
        <v>0.6</v>
      </c>
      <c r="G90" s="22">
        <v>-9.8000000000000007</v>
      </c>
      <c r="H90" s="22">
        <v>11.4</v>
      </c>
      <c r="I90" s="22">
        <v>-0.9</v>
      </c>
      <c r="J90" s="22">
        <v>1.1000000000000001</v>
      </c>
      <c r="K90" s="22">
        <v>13.5</v>
      </c>
      <c r="L90" s="22">
        <v>-12.5</v>
      </c>
      <c r="M90" s="22">
        <v>-0.6</v>
      </c>
      <c r="N90" s="22">
        <v>10.7</v>
      </c>
      <c r="O90" s="22">
        <v>0.4</v>
      </c>
      <c r="P90" s="22">
        <v>-2.8</v>
      </c>
      <c r="Q90" s="22">
        <v>-1.1000000000000001</v>
      </c>
      <c r="R90" s="22">
        <v>10.9</v>
      </c>
      <c r="S90" s="22">
        <v>1.8</v>
      </c>
    </row>
    <row r="91" spans="1:32" ht="13.5" customHeight="1" x14ac:dyDescent="0.25">
      <c r="A91" s="24" t="s">
        <v>46</v>
      </c>
      <c r="B91" s="21">
        <v>8</v>
      </c>
      <c r="C91" s="19"/>
      <c r="D91" s="11">
        <v>-0.8</v>
      </c>
      <c r="E91" s="22">
        <v>-12.5</v>
      </c>
      <c r="F91" s="22">
        <v>-0.3</v>
      </c>
      <c r="G91" s="22">
        <v>-9.6</v>
      </c>
      <c r="H91" s="22">
        <v>11.3</v>
      </c>
      <c r="I91" s="22">
        <v>3.3</v>
      </c>
      <c r="J91" s="22">
        <v>0</v>
      </c>
      <c r="K91" s="22">
        <v>6.6</v>
      </c>
      <c r="L91" s="22">
        <v>-12.4</v>
      </c>
      <c r="M91" s="22">
        <v>-1.8</v>
      </c>
      <c r="N91" s="22">
        <v>3.1</v>
      </c>
      <c r="O91" s="22">
        <v>2.2000000000000002</v>
      </c>
      <c r="P91" s="22">
        <v>-5.0999999999999996</v>
      </c>
      <c r="Q91" s="22">
        <v>-3.8</v>
      </c>
      <c r="R91" s="22">
        <v>6.5</v>
      </c>
      <c r="S91" s="22">
        <v>0.8</v>
      </c>
    </row>
    <row r="92" spans="1:32" ht="13.5" customHeight="1" x14ac:dyDescent="0.25">
      <c r="A92" s="199" t="s">
        <v>46</v>
      </c>
      <c r="B92" s="200">
        <v>9</v>
      </c>
      <c r="C92" s="25"/>
      <c r="D92" s="201">
        <v>-2.1</v>
      </c>
      <c r="E92" s="202">
        <v>-14.1</v>
      </c>
      <c r="F92" s="202">
        <v>0.2</v>
      </c>
      <c r="G92" s="202">
        <v>-11.5</v>
      </c>
      <c r="H92" s="202">
        <v>11.7</v>
      </c>
      <c r="I92" s="202">
        <v>1.1000000000000001</v>
      </c>
      <c r="J92" s="202">
        <v>-0.3</v>
      </c>
      <c r="K92" s="202">
        <v>3.5</v>
      </c>
      <c r="L92" s="202">
        <v>-12.9</v>
      </c>
      <c r="M92" s="202">
        <v>-2.2999999999999998</v>
      </c>
      <c r="N92" s="202">
        <v>3.8</v>
      </c>
      <c r="O92" s="202">
        <v>-0.6</v>
      </c>
      <c r="P92" s="202">
        <v>-4.8</v>
      </c>
      <c r="Q92" s="202">
        <v>-11.7</v>
      </c>
      <c r="R92" s="202">
        <v>11.1</v>
      </c>
      <c r="S92" s="202">
        <v>1.1000000000000001</v>
      </c>
    </row>
    <row r="93" spans="1:32" ht="27" customHeight="1" x14ac:dyDescent="0.25">
      <c r="A93" s="595" t="s">
        <v>147</v>
      </c>
      <c r="B93" s="595"/>
      <c r="C93" s="595"/>
      <c r="D93" s="222">
        <v>0.4</v>
      </c>
      <c r="E93" s="203">
        <v>3.7</v>
      </c>
      <c r="F93" s="203">
        <v>1.4</v>
      </c>
      <c r="G93" s="203">
        <v>-0.1</v>
      </c>
      <c r="H93" s="203">
        <v>0.7</v>
      </c>
      <c r="I93" s="203">
        <v>0.3</v>
      </c>
      <c r="J93" s="203">
        <v>-1.1000000000000001</v>
      </c>
      <c r="K93" s="203">
        <v>-1.3</v>
      </c>
      <c r="L93" s="203">
        <v>0</v>
      </c>
      <c r="M93" s="203">
        <v>-1.1000000000000001</v>
      </c>
      <c r="N93" s="203">
        <v>2</v>
      </c>
      <c r="O93" s="203">
        <v>-2.8</v>
      </c>
      <c r="P93" s="203">
        <v>2</v>
      </c>
      <c r="Q93" s="203">
        <v>-2.7</v>
      </c>
      <c r="R93" s="203">
        <v>-1.7</v>
      </c>
      <c r="S93" s="203">
        <v>1.5</v>
      </c>
      <c r="T93" s="204"/>
      <c r="U93" s="204"/>
      <c r="V93" s="204"/>
      <c r="W93" s="204"/>
      <c r="X93" s="204"/>
      <c r="Y93" s="204"/>
      <c r="Z93" s="204"/>
      <c r="AA93" s="204"/>
      <c r="AB93" s="204"/>
      <c r="AC93" s="204"/>
      <c r="AD93" s="204"/>
      <c r="AE93" s="204"/>
      <c r="AF93" s="204"/>
    </row>
    <row r="94" spans="1:32" ht="27" customHeight="1" x14ac:dyDescent="0.25">
      <c r="A94" s="604" t="s">
        <v>560</v>
      </c>
      <c r="B94" s="604"/>
      <c r="C94" s="604"/>
      <c r="D94" s="604"/>
      <c r="E94" s="604"/>
      <c r="F94" s="604"/>
      <c r="G94" s="604"/>
      <c r="H94" s="604"/>
      <c r="I94" s="604"/>
      <c r="J94" s="604"/>
      <c r="K94" s="604"/>
      <c r="L94" s="604"/>
      <c r="M94" s="604"/>
      <c r="N94" s="604"/>
      <c r="O94" s="604"/>
      <c r="P94" s="604"/>
      <c r="Q94" s="604"/>
      <c r="R94" s="604"/>
      <c r="S94" s="604"/>
    </row>
    <row r="95" spans="1:32" ht="24.75" customHeight="1" x14ac:dyDescent="0.25">
      <c r="A95" s="605"/>
      <c r="B95" s="605"/>
      <c r="C95" s="605"/>
      <c r="D95" s="605"/>
      <c r="E95" s="605"/>
      <c r="F95" s="605"/>
      <c r="G95" s="605"/>
      <c r="H95" s="605"/>
      <c r="I95" s="605"/>
      <c r="J95" s="605"/>
      <c r="K95" s="605"/>
      <c r="L95" s="605"/>
      <c r="M95" s="605"/>
      <c r="N95" s="605"/>
      <c r="O95" s="605"/>
      <c r="P95" s="605"/>
      <c r="Q95" s="605"/>
      <c r="R95" s="605"/>
      <c r="S95" s="605"/>
    </row>
    <row r="96" spans="1:32" x14ac:dyDescent="0.25">
      <c r="I96" s="600"/>
      <c r="J96" s="601"/>
      <c r="K96" s="601"/>
      <c r="L96" s="601"/>
      <c r="M96" s="601"/>
      <c r="N96" s="601"/>
      <c r="O96" s="601"/>
      <c r="P96" s="601"/>
      <c r="Q96" s="601"/>
      <c r="R96" s="601"/>
    </row>
    <row r="98" spans="1:19" x14ac:dyDescent="0.25">
      <c r="A98" s="606"/>
      <c r="B98" s="606"/>
      <c r="C98" s="606"/>
      <c r="D98" s="606"/>
      <c r="E98" s="606"/>
      <c r="F98" s="606"/>
      <c r="G98" s="606"/>
      <c r="H98" s="606"/>
      <c r="I98" s="606"/>
      <c r="J98" s="606"/>
      <c r="K98" s="606"/>
      <c r="L98" s="606"/>
      <c r="M98" s="606"/>
      <c r="N98" s="606"/>
      <c r="O98" s="606"/>
      <c r="P98" s="606"/>
      <c r="Q98" s="606"/>
      <c r="R98" s="606"/>
      <c r="S98" s="606"/>
    </row>
  </sheetData>
  <mergeCells count="14">
    <mergeCell ref="G2:N2"/>
    <mergeCell ref="H3:O3"/>
    <mergeCell ref="A4:C6"/>
    <mergeCell ref="D7:R7"/>
    <mergeCell ref="D27:S27"/>
    <mergeCell ref="A47:C47"/>
    <mergeCell ref="I96:R96"/>
    <mergeCell ref="A98:S98"/>
    <mergeCell ref="H49:O49"/>
    <mergeCell ref="A50:C52"/>
    <mergeCell ref="D53:R53"/>
    <mergeCell ref="D73:S73"/>
    <mergeCell ref="A93:C93"/>
    <mergeCell ref="A94:S95"/>
  </mergeCells>
  <phoneticPr fontId="64"/>
  <pageMargins left="0.78740157480314965" right="0.39370078740157483" top="0.43307086614173229" bottom="0.34" header="0.31496062992125984" footer="0.19685039370078741"/>
  <pageSetup paperSize="9" scale="60" firstPageNumber="0" orientation="portrait" r:id="rId1"/>
  <headerFooter alignWithMargins="0">
    <oddFooter>&amp;C&amp;"ＭＳ Ｐゴシック,標準"&amp;12- 7 -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indexed="17"/>
    <pageSetUpPr fitToPage="1"/>
  </sheetPr>
  <dimension ref="A1:AF94"/>
  <sheetViews>
    <sheetView zoomScale="70" zoomScaleNormal="70"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21" customHeight="1"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21" customHeight="1" x14ac:dyDescent="0.25">
      <c r="A2" s="34"/>
      <c r="B2" s="34"/>
      <c r="C2" s="34"/>
      <c r="D2" s="34"/>
      <c r="E2" s="174"/>
      <c r="F2" s="174"/>
      <c r="G2" s="597" t="s">
        <v>434</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187">
        <v>98.1</v>
      </c>
      <c r="E8" s="188">
        <v>101.4</v>
      </c>
      <c r="F8" s="188">
        <v>100.6</v>
      </c>
      <c r="G8" s="188">
        <v>108.7</v>
      </c>
      <c r="H8" s="188">
        <v>99.8</v>
      </c>
      <c r="I8" s="188">
        <v>102.7</v>
      </c>
      <c r="J8" s="188">
        <v>101.3</v>
      </c>
      <c r="K8" s="188">
        <v>96.8</v>
      </c>
      <c r="L8" s="189">
        <v>108.7</v>
      </c>
      <c r="M8" s="189">
        <v>94.3</v>
      </c>
      <c r="N8" s="189">
        <v>101.8</v>
      </c>
      <c r="O8" s="189">
        <v>100.1</v>
      </c>
      <c r="P8" s="188">
        <v>76.2</v>
      </c>
      <c r="Q8" s="188">
        <v>93.7</v>
      </c>
      <c r="R8" s="188">
        <v>99.7</v>
      </c>
      <c r="S8" s="189">
        <v>103.3</v>
      </c>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row>
    <row r="10" spans="1:28" x14ac:dyDescent="0.25">
      <c r="A10" s="21"/>
      <c r="B10" s="21" t="s">
        <v>94</v>
      </c>
      <c r="C10" s="19"/>
      <c r="D10" s="190">
        <v>101.4</v>
      </c>
      <c r="E10" s="17">
        <v>109.9</v>
      </c>
      <c r="F10" s="17">
        <v>101.1</v>
      </c>
      <c r="G10" s="17">
        <v>100.5</v>
      </c>
      <c r="H10" s="17">
        <v>105.9</v>
      </c>
      <c r="I10" s="17">
        <v>100.8</v>
      </c>
      <c r="J10" s="17">
        <v>93.5</v>
      </c>
      <c r="K10" s="17">
        <v>93.1</v>
      </c>
      <c r="L10" s="191">
        <v>114</v>
      </c>
      <c r="M10" s="191">
        <v>104.3</v>
      </c>
      <c r="N10" s="191">
        <v>100.4</v>
      </c>
      <c r="O10" s="191">
        <v>99.9</v>
      </c>
      <c r="P10" s="17">
        <v>100.6</v>
      </c>
      <c r="Q10" s="17">
        <v>101.6</v>
      </c>
      <c r="R10" s="17">
        <v>100.9</v>
      </c>
      <c r="S10" s="191">
        <v>114.2</v>
      </c>
    </row>
    <row r="11" spans="1:28" ht="13.5" customHeight="1" x14ac:dyDescent="0.25">
      <c r="A11" s="21"/>
      <c r="B11" s="21" t="s">
        <v>278</v>
      </c>
      <c r="C11" s="19"/>
      <c r="D11" s="190">
        <v>101.2</v>
      </c>
      <c r="E11" s="17">
        <v>107.1</v>
      </c>
      <c r="F11" s="17">
        <v>105.1</v>
      </c>
      <c r="G11" s="17">
        <v>93.6</v>
      </c>
      <c r="H11" s="17">
        <v>105.8</v>
      </c>
      <c r="I11" s="17">
        <v>92.9</v>
      </c>
      <c r="J11" s="17">
        <v>90</v>
      </c>
      <c r="K11" s="17">
        <v>97.3</v>
      </c>
      <c r="L11" s="17">
        <v>106.6</v>
      </c>
      <c r="M11" s="17">
        <v>98.6</v>
      </c>
      <c r="N11" s="17">
        <v>100.1</v>
      </c>
      <c r="O11" s="17">
        <v>104.2</v>
      </c>
      <c r="P11" s="17">
        <v>99.8</v>
      </c>
      <c r="Q11" s="17">
        <v>99.8</v>
      </c>
      <c r="R11" s="17">
        <v>105.3</v>
      </c>
      <c r="S11" s="17">
        <v>118.2</v>
      </c>
    </row>
    <row r="12" spans="1:28" ht="13.5" customHeight="1" x14ac:dyDescent="0.25">
      <c r="A12" s="21"/>
      <c r="B12" s="21" t="s">
        <v>96</v>
      </c>
      <c r="C12" s="19"/>
      <c r="D12" s="192">
        <v>102.6</v>
      </c>
      <c r="E12" s="35">
        <v>108.1</v>
      </c>
      <c r="F12" s="35">
        <v>107</v>
      </c>
      <c r="G12" s="35">
        <v>102</v>
      </c>
      <c r="H12" s="35">
        <v>99.1</v>
      </c>
      <c r="I12" s="35">
        <v>97.6</v>
      </c>
      <c r="J12" s="35">
        <v>93.2</v>
      </c>
      <c r="K12" s="35">
        <v>93.9</v>
      </c>
      <c r="L12" s="35">
        <v>112.6</v>
      </c>
      <c r="M12" s="35">
        <v>100.5</v>
      </c>
      <c r="N12" s="35">
        <v>99.3</v>
      </c>
      <c r="O12" s="35">
        <v>94.1</v>
      </c>
      <c r="P12" s="35">
        <v>97.9</v>
      </c>
      <c r="Q12" s="35">
        <v>100.5</v>
      </c>
      <c r="R12" s="35">
        <v>108.2</v>
      </c>
      <c r="S12" s="35">
        <v>123.7</v>
      </c>
    </row>
    <row r="13" spans="1:28" ht="13.5" customHeight="1" x14ac:dyDescent="0.25">
      <c r="A13" s="194"/>
      <c r="B13" s="194" t="s">
        <v>159</v>
      </c>
      <c r="C13" s="195"/>
      <c r="D13" s="196">
        <v>105.6</v>
      </c>
      <c r="E13" s="197">
        <v>111.2</v>
      </c>
      <c r="F13" s="197">
        <v>110.1</v>
      </c>
      <c r="G13" s="197">
        <v>120.4</v>
      </c>
      <c r="H13" s="197">
        <v>105.7</v>
      </c>
      <c r="I13" s="197">
        <v>97.3</v>
      </c>
      <c r="J13" s="197">
        <v>105.5</v>
      </c>
      <c r="K13" s="197">
        <v>96.4</v>
      </c>
      <c r="L13" s="197">
        <v>104.7</v>
      </c>
      <c r="M13" s="197">
        <v>103.6</v>
      </c>
      <c r="N13" s="197">
        <v>94.8</v>
      </c>
      <c r="O13" s="197">
        <v>88.4</v>
      </c>
      <c r="P13" s="197">
        <v>102.5</v>
      </c>
      <c r="Q13" s="197">
        <v>98</v>
      </c>
      <c r="R13" s="197">
        <v>110</v>
      </c>
      <c r="S13" s="197">
        <v>124.5</v>
      </c>
    </row>
    <row r="14" spans="1:28" ht="13.5" customHeight="1" x14ac:dyDescent="0.25">
      <c r="A14" s="21" t="s">
        <v>421</v>
      </c>
      <c r="B14" s="21">
        <v>9</v>
      </c>
      <c r="C14" s="19" t="s">
        <v>425</v>
      </c>
      <c r="D14" s="190">
        <v>106</v>
      </c>
      <c r="E14" s="17">
        <v>116.4</v>
      </c>
      <c r="F14" s="17">
        <v>110.5</v>
      </c>
      <c r="G14" s="17">
        <v>125.1</v>
      </c>
      <c r="H14" s="17">
        <v>108.7</v>
      </c>
      <c r="I14" s="17">
        <v>95</v>
      </c>
      <c r="J14" s="17">
        <v>105.3</v>
      </c>
      <c r="K14" s="17">
        <v>97.7</v>
      </c>
      <c r="L14" s="17">
        <v>93.3</v>
      </c>
      <c r="M14" s="17">
        <v>102.3</v>
      </c>
      <c r="N14" s="17">
        <v>91</v>
      </c>
      <c r="O14" s="17">
        <v>92.3</v>
      </c>
      <c r="P14" s="17">
        <v>101</v>
      </c>
      <c r="Q14" s="17">
        <v>100.4</v>
      </c>
      <c r="R14" s="17">
        <v>106.8</v>
      </c>
      <c r="S14" s="17">
        <v>126.3</v>
      </c>
    </row>
    <row r="15" spans="1:28" ht="13.5" customHeight="1" x14ac:dyDescent="0.25">
      <c r="A15" s="24" t="s">
        <v>46</v>
      </c>
      <c r="B15" s="21">
        <v>10</v>
      </c>
      <c r="C15" s="19"/>
      <c r="D15" s="190">
        <v>105.2</v>
      </c>
      <c r="E15" s="17">
        <v>111.7</v>
      </c>
      <c r="F15" s="17">
        <v>111</v>
      </c>
      <c r="G15" s="17">
        <v>123.7</v>
      </c>
      <c r="H15" s="17">
        <v>105.1</v>
      </c>
      <c r="I15" s="17">
        <v>95</v>
      </c>
      <c r="J15" s="17">
        <v>105.7</v>
      </c>
      <c r="K15" s="17">
        <v>96.5</v>
      </c>
      <c r="L15" s="17">
        <v>93.3</v>
      </c>
      <c r="M15" s="17">
        <v>107.6</v>
      </c>
      <c r="N15" s="17">
        <v>91.1</v>
      </c>
      <c r="O15" s="17">
        <v>88.5</v>
      </c>
      <c r="P15" s="17">
        <v>101.8</v>
      </c>
      <c r="Q15" s="17">
        <v>96.3</v>
      </c>
      <c r="R15" s="17">
        <v>106.5</v>
      </c>
      <c r="S15" s="17">
        <v>122.2</v>
      </c>
    </row>
    <row r="16" spans="1:28" ht="13.5" customHeight="1" x14ac:dyDescent="0.25">
      <c r="A16" s="24" t="s">
        <v>46</v>
      </c>
      <c r="B16" s="21">
        <v>11</v>
      </c>
      <c r="C16" s="19"/>
      <c r="D16" s="190">
        <v>106.6</v>
      </c>
      <c r="E16" s="17">
        <v>114.3</v>
      </c>
      <c r="F16" s="17">
        <v>111.5</v>
      </c>
      <c r="G16" s="17">
        <v>124.5</v>
      </c>
      <c r="H16" s="17">
        <v>104.9</v>
      </c>
      <c r="I16" s="17">
        <v>103.7</v>
      </c>
      <c r="J16" s="17">
        <v>106.3</v>
      </c>
      <c r="K16" s="17">
        <v>97.3</v>
      </c>
      <c r="L16" s="17">
        <v>106.4</v>
      </c>
      <c r="M16" s="17">
        <v>104.2</v>
      </c>
      <c r="N16" s="17">
        <v>93.9</v>
      </c>
      <c r="O16" s="17">
        <v>90</v>
      </c>
      <c r="P16" s="17">
        <v>100.9</v>
      </c>
      <c r="Q16" s="17">
        <v>96</v>
      </c>
      <c r="R16" s="17">
        <v>107.8</v>
      </c>
      <c r="S16" s="17">
        <v>128.4</v>
      </c>
    </row>
    <row r="17" spans="1:19" ht="13.5" customHeight="1" x14ac:dyDescent="0.25">
      <c r="A17" s="24" t="s">
        <v>46</v>
      </c>
      <c r="B17" s="21">
        <v>12</v>
      </c>
      <c r="D17" s="190">
        <v>106.2</v>
      </c>
      <c r="E17" s="17">
        <v>114.5</v>
      </c>
      <c r="F17" s="17">
        <v>110.4</v>
      </c>
      <c r="G17" s="17">
        <v>123.5</v>
      </c>
      <c r="H17" s="17">
        <v>105.1</v>
      </c>
      <c r="I17" s="17">
        <v>100.1</v>
      </c>
      <c r="J17" s="17">
        <v>107.4</v>
      </c>
      <c r="K17" s="17">
        <v>98.1</v>
      </c>
      <c r="L17" s="17">
        <v>103.4</v>
      </c>
      <c r="M17" s="17">
        <v>102.3</v>
      </c>
      <c r="N17" s="17">
        <v>97.8</v>
      </c>
      <c r="O17" s="17">
        <v>88.1</v>
      </c>
      <c r="P17" s="17">
        <v>108.2</v>
      </c>
      <c r="Q17" s="17">
        <v>94.6</v>
      </c>
      <c r="R17" s="17">
        <v>107.5</v>
      </c>
      <c r="S17" s="17">
        <v>120.9</v>
      </c>
    </row>
    <row r="18" spans="1:19" ht="13.5" customHeight="1" x14ac:dyDescent="0.25">
      <c r="A18" s="24" t="s">
        <v>422</v>
      </c>
      <c r="B18" s="21">
        <v>1</v>
      </c>
      <c r="C18" s="19"/>
      <c r="D18" s="190">
        <v>104.7</v>
      </c>
      <c r="E18" s="17">
        <v>106.6</v>
      </c>
      <c r="F18" s="17">
        <v>106.8</v>
      </c>
      <c r="G18" s="17">
        <v>116</v>
      </c>
      <c r="H18" s="17">
        <v>117.5</v>
      </c>
      <c r="I18" s="17">
        <v>101.6</v>
      </c>
      <c r="J18" s="17">
        <v>100.5</v>
      </c>
      <c r="K18" s="17">
        <v>104.3</v>
      </c>
      <c r="L18" s="17">
        <v>96.7</v>
      </c>
      <c r="M18" s="17">
        <v>105.5</v>
      </c>
      <c r="N18" s="17">
        <v>98.9</v>
      </c>
      <c r="O18" s="17">
        <v>95.1</v>
      </c>
      <c r="P18" s="17">
        <v>107.7</v>
      </c>
      <c r="Q18" s="17">
        <v>95.5</v>
      </c>
      <c r="R18" s="17">
        <v>110.3</v>
      </c>
      <c r="S18" s="17">
        <v>126.8</v>
      </c>
    </row>
    <row r="19" spans="1:19" ht="13.5" customHeight="1" x14ac:dyDescent="0.25">
      <c r="A19" s="24" t="s">
        <v>46</v>
      </c>
      <c r="B19" s="21">
        <v>2</v>
      </c>
      <c r="C19" s="19"/>
      <c r="D19" s="190">
        <v>104.5</v>
      </c>
      <c r="E19" s="17">
        <v>108</v>
      </c>
      <c r="F19" s="17">
        <v>108.5</v>
      </c>
      <c r="G19" s="17">
        <v>117.4</v>
      </c>
      <c r="H19" s="17">
        <v>116.1</v>
      </c>
      <c r="I19" s="17">
        <v>103.3</v>
      </c>
      <c r="J19" s="17">
        <v>99.1</v>
      </c>
      <c r="K19" s="17">
        <v>103.5</v>
      </c>
      <c r="L19" s="17">
        <v>96.4</v>
      </c>
      <c r="M19" s="17">
        <v>105</v>
      </c>
      <c r="N19" s="17">
        <v>92.5</v>
      </c>
      <c r="O19" s="17">
        <v>92.7</v>
      </c>
      <c r="P19" s="17">
        <v>108.5</v>
      </c>
      <c r="Q19" s="17">
        <v>93.1</v>
      </c>
      <c r="R19" s="17">
        <v>114.9</v>
      </c>
      <c r="S19" s="17">
        <v>125.7</v>
      </c>
    </row>
    <row r="20" spans="1:19" ht="13.5" customHeight="1" x14ac:dyDescent="0.25">
      <c r="A20" s="24" t="s">
        <v>46</v>
      </c>
      <c r="B20" s="21">
        <v>3</v>
      </c>
      <c r="C20" s="19"/>
      <c r="D20" s="190">
        <v>104.4</v>
      </c>
      <c r="E20" s="17">
        <v>108.9</v>
      </c>
      <c r="F20" s="17">
        <v>108.7</v>
      </c>
      <c r="G20" s="17">
        <v>117.4</v>
      </c>
      <c r="H20" s="17">
        <v>116.9</v>
      </c>
      <c r="I20" s="17">
        <v>104.3</v>
      </c>
      <c r="J20" s="17">
        <v>100.6</v>
      </c>
      <c r="K20" s="17">
        <v>101.9</v>
      </c>
      <c r="L20" s="17">
        <v>99.9</v>
      </c>
      <c r="M20" s="17">
        <v>106.8</v>
      </c>
      <c r="N20" s="17">
        <v>96.4</v>
      </c>
      <c r="O20" s="17">
        <v>95.9</v>
      </c>
      <c r="P20" s="17">
        <v>107.5</v>
      </c>
      <c r="Q20" s="17">
        <v>90</v>
      </c>
      <c r="R20" s="17">
        <v>116.9</v>
      </c>
      <c r="S20" s="17">
        <v>121.3</v>
      </c>
    </row>
    <row r="21" spans="1:19" ht="13.5" customHeight="1" x14ac:dyDescent="0.25">
      <c r="A21" s="198" t="s">
        <v>46</v>
      </c>
      <c r="B21" s="21">
        <v>4</v>
      </c>
      <c r="C21" s="19"/>
      <c r="D21" s="190">
        <v>107.4</v>
      </c>
      <c r="E21" s="17">
        <v>110.8</v>
      </c>
      <c r="F21" s="17">
        <v>112.4</v>
      </c>
      <c r="G21" s="17">
        <v>116.9</v>
      </c>
      <c r="H21" s="17">
        <v>118.1</v>
      </c>
      <c r="I21" s="17">
        <v>108.1</v>
      </c>
      <c r="J21" s="17">
        <v>103.9</v>
      </c>
      <c r="K21" s="17">
        <v>105.7</v>
      </c>
      <c r="L21" s="17">
        <v>98.9</v>
      </c>
      <c r="M21" s="17">
        <v>109.1</v>
      </c>
      <c r="N21" s="17">
        <v>98.9</v>
      </c>
      <c r="O21" s="17">
        <v>98.1</v>
      </c>
      <c r="P21" s="17">
        <v>106.8</v>
      </c>
      <c r="Q21" s="17">
        <v>93</v>
      </c>
      <c r="R21" s="17">
        <v>117.2</v>
      </c>
      <c r="S21" s="17">
        <v>125.8</v>
      </c>
    </row>
    <row r="22" spans="1:19" ht="13.5" customHeight="1" x14ac:dyDescent="0.25">
      <c r="A22" s="24" t="s">
        <v>46</v>
      </c>
      <c r="B22" s="21">
        <v>5</v>
      </c>
      <c r="D22" s="190">
        <v>107.2</v>
      </c>
      <c r="E22" s="17">
        <v>108.7</v>
      </c>
      <c r="F22" s="17">
        <v>112.1</v>
      </c>
      <c r="G22" s="17">
        <v>116.5</v>
      </c>
      <c r="H22" s="17">
        <v>121.1</v>
      </c>
      <c r="I22" s="17">
        <v>105.6</v>
      </c>
      <c r="J22" s="17">
        <v>103.5</v>
      </c>
      <c r="K22" s="17">
        <v>105</v>
      </c>
      <c r="L22" s="17">
        <v>101</v>
      </c>
      <c r="M22" s="17">
        <v>106.4</v>
      </c>
      <c r="N22" s="17">
        <v>99.6</v>
      </c>
      <c r="O22" s="17">
        <v>100.6</v>
      </c>
      <c r="P22" s="17">
        <v>109.1</v>
      </c>
      <c r="Q22" s="17">
        <v>93.5</v>
      </c>
      <c r="R22" s="17">
        <v>116.3</v>
      </c>
      <c r="S22" s="17">
        <v>123.7</v>
      </c>
    </row>
    <row r="23" spans="1:19" ht="13.5" customHeight="1" x14ac:dyDescent="0.25">
      <c r="A23" s="24" t="s">
        <v>46</v>
      </c>
      <c r="B23" s="21">
        <v>6</v>
      </c>
      <c r="C23" s="19"/>
      <c r="D23" s="190">
        <v>108</v>
      </c>
      <c r="E23" s="17">
        <v>107.5</v>
      </c>
      <c r="F23" s="17">
        <v>115.1</v>
      </c>
      <c r="G23" s="17">
        <v>119.9</v>
      </c>
      <c r="H23" s="17">
        <v>120.6</v>
      </c>
      <c r="I23" s="17">
        <v>99.7</v>
      </c>
      <c r="J23" s="17">
        <v>106</v>
      </c>
      <c r="K23" s="17">
        <v>106.3</v>
      </c>
      <c r="L23" s="17">
        <v>94.6</v>
      </c>
      <c r="M23" s="17">
        <v>107.6</v>
      </c>
      <c r="N23" s="17">
        <v>98.2</v>
      </c>
      <c r="O23" s="17">
        <v>100.6</v>
      </c>
      <c r="P23" s="17">
        <v>110.6</v>
      </c>
      <c r="Q23" s="17">
        <v>92.1</v>
      </c>
      <c r="R23" s="17">
        <v>115.9</v>
      </c>
      <c r="S23" s="17">
        <v>126.7</v>
      </c>
    </row>
    <row r="24" spans="1:19" ht="13.5" customHeight="1" x14ac:dyDescent="0.25">
      <c r="A24" s="24" t="s">
        <v>46</v>
      </c>
      <c r="B24" s="21">
        <v>7</v>
      </c>
      <c r="C24" s="19"/>
      <c r="D24" s="190">
        <v>107.1</v>
      </c>
      <c r="E24" s="17">
        <v>109.7</v>
      </c>
      <c r="F24" s="17">
        <v>114.1</v>
      </c>
      <c r="G24" s="17">
        <v>118.9</v>
      </c>
      <c r="H24" s="17">
        <v>115.6</v>
      </c>
      <c r="I24" s="17">
        <v>101.4</v>
      </c>
      <c r="J24" s="17">
        <v>101.3</v>
      </c>
      <c r="K24" s="17">
        <v>107.2</v>
      </c>
      <c r="L24" s="17">
        <v>90.3</v>
      </c>
      <c r="M24" s="17">
        <v>109.8</v>
      </c>
      <c r="N24" s="17">
        <v>99.4</v>
      </c>
      <c r="O24" s="17">
        <v>100.7</v>
      </c>
      <c r="P24" s="17">
        <v>108.6</v>
      </c>
      <c r="Q24" s="17">
        <v>93.9</v>
      </c>
      <c r="R24" s="17">
        <v>117.6</v>
      </c>
      <c r="S24" s="17">
        <v>126.4</v>
      </c>
    </row>
    <row r="25" spans="1:19" ht="13.5" customHeight="1" x14ac:dyDescent="0.25">
      <c r="A25" s="24" t="s">
        <v>46</v>
      </c>
      <c r="B25" s="24">
        <v>8</v>
      </c>
      <c r="C25" s="19"/>
      <c r="D25" s="190">
        <v>105.8</v>
      </c>
      <c r="E25" s="193">
        <v>108.7</v>
      </c>
      <c r="F25" s="193">
        <v>113.3</v>
      </c>
      <c r="G25" s="193">
        <v>119.4</v>
      </c>
      <c r="H25" s="193">
        <v>121</v>
      </c>
      <c r="I25" s="193">
        <v>101</v>
      </c>
      <c r="J25" s="193">
        <v>100.7</v>
      </c>
      <c r="K25" s="193">
        <v>103.8</v>
      </c>
      <c r="L25" s="193">
        <v>90.9</v>
      </c>
      <c r="M25" s="193">
        <v>107.5</v>
      </c>
      <c r="N25" s="193">
        <v>99.6</v>
      </c>
      <c r="O25" s="193">
        <v>99</v>
      </c>
      <c r="P25" s="193">
        <v>105.2</v>
      </c>
      <c r="Q25" s="193">
        <v>92.5</v>
      </c>
      <c r="R25" s="193">
        <v>113.3</v>
      </c>
      <c r="S25" s="193">
        <v>122</v>
      </c>
    </row>
    <row r="26" spans="1:19" ht="13.5" customHeight="1" x14ac:dyDescent="0.25">
      <c r="A26" s="199" t="s">
        <v>46</v>
      </c>
      <c r="B26" s="200">
        <v>9</v>
      </c>
      <c r="C26" s="25"/>
      <c r="D26" s="201">
        <v>105.9</v>
      </c>
      <c r="E26" s="202">
        <v>110.5</v>
      </c>
      <c r="F26" s="202">
        <v>114.1</v>
      </c>
      <c r="G26" s="202">
        <v>119.6</v>
      </c>
      <c r="H26" s="202">
        <v>120.5</v>
      </c>
      <c r="I26" s="202">
        <v>101.4</v>
      </c>
      <c r="J26" s="202">
        <v>99.9</v>
      </c>
      <c r="K26" s="202">
        <v>103.1</v>
      </c>
      <c r="L26" s="202">
        <v>89.1</v>
      </c>
      <c r="M26" s="202">
        <v>108.1</v>
      </c>
      <c r="N26" s="202">
        <v>96.1</v>
      </c>
      <c r="O26" s="202">
        <v>92.2</v>
      </c>
      <c r="P26" s="202">
        <v>106.5</v>
      </c>
      <c r="Q26" s="202">
        <v>91.2</v>
      </c>
      <c r="R26" s="202">
        <v>116.7</v>
      </c>
      <c r="S26" s="202">
        <v>124.6</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187">
        <v>-0.4</v>
      </c>
      <c r="E28" s="188">
        <v>-6.7</v>
      </c>
      <c r="F28" s="188">
        <v>-0.2</v>
      </c>
      <c r="G28" s="188">
        <v>-3.5</v>
      </c>
      <c r="H28" s="188">
        <v>0.4</v>
      </c>
      <c r="I28" s="188">
        <v>2.2000000000000002</v>
      </c>
      <c r="J28" s="188">
        <v>0</v>
      </c>
      <c r="K28" s="188">
        <v>0.8</v>
      </c>
      <c r="L28" s="189">
        <v>-0.2</v>
      </c>
      <c r="M28" s="189">
        <v>-2.8</v>
      </c>
      <c r="N28" s="189">
        <v>12</v>
      </c>
      <c r="O28" s="189">
        <v>0.3</v>
      </c>
      <c r="P28" s="188">
        <v>-8.3000000000000007</v>
      </c>
      <c r="Q28" s="188">
        <v>0.4</v>
      </c>
      <c r="R28" s="188">
        <v>-1.4</v>
      </c>
      <c r="S28" s="189">
        <v>0.5</v>
      </c>
    </row>
    <row r="29" spans="1:19" ht="13.5" customHeight="1" x14ac:dyDescent="0.25">
      <c r="A29" s="21"/>
      <c r="B29" s="21" t="s">
        <v>219</v>
      </c>
      <c r="C29" s="19"/>
      <c r="D29" s="190">
        <v>1.9</v>
      </c>
      <c r="E29" s="17">
        <v>-1.4</v>
      </c>
      <c r="F29" s="17">
        <v>-0.6</v>
      </c>
      <c r="G29" s="17">
        <v>-8.1</v>
      </c>
      <c r="H29" s="17">
        <v>0.2</v>
      </c>
      <c r="I29" s="17">
        <v>-2.7</v>
      </c>
      <c r="J29" s="17">
        <v>-1.3</v>
      </c>
      <c r="K29" s="17">
        <v>3.3</v>
      </c>
      <c r="L29" s="191">
        <v>-8.1</v>
      </c>
      <c r="M29" s="191">
        <v>6.1</v>
      </c>
      <c r="N29" s="191">
        <v>-1.8</v>
      </c>
      <c r="O29" s="191">
        <v>-0.2</v>
      </c>
      <c r="P29" s="17">
        <v>31.2</v>
      </c>
      <c r="Q29" s="17">
        <v>6.6</v>
      </c>
      <c r="R29" s="17">
        <v>0.3</v>
      </c>
      <c r="S29" s="191">
        <v>-3.2</v>
      </c>
    </row>
    <row r="30" spans="1:19" ht="13.5" customHeight="1" x14ac:dyDescent="0.25">
      <c r="A30" s="21"/>
      <c r="B30" s="21" t="s">
        <v>94</v>
      </c>
      <c r="C30" s="19"/>
      <c r="D30" s="190">
        <v>1.4</v>
      </c>
      <c r="E30" s="17">
        <v>9.9</v>
      </c>
      <c r="F30" s="17">
        <v>1.1000000000000001</v>
      </c>
      <c r="G30" s="17">
        <v>0.5</v>
      </c>
      <c r="H30" s="17">
        <v>5.8</v>
      </c>
      <c r="I30" s="17">
        <v>0.9</v>
      </c>
      <c r="J30" s="17">
        <v>-6.4</v>
      </c>
      <c r="K30" s="17">
        <v>-6.9</v>
      </c>
      <c r="L30" s="191">
        <v>14.2</v>
      </c>
      <c r="M30" s="191">
        <v>4.3</v>
      </c>
      <c r="N30" s="191">
        <v>0.4</v>
      </c>
      <c r="O30" s="191">
        <v>0</v>
      </c>
      <c r="P30" s="17">
        <v>0.6</v>
      </c>
      <c r="Q30" s="17">
        <v>1.6</v>
      </c>
      <c r="R30" s="17">
        <v>0.9</v>
      </c>
      <c r="S30" s="191">
        <v>14.3</v>
      </c>
    </row>
    <row r="31" spans="1:19" ht="13.5" customHeight="1" x14ac:dyDescent="0.25">
      <c r="A31" s="21"/>
      <c r="B31" s="21" t="s">
        <v>278</v>
      </c>
      <c r="C31" s="19"/>
      <c r="D31" s="190">
        <v>-0.2</v>
      </c>
      <c r="E31" s="17">
        <v>-2.5</v>
      </c>
      <c r="F31" s="17">
        <v>4</v>
      </c>
      <c r="G31" s="17">
        <v>-6.9</v>
      </c>
      <c r="H31" s="17">
        <v>-0.1</v>
      </c>
      <c r="I31" s="17">
        <v>-7.8</v>
      </c>
      <c r="J31" s="17">
        <v>-3.7</v>
      </c>
      <c r="K31" s="17">
        <v>4.5</v>
      </c>
      <c r="L31" s="191">
        <v>-6.5</v>
      </c>
      <c r="M31" s="191">
        <v>-5.5</v>
      </c>
      <c r="N31" s="191">
        <v>-0.3</v>
      </c>
      <c r="O31" s="191">
        <v>4.3</v>
      </c>
      <c r="P31" s="17">
        <v>-0.8</v>
      </c>
      <c r="Q31" s="17">
        <v>-1.8</v>
      </c>
      <c r="R31" s="17">
        <v>4.4000000000000004</v>
      </c>
      <c r="S31" s="191">
        <v>3.5</v>
      </c>
    </row>
    <row r="32" spans="1:19" ht="13.5" customHeight="1" x14ac:dyDescent="0.25">
      <c r="A32" s="21"/>
      <c r="B32" s="21" t="s">
        <v>96</v>
      </c>
      <c r="C32" s="19"/>
      <c r="D32" s="190">
        <v>1.4</v>
      </c>
      <c r="E32" s="17">
        <v>0.9</v>
      </c>
      <c r="F32" s="17">
        <v>1.8</v>
      </c>
      <c r="G32" s="17">
        <v>9</v>
      </c>
      <c r="H32" s="17">
        <v>-6.3</v>
      </c>
      <c r="I32" s="17">
        <v>5.0999999999999996</v>
      </c>
      <c r="J32" s="17">
        <v>3.6</v>
      </c>
      <c r="K32" s="17">
        <v>-3.5</v>
      </c>
      <c r="L32" s="191">
        <v>5.6</v>
      </c>
      <c r="M32" s="191">
        <v>1.9</v>
      </c>
      <c r="N32" s="191">
        <v>-0.8</v>
      </c>
      <c r="O32" s="191">
        <v>-9.6999999999999993</v>
      </c>
      <c r="P32" s="17">
        <v>-1.9</v>
      </c>
      <c r="Q32" s="17">
        <v>0.7</v>
      </c>
      <c r="R32" s="17">
        <v>2.8</v>
      </c>
      <c r="S32" s="191">
        <v>4.7</v>
      </c>
    </row>
    <row r="33" spans="1:32" ht="13.5" customHeight="1" x14ac:dyDescent="0.25">
      <c r="A33" s="194"/>
      <c r="B33" s="194" t="s">
        <v>159</v>
      </c>
      <c r="C33" s="195"/>
      <c r="D33" s="196">
        <v>2.5</v>
      </c>
      <c r="E33" s="197">
        <v>2.6</v>
      </c>
      <c r="F33" s="197">
        <v>1.9</v>
      </c>
      <c r="G33" s="197">
        <v>22</v>
      </c>
      <c r="H33" s="197">
        <v>7.4</v>
      </c>
      <c r="I33" s="197">
        <v>-0.9</v>
      </c>
      <c r="J33" s="197">
        <v>13.4</v>
      </c>
      <c r="K33" s="197">
        <v>4</v>
      </c>
      <c r="L33" s="197">
        <v>-7.6</v>
      </c>
      <c r="M33" s="197">
        <v>1.3</v>
      </c>
      <c r="N33" s="197">
        <v>-2.1</v>
      </c>
      <c r="O33" s="197">
        <v>-6.4</v>
      </c>
      <c r="P33" s="197">
        <v>3.3</v>
      </c>
      <c r="Q33" s="197">
        <v>0.1</v>
      </c>
      <c r="R33" s="197">
        <v>2.2000000000000002</v>
      </c>
      <c r="S33" s="197">
        <v>0.5</v>
      </c>
    </row>
    <row r="34" spans="1:32" ht="13.5" customHeight="1" x14ac:dyDescent="0.25">
      <c r="A34" s="21" t="s">
        <v>421</v>
      </c>
      <c r="B34" s="21">
        <v>9</v>
      </c>
      <c r="C34" s="19" t="s">
        <v>425</v>
      </c>
      <c r="D34" s="187">
        <v>2.8</v>
      </c>
      <c r="E34" s="188">
        <v>8.1</v>
      </c>
      <c r="F34" s="188">
        <v>1.7</v>
      </c>
      <c r="G34" s="188">
        <v>26.9</v>
      </c>
      <c r="H34" s="188">
        <v>12.9</v>
      </c>
      <c r="I34" s="188">
        <v>-3.7</v>
      </c>
      <c r="J34" s="188">
        <v>11.9</v>
      </c>
      <c r="K34" s="188">
        <v>2.7</v>
      </c>
      <c r="L34" s="188">
        <v>-14.3</v>
      </c>
      <c r="M34" s="188">
        <v>-0.5</v>
      </c>
      <c r="N34" s="188">
        <v>-9</v>
      </c>
      <c r="O34" s="188">
        <v>2.7</v>
      </c>
      <c r="P34" s="188">
        <v>7.6</v>
      </c>
      <c r="Q34" s="188">
        <v>1.2</v>
      </c>
      <c r="R34" s="188">
        <v>0.8</v>
      </c>
      <c r="S34" s="188">
        <v>1</v>
      </c>
    </row>
    <row r="35" spans="1:32" ht="13.5" customHeight="1" x14ac:dyDescent="0.25">
      <c r="A35" s="24" t="s">
        <v>46</v>
      </c>
      <c r="B35" s="21">
        <v>10</v>
      </c>
      <c r="C35" s="19"/>
      <c r="D35" s="190">
        <v>1.5</v>
      </c>
      <c r="E35" s="17">
        <v>2.2999999999999998</v>
      </c>
      <c r="F35" s="17">
        <v>1.8</v>
      </c>
      <c r="G35" s="17">
        <v>26.7</v>
      </c>
      <c r="H35" s="17">
        <v>1.9</v>
      </c>
      <c r="I35" s="17">
        <v>-4.0999999999999996</v>
      </c>
      <c r="J35" s="17">
        <v>10.4</v>
      </c>
      <c r="K35" s="17">
        <v>3.3</v>
      </c>
      <c r="L35" s="17">
        <v>-16.5</v>
      </c>
      <c r="M35" s="17">
        <v>5</v>
      </c>
      <c r="N35" s="17">
        <v>-7</v>
      </c>
      <c r="O35" s="17">
        <v>-0.9</v>
      </c>
      <c r="P35" s="17">
        <v>3.7</v>
      </c>
      <c r="Q35" s="17">
        <v>-1.4</v>
      </c>
      <c r="R35" s="17">
        <v>-0.2</v>
      </c>
      <c r="S35" s="17">
        <v>-1.2</v>
      </c>
    </row>
    <row r="36" spans="1:32" ht="13.5" customHeight="1" x14ac:dyDescent="0.25">
      <c r="A36" s="24" t="s">
        <v>46</v>
      </c>
      <c r="B36" s="21">
        <v>11</v>
      </c>
      <c r="C36" s="19"/>
      <c r="D36" s="190">
        <v>2.2000000000000002</v>
      </c>
      <c r="E36" s="17">
        <v>4.0999999999999996</v>
      </c>
      <c r="F36" s="17">
        <v>1.9</v>
      </c>
      <c r="G36" s="17">
        <v>24</v>
      </c>
      <c r="H36" s="17">
        <v>-1</v>
      </c>
      <c r="I36" s="17">
        <v>1.1000000000000001</v>
      </c>
      <c r="J36" s="17">
        <v>10.6</v>
      </c>
      <c r="K36" s="17">
        <v>3.3</v>
      </c>
      <c r="L36" s="17">
        <v>-2.7</v>
      </c>
      <c r="M36" s="17">
        <v>3.2</v>
      </c>
      <c r="N36" s="17">
        <v>-7</v>
      </c>
      <c r="O36" s="17">
        <v>2.7</v>
      </c>
      <c r="P36" s="17">
        <v>3.7</v>
      </c>
      <c r="Q36" s="17">
        <v>-3.4</v>
      </c>
      <c r="R36" s="17">
        <v>0.6</v>
      </c>
      <c r="S36" s="17">
        <v>3.3</v>
      </c>
    </row>
    <row r="37" spans="1:32" ht="13.5" customHeight="1" x14ac:dyDescent="0.25">
      <c r="A37" s="24" t="s">
        <v>46</v>
      </c>
      <c r="B37" s="21">
        <v>12</v>
      </c>
      <c r="D37" s="190">
        <v>2.2000000000000002</v>
      </c>
      <c r="E37" s="17">
        <v>6.3</v>
      </c>
      <c r="F37" s="17">
        <v>1.1000000000000001</v>
      </c>
      <c r="G37" s="17">
        <v>22.3</v>
      </c>
      <c r="H37" s="17">
        <v>2.6</v>
      </c>
      <c r="I37" s="17">
        <v>-0.3</v>
      </c>
      <c r="J37" s="17">
        <v>12.2</v>
      </c>
      <c r="K37" s="17">
        <v>2.4</v>
      </c>
      <c r="L37" s="17">
        <v>-7.5</v>
      </c>
      <c r="M37" s="17">
        <v>2.4</v>
      </c>
      <c r="N37" s="17">
        <v>-0.1</v>
      </c>
      <c r="O37" s="17">
        <v>-3</v>
      </c>
      <c r="P37" s="17">
        <v>5.6</v>
      </c>
      <c r="Q37" s="17">
        <v>-3.8</v>
      </c>
      <c r="R37" s="17">
        <v>1.3</v>
      </c>
      <c r="S37" s="17">
        <v>-0.3</v>
      </c>
    </row>
    <row r="38" spans="1:32" ht="13.5" customHeight="1" x14ac:dyDescent="0.25">
      <c r="A38" s="24" t="s">
        <v>422</v>
      </c>
      <c r="B38" s="21">
        <v>1</v>
      </c>
      <c r="C38" s="19"/>
      <c r="D38" s="190">
        <v>0.6</v>
      </c>
      <c r="E38" s="17">
        <v>2.2999999999999998</v>
      </c>
      <c r="F38" s="17">
        <v>0</v>
      </c>
      <c r="G38" s="17">
        <v>-0.2</v>
      </c>
      <c r="H38" s="17">
        <v>12.1</v>
      </c>
      <c r="I38" s="17">
        <v>7.7</v>
      </c>
      <c r="J38" s="17">
        <v>-5.4</v>
      </c>
      <c r="K38" s="17">
        <v>10.5</v>
      </c>
      <c r="L38" s="17">
        <v>-12.6</v>
      </c>
      <c r="M38" s="17">
        <v>3.6</v>
      </c>
      <c r="N38" s="17">
        <v>4.4000000000000004</v>
      </c>
      <c r="O38" s="17">
        <v>14.3</v>
      </c>
      <c r="P38" s="17">
        <v>4.2</v>
      </c>
      <c r="Q38" s="17">
        <v>-3.5</v>
      </c>
      <c r="R38" s="17">
        <v>-1.3</v>
      </c>
      <c r="S38" s="17">
        <v>2.2999999999999998</v>
      </c>
    </row>
    <row r="39" spans="1:32" ht="13.5" customHeight="1" x14ac:dyDescent="0.25">
      <c r="A39" s="24" t="s">
        <v>46</v>
      </c>
      <c r="B39" s="21">
        <v>2</v>
      </c>
      <c r="C39" s="19"/>
      <c r="D39" s="190">
        <v>-0.2</v>
      </c>
      <c r="E39" s="17">
        <v>0.7</v>
      </c>
      <c r="F39" s="17">
        <v>-0.2</v>
      </c>
      <c r="G39" s="17">
        <v>2.9</v>
      </c>
      <c r="H39" s="17">
        <v>11.1</v>
      </c>
      <c r="I39" s="17">
        <v>3.5</v>
      </c>
      <c r="J39" s="17">
        <v>-6.2</v>
      </c>
      <c r="K39" s="17">
        <v>9.1999999999999993</v>
      </c>
      <c r="L39" s="17">
        <v>-11.7</v>
      </c>
      <c r="M39" s="17">
        <v>3</v>
      </c>
      <c r="N39" s="17">
        <v>-3.9</v>
      </c>
      <c r="O39" s="17">
        <v>9.1</v>
      </c>
      <c r="P39" s="17">
        <v>5.5</v>
      </c>
      <c r="Q39" s="17">
        <v>-4.0999999999999996</v>
      </c>
      <c r="R39" s="17">
        <v>0.6</v>
      </c>
      <c r="S39" s="17">
        <v>2.9</v>
      </c>
    </row>
    <row r="40" spans="1:32" ht="13.5" customHeight="1" x14ac:dyDescent="0.25">
      <c r="A40" s="24" t="s">
        <v>46</v>
      </c>
      <c r="B40" s="21">
        <v>3</v>
      </c>
      <c r="C40" s="19"/>
      <c r="D40" s="190">
        <v>-0.7</v>
      </c>
      <c r="E40" s="17">
        <v>2.2000000000000002</v>
      </c>
      <c r="F40" s="17">
        <v>0.1</v>
      </c>
      <c r="G40" s="17">
        <v>-1.5</v>
      </c>
      <c r="H40" s="17">
        <v>10.9</v>
      </c>
      <c r="I40" s="17">
        <v>8.1999999999999993</v>
      </c>
      <c r="J40" s="17">
        <v>-3.5</v>
      </c>
      <c r="K40" s="17">
        <v>5.7</v>
      </c>
      <c r="L40" s="17">
        <v>-10.5</v>
      </c>
      <c r="M40" s="17">
        <v>6</v>
      </c>
      <c r="N40" s="17">
        <v>1.6</v>
      </c>
      <c r="O40" s="17">
        <v>17.8</v>
      </c>
      <c r="P40" s="17">
        <v>4.4000000000000004</v>
      </c>
      <c r="Q40" s="17">
        <v>-10.5</v>
      </c>
      <c r="R40" s="17">
        <v>3.4</v>
      </c>
      <c r="S40" s="17">
        <v>-4.0999999999999996</v>
      </c>
    </row>
    <row r="41" spans="1:32" ht="13.5" customHeight="1" x14ac:dyDescent="0.25">
      <c r="A41" s="198" t="s">
        <v>46</v>
      </c>
      <c r="B41" s="21">
        <v>4</v>
      </c>
      <c r="C41" s="19"/>
      <c r="D41" s="190">
        <v>0.3</v>
      </c>
      <c r="E41" s="17">
        <v>0.6</v>
      </c>
      <c r="F41" s="17">
        <v>1</v>
      </c>
      <c r="G41" s="17">
        <v>0.7</v>
      </c>
      <c r="H41" s="17">
        <v>13.1</v>
      </c>
      <c r="I41" s="17">
        <v>11.7</v>
      </c>
      <c r="J41" s="17">
        <v>-2.2000000000000002</v>
      </c>
      <c r="K41" s="17">
        <v>10.199999999999999</v>
      </c>
      <c r="L41" s="17">
        <v>-14</v>
      </c>
      <c r="M41" s="17">
        <v>5</v>
      </c>
      <c r="N41" s="17">
        <v>4.7</v>
      </c>
      <c r="O41" s="17">
        <v>8.8000000000000007</v>
      </c>
      <c r="P41" s="17">
        <v>4.8</v>
      </c>
      <c r="Q41" s="17">
        <v>-10.3</v>
      </c>
      <c r="R41" s="17">
        <v>5.4</v>
      </c>
      <c r="S41" s="17">
        <v>0.2</v>
      </c>
    </row>
    <row r="42" spans="1:32" ht="13.5" customHeight="1" x14ac:dyDescent="0.25">
      <c r="A42" s="24" t="s">
        <v>46</v>
      </c>
      <c r="B42" s="21">
        <v>5</v>
      </c>
      <c r="D42" s="190">
        <v>1.3</v>
      </c>
      <c r="E42" s="17">
        <v>-2.5</v>
      </c>
      <c r="F42" s="17">
        <v>1.3</v>
      </c>
      <c r="G42" s="17">
        <v>-0.8</v>
      </c>
      <c r="H42" s="17">
        <v>15.1</v>
      </c>
      <c r="I42" s="17">
        <v>8.4</v>
      </c>
      <c r="J42" s="17">
        <v>-2</v>
      </c>
      <c r="K42" s="17">
        <v>8.8000000000000007</v>
      </c>
      <c r="L42" s="17">
        <v>-7.5</v>
      </c>
      <c r="M42" s="17">
        <v>3.9</v>
      </c>
      <c r="N42" s="17">
        <v>2.2000000000000002</v>
      </c>
      <c r="O42" s="17">
        <v>15.4</v>
      </c>
      <c r="P42" s="17">
        <v>7</v>
      </c>
      <c r="Q42" s="17">
        <v>-3.7</v>
      </c>
      <c r="R42" s="17">
        <v>5.4</v>
      </c>
      <c r="S42" s="17">
        <v>-0.5</v>
      </c>
    </row>
    <row r="43" spans="1:32" ht="13.5" customHeight="1" x14ac:dyDescent="0.25">
      <c r="A43" s="24" t="s">
        <v>46</v>
      </c>
      <c r="B43" s="21">
        <v>6</v>
      </c>
      <c r="C43" s="19"/>
      <c r="D43" s="190">
        <v>1.4</v>
      </c>
      <c r="E43" s="17">
        <v>-2.4</v>
      </c>
      <c r="F43" s="17">
        <v>3.1</v>
      </c>
      <c r="G43" s="17">
        <v>2.5</v>
      </c>
      <c r="H43" s="17">
        <v>16.5</v>
      </c>
      <c r="I43" s="17">
        <v>3</v>
      </c>
      <c r="J43" s="17">
        <v>-0.8</v>
      </c>
      <c r="K43" s="17">
        <v>11.4</v>
      </c>
      <c r="L43" s="17">
        <v>-12.2</v>
      </c>
      <c r="M43" s="17">
        <v>2.2000000000000002</v>
      </c>
      <c r="N43" s="17">
        <v>-0.6</v>
      </c>
      <c r="O43" s="17">
        <v>11.7</v>
      </c>
      <c r="P43" s="17">
        <v>7.7</v>
      </c>
      <c r="Q43" s="17">
        <v>-6</v>
      </c>
      <c r="R43" s="17">
        <v>4.2</v>
      </c>
      <c r="S43" s="17">
        <v>1.6</v>
      </c>
    </row>
    <row r="44" spans="1:32" ht="13.5" customHeight="1" x14ac:dyDescent="0.25">
      <c r="A44" s="24" t="s">
        <v>46</v>
      </c>
      <c r="B44" s="21">
        <v>7</v>
      </c>
      <c r="C44" s="19"/>
      <c r="D44" s="190">
        <v>1.6</v>
      </c>
      <c r="E44" s="17">
        <v>-1.8</v>
      </c>
      <c r="F44" s="17">
        <v>3.4</v>
      </c>
      <c r="G44" s="17">
        <v>-3.9</v>
      </c>
      <c r="H44" s="17">
        <v>9.1999999999999993</v>
      </c>
      <c r="I44" s="17">
        <v>3.7</v>
      </c>
      <c r="J44" s="17">
        <v>-1</v>
      </c>
      <c r="K44" s="17">
        <v>11</v>
      </c>
      <c r="L44" s="17">
        <v>-10</v>
      </c>
      <c r="M44" s="17">
        <v>4.4000000000000004</v>
      </c>
      <c r="N44" s="17">
        <v>9.1</v>
      </c>
      <c r="O44" s="17">
        <v>8.4</v>
      </c>
      <c r="P44" s="17">
        <v>6.2</v>
      </c>
      <c r="Q44" s="17">
        <v>-3.4</v>
      </c>
      <c r="R44" s="17">
        <v>8.5</v>
      </c>
      <c r="S44" s="17">
        <v>-0.9</v>
      </c>
    </row>
    <row r="45" spans="1:32" ht="13.5" customHeight="1" x14ac:dyDescent="0.25">
      <c r="A45" s="24" t="s">
        <v>46</v>
      </c>
      <c r="B45" s="21">
        <v>8</v>
      </c>
      <c r="C45" s="19"/>
      <c r="D45" s="190">
        <v>0.9</v>
      </c>
      <c r="E45" s="17">
        <v>-6.4</v>
      </c>
      <c r="F45" s="17">
        <v>2.8</v>
      </c>
      <c r="G45" s="17">
        <v>-3.9</v>
      </c>
      <c r="H45" s="17">
        <v>8.6999999999999993</v>
      </c>
      <c r="I45" s="17">
        <v>6.4</v>
      </c>
      <c r="J45" s="17">
        <v>-3</v>
      </c>
      <c r="K45" s="17">
        <v>6.5</v>
      </c>
      <c r="L45" s="17">
        <v>-5.8</v>
      </c>
      <c r="M45" s="17">
        <v>2.4</v>
      </c>
      <c r="N45" s="17">
        <v>3.5</v>
      </c>
      <c r="O45" s="17">
        <v>8</v>
      </c>
      <c r="P45" s="17">
        <v>5.3</v>
      </c>
      <c r="Q45" s="17">
        <v>-3.5</v>
      </c>
      <c r="R45" s="17">
        <v>2.2000000000000002</v>
      </c>
      <c r="S45" s="17">
        <v>0.6</v>
      </c>
    </row>
    <row r="46" spans="1:32" ht="13.5" customHeight="1" x14ac:dyDescent="0.25">
      <c r="A46" s="199" t="s">
        <v>46</v>
      </c>
      <c r="B46" s="200">
        <v>9</v>
      </c>
      <c r="C46" s="25"/>
      <c r="D46" s="201">
        <v>-0.1</v>
      </c>
      <c r="E46" s="202">
        <v>-5.0999999999999996</v>
      </c>
      <c r="F46" s="202">
        <v>3.3</v>
      </c>
      <c r="G46" s="202">
        <v>-4.4000000000000004</v>
      </c>
      <c r="H46" s="202">
        <v>10.9</v>
      </c>
      <c r="I46" s="202">
        <v>6.7</v>
      </c>
      <c r="J46" s="202">
        <v>-5.0999999999999996</v>
      </c>
      <c r="K46" s="202">
        <v>5.5</v>
      </c>
      <c r="L46" s="202">
        <v>-4.5</v>
      </c>
      <c r="M46" s="202">
        <v>5.7</v>
      </c>
      <c r="N46" s="202">
        <v>5.6</v>
      </c>
      <c r="O46" s="202">
        <v>-0.1</v>
      </c>
      <c r="P46" s="202">
        <v>5.4</v>
      </c>
      <c r="Q46" s="202">
        <v>-9.1999999999999993</v>
      </c>
      <c r="R46" s="202">
        <v>9.3000000000000007</v>
      </c>
      <c r="S46" s="202">
        <v>-1.3</v>
      </c>
    </row>
    <row r="47" spans="1:32" ht="27" customHeight="1" x14ac:dyDescent="0.25">
      <c r="A47" s="595" t="s">
        <v>147</v>
      </c>
      <c r="B47" s="595"/>
      <c r="C47" s="596"/>
      <c r="D47" s="203">
        <v>0.1</v>
      </c>
      <c r="E47" s="203">
        <v>1.7</v>
      </c>
      <c r="F47" s="203">
        <v>0.7</v>
      </c>
      <c r="G47" s="203">
        <v>0.2</v>
      </c>
      <c r="H47" s="203">
        <v>-0.4</v>
      </c>
      <c r="I47" s="203">
        <v>0.4</v>
      </c>
      <c r="J47" s="203">
        <v>-0.8</v>
      </c>
      <c r="K47" s="203">
        <v>-0.7</v>
      </c>
      <c r="L47" s="203">
        <v>-2</v>
      </c>
      <c r="M47" s="203">
        <v>0.6</v>
      </c>
      <c r="N47" s="203">
        <v>-3.5</v>
      </c>
      <c r="O47" s="203">
        <v>-6.9</v>
      </c>
      <c r="P47" s="203">
        <v>1.2</v>
      </c>
      <c r="Q47" s="203">
        <v>-1.4</v>
      </c>
      <c r="R47" s="203">
        <v>3</v>
      </c>
      <c r="S47" s="203">
        <v>2.1</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187">
        <v>99</v>
      </c>
      <c r="E54" s="188">
        <v>109.9</v>
      </c>
      <c r="F54" s="188">
        <v>100.3</v>
      </c>
      <c r="G54" s="188">
        <v>107.5</v>
      </c>
      <c r="H54" s="188">
        <v>103.9</v>
      </c>
      <c r="I54" s="188">
        <v>102</v>
      </c>
      <c r="J54" s="188">
        <v>105.4</v>
      </c>
      <c r="K54" s="188">
        <v>100.5</v>
      </c>
      <c r="L54" s="189">
        <v>81.7</v>
      </c>
      <c r="M54" s="189">
        <v>99.6</v>
      </c>
      <c r="N54" s="189">
        <v>110.6</v>
      </c>
      <c r="O54" s="189">
        <v>107.2</v>
      </c>
      <c r="P54" s="188">
        <v>79.3</v>
      </c>
      <c r="Q54" s="188">
        <v>93.9</v>
      </c>
      <c r="R54" s="188">
        <v>99.1</v>
      </c>
      <c r="S54" s="189">
        <v>100</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101.5</v>
      </c>
      <c r="E56" s="17">
        <v>116.9</v>
      </c>
      <c r="F56" s="17">
        <v>100.4</v>
      </c>
      <c r="G56" s="17">
        <v>99.5</v>
      </c>
      <c r="H56" s="17">
        <v>103.5</v>
      </c>
      <c r="I56" s="17">
        <v>101.5</v>
      </c>
      <c r="J56" s="17">
        <v>96.2</v>
      </c>
      <c r="K56" s="17">
        <v>84.5</v>
      </c>
      <c r="L56" s="191">
        <v>102.5</v>
      </c>
      <c r="M56" s="191">
        <v>104.5</v>
      </c>
      <c r="N56" s="191">
        <v>93.7</v>
      </c>
      <c r="O56" s="191">
        <v>111.9</v>
      </c>
      <c r="P56" s="17">
        <v>102.2</v>
      </c>
      <c r="Q56" s="17">
        <v>99.8</v>
      </c>
      <c r="R56" s="17">
        <v>89.6</v>
      </c>
      <c r="S56" s="191">
        <v>117.9</v>
      </c>
    </row>
    <row r="57" spans="1:19" ht="13.5" customHeight="1" x14ac:dyDescent="0.25">
      <c r="A57" s="21"/>
      <c r="B57" s="21" t="s">
        <v>278</v>
      </c>
      <c r="C57" s="19"/>
      <c r="D57" s="190">
        <v>102.5</v>
      </c>
      <c r="E57" s="17">
        <v>107.7</v>
      </c>
      <c r="F57" s="17">
        <v>104.2</v>
      </c>
      <c r="G57" s="17">
        <v>103.5</v>
      </c>
      <c r="H57" s="17">
        <v>106.4</v>
      </c>
      <c r="I57" s="17">
        <v>91.2</v>
      </c>
      <c r="J57" s="17">
        <v>90.5</v>
      </c>
      <c r="K57" s="17">
        <v>94</v>
      </c>
      <c r="L57" s="17">
        <v>86.8</v>
      </c>
      <c r="M57" s="17">
        <v>105.3</v>
      </c>
      <c r="N57" s="17">
        <v>98.2</v>
      </c>
      <c r="O57" s="17">
        <v>114</v>
      </c>
      <c r="P57" s="17">
        <v>100.4</v>
      </c>
      <c r="Q57" s="17">
        <v>99.1</v>
      </c>
      <c r="R57" s="17">
        <v>90.5</v>
      </c>
      <c r="S57" s="17">
        <v>127.4</v>
      </c>
    </row>
    <row r="58" spans="1:19" ht="13.5" customHeight="1" x14ac:dyDescent="0.25">
      <c r="A58" s="21"/>
      <c r="B58" s="21" t="s">
        <v>96</v>
      </c>
      <c r="C58" s="19"/>
      <c r="D58" s="192">
        <v>103.2</v>
      </c>
      <c r="E58" s="35">
        <v>111.6</v>
      </c>
      <c r="F58" s="35">
        <v>104.9</v>
      </c>
      <c r="G58" s="35">
        <v>104</v>
      </c>
      <c r="H58" s="35">
        <v>99.7</v>
      </c>
      <c r="I58" s="35">
        <v>93.7</v>
      </c>
      <c r="J58" s="35">
        <v>91.5</v>
      </c>
      <c r="K58" s="35">
        <v>90.9</v>
      </c>
      <c r="L58" s="35">
        <v>84.5</v>
      </c>
      <c r="M58" s="35">
        <v>109.9</v>
      </c>
      <c r="N58" s="35">
        <v>96.9</v>
      </c>
      <c r="O58" s="35">
        <v>107.3</v>
      </c>
      <c r="P58" s="35">
        <v>102.2</v>
      </c>
      <c r="Q58" s="35">
        <v>99.3</v>
      </c>
      <c r="R58" s="35">
        <v>93.2</v>
      </c>
      <c r="S58" s="35">
        <v>125.6</v>
      </c>
    </row>
    <row r="59" spans="1:19" ht="13.5" customHeight="1" x14ac:dyDescent="0.25">
      <c r="A59" s="194"/>
      <c r="B59" s="194" t="s">
        <v>159</v>
      </c>
      <c r="C59" s="195"/>
      <c r="D59" s="196">
        <v>104.4</v>
      </c>
      <c r="E59" s="197">
        <v>114.1</v>
      </c>
      <c r="F59" s="197">
        <v>108.4</v>
      </c>
      <c r="G59" s="197">
        <v>125</v>
      </c>
      <c r="H59" s="197">
        <v>103.4</v>
      </c>
      <c r="I59" s="197">
        <v>94.2</v>
      </c>
      <c r="J59" s="197">
        <v>99.7</v>
      </c>
      <c r="K59" s="197">
        <v>92.4</v>
      </c>
      <c r="L59" s="197">
        <v>68.2</v>
      </c>
      <c r="M59" s="197">
        <v>112.7</v>
      </c>
      <c r="N59" s="197">
        <v>94.1</v>
      </c>
      <c r="O59" s="197">
        <v>101.3</v>
      </c>
      <c r="P59" s="197">
        <v>104.1</v>
      </c>
      <c r="Q59" s="197">
        <v>93.7</v>
      </c>
      <c r="R59" s="197">
        <v>104</v>
      </c>
      <c r="S59" s="197">
        <v>126.3</v>
      </c>
    </row>
    <row r="60" spans="1:19" ht="13.5" customHeight="1" x14ac:dyDescent="0.25">
      <c r="A60" s="21" t="s">
        <v>421</v>
      </c>
      <c r="B60" s="21">
        <v>9</v>
      </c>
      <c r="C60" s="19" t="s">
        <v>425</v>
      </c>
      <c r="D60" s="187">
        <v>105.6</v>
      </c>
      <c r="E60" s="188">
        <v>122</v>
      </c>
      <c r="F60" s="188">
        <v>109.6</v>
      </c>
      <c r="G60" s="188">
        <v>127.6</v>
      </c>
      <c r="H60" s="188">
        <v>110.2</v>
      </c>
      <c r="I60" s="188">
        <v>92.8</v>
      </c>
      <c r="J60" s="188">
        <v>100.4</v>
      </c>
      <c r="K60" s="188">
        <v>94</v>
      </c>
      <c r="L60" s="188">
        <v>67.3</v>
      </c>
      <c r="M60" s="188">
        <v>112.7</v>
      </c>
      <c r="N60" s="188">
        <v>94.9</v>
      </c>
      <c r="O60" s="188">
        <v>104.9</v>
      </c>
      <c r="P60" s="188">
        <v>102.8</v>
      </c>
      <c r="Q60" s="188">
        <v>97.5</v>
      </c>
      <c r="R60" s="188">
        <v>102.3</v>
      </c>
      <c r="S60" s="188">
        <v>125.8</v>
      </c>
    </row>
    <row r="61" spans="1:19" ht="13.5" customHeight="1" x14ac:dyDescent="0.25">
      <c r="A61" s="24" t="s">
        <v>46</v>
      </c>
      <c r="B61" s="21">
        <v>10</v>
      </c>
      <c r="C61" s="19"/>
      <c r="D61" s="190">
        <v>105.2</v>
      </c>
      <c r="E61" s="17">
        <v>110.9</v>
      </c>
      <c r="F61" s="17">
        <v>110.4</v>
      </c>
      <c r="G61" s="17">
        <v>126.8</v>
      </c>
      <c r="H61" s="17">
        <v>105.8</v>
      </c>
      <c r="I61" s="17">
        <v>94.3</v>
      </c>
      <c r="J61" s="17">
        <v>100.9</v>
      </c>
      <c r="K61" s="17">
        <v>92.8</v>
      </c>
      <c r="L61" s="17">
        <v>65.8</v>
      </c>
      <c r="M61" s="17">
        <v>117.1</v>
      </c>
      <c r="N61" s="17">
        <v>96.9</v>
      </c>
      <c r="O61" s="17">
        <v>99.6</v>
      </c>
      <c r="P61" s="17">
        <v>103.3</v>
      </c>
      <c r="Q61" s="17">
        <v>92.9</v>
      </c>
      <c r="R61" s="17">
        <v>103</v>
      </c>
      <c r="S61" s="17">
        <v>126.5</v>
      </c>
    </row>
    <row r="62" spans="1:19" ht="13.5" customHeight="1" x14ac:dyDescent="0.25">
      <c r="A62" s="24" t="s">
        <v>46</v>
      </c>
      <c r="B62" s="21">
        <v>11</v>
      </c>
      <c r="C62" s="19"/>
      <c r="D62" s="190">
        <v>106.5</v>
      </c>
      <c r="E62" s="17">
        <v>119</v>
      </c>
      <c r="F62" s="17">
        <v>110.7</v>
      </c>
      <c r="G62" s="17">
        <v>128.1</v>
      </c>
      <c r="H62" s="17">
        <v>105</v>
      </c>
      <c r="I62" s="17">
        <v>100.3</v>
      </c>
      <c r="J62" s="17">
        <v>101.4</v>
      </c>
      <c r="K62" s="17">
        <v>92.7</v>
      </c>
      <c r="L62" s="17">
        <v>85.2</v>
      </c>
      <c r="M62" s="17">
        <v>113.1</v>
      </c>
      <c r="N62" s="17">
        <v>96.6</v>
      </c>
      <c r="O62" s="17">
        <v>100.6</v>
      </c>
      <c r="P62" s="17">
        <v>102.4</v>
      </c>
      <c r="Q62" s="17">
        <v>94.1</v>
      </c>
      <c r="R62" s="17">
        <v>102.5</v>
      </c>
      <c r="S62" s="17">
        <v>133.80000000000001</v>
      </c>
    </row>
    <row r="63" spans="1:19" ht="13.5" customHeight="1" x14ac:dyDescent="0.25">
      <c r="A63" s="24" t="s">
        <v>46</v>
      </c>
      <c r="B63" s="21">
        <v>12</v>
      </c>
      <c r="D63" s="190">
        <v>105.7</v>
      </c>
      <c r="E63" s="17">
        <v>118.5</v>
      </c>
      <c r="F63" s="17">
        <v>109.5</v>
      </c>
      <c r="G63" s="17">
        <v>126.1</v>
      </c>
      <c r="H63" s="17">
        <v>97.3</v>
      </c>
      <c r="I63" s="17">
        <v>96.9</v>
      </c>
      <c r="J63" s="17">
        <v>105</v>
      </c>
      <c r="K63" s="17">
        <v>94.4</v>
      </c>
      <c r="L63" s="17">
        <v>71.900000000000006</v>
      </c>
      <c r="M63" s="17">
        <v>114.9</v>
      </c>
      <c r="N63" s="17">
        <v>97.7</v>
      </c>
      <c r="O63" s="17">
        <v>99.6</v>
      </c>
      <c r="P63" s="17">
        <v>109.5</v>
      </c>
      <c r="Q63" s="17">
        <v>91.9</v>
      </c>
      <c r="R63" s="17">
        <v>103</v>
      </c>
      <c r="S63" s="17">
        <v>123.9</v>
      </c>
    </row>
    <row r="64" spans="1:19" ht="13.5" customHeight="1" x14ac:dyDescent="0.25">
      <c r="A64" s="24" t="s">
        <v>422</v>
      </c>
      <c r="B64" s="21">
        <v>1</v>
      </c>
      <c r="C64" s="19"/>
      <c r="D64" s="190">
        <v>104.4</v>
      </c>
      <c r="E64" s="17">
        <v>106.9</v>
      </c>
      <c r="F64" s="17">
        <v>105.5</v>
      </c>
      <c r="G64" s="17">
        <v>122.5</v>
      </c>
      <c r="H64" s="17">
        <v>120.8</v>
      </c>
      <c r="I64" s="17">
        <v>98.1</v>
      </c>
      <c r="J64" s="17">
        <v>101.6</v>
      </c>
      <c r="K64" s="17">
        <v>104.7</v>
      </c>
      <c r="L64" s="17">
        <v>55.5</v>
      </c>
      <c r="M64" s="17">
        <v>112.1</v>
      </c>
      <c r="N64" s="17">
        <v>100.5</v>
      </c>
      <c r="O64" s="17">
        <v>109.2</v>
      </c>
      <c r="P64" s="17">
        <v>105.5</v>
      </c>
      <c r="Q64" s="17">
        <v>92.5</v>
      </c>
      <c r="R64" s="17">
        <v>108.5</v>
      </c>
      <c r="S64" s="17">
        <v>130.4</v>
      </c>
    </row>
    <row r="65" spans="1:19" ht="13.5" customHeight="1" x14ac:dyDescent="0.25">
      <c r="A65" s="24" t="s">
        <v>46</v>
      </c>
      <c r="B65" s="21">
        <v>2</v>
      </c>
      <c r="C65" s="19"/>
      <c r="D65" s="190">
        <v>103.9</v>
      </c>
      <c r="E65" s="17">
        <v>105.6</v>
      </c>
      <c r="F65" s="17">
        <v>107</v>
      </c>
      <c r="G65" s="17">
        <v>117</v>
      </c>
      <c r="H65" s="17">
        <v>115.8</v>
      </c>
      <c r="I65" s="17">
        <v>97.6</v>
      </c>
      <c r="J65" s="17">
        <v>101.8</v>
      </c>
      <c r="K65" s="17">
        <v>103.5</v>
      </c>
      <c r="L65" s="17">
        <v>57.2</v>
      </c>
      <c r="M65" s="17">
        <v>112.1</v>
      </c>
      <c r="N65" s="17">
        <v>98.3</v>
      </c>
      <c r="O65" s="17">
        <v>106.8</v>
      </c>
      <c r="P65" s="17">
        <v>105.5</v>
      </c>
      <c r="Q65" s="17">
        <v>87.5</v>
      </c>
      <c r="R65" s="17">
        <v>110.2</v>
      </c>
      <c r="S65" s="17">
        <v>129.19999999999999</v>
      </c>
    </row>
    <row r="66" spans="1:19" ht="13.5" customHeight="1" x14ac:dyDescent="0.25">
      <c r="A66" s="24" t="s">
        <v>46</v>
      </c>
      <c r="B66" s="21">
        <v>3</v>
      </c>
      <c r="C66" s="19"/>
      <c r="D66" s="190">
        <v>103.8</v>
      </c>
      <c r="E66" s="17">
        <v>111.5</v>
      </c>
      <c r="F66" s="17">
        <v>107.5</v>
      </c>
      <c r="G66" s="17">
        <v>117.8</v>
      </c>
      <c r="H66" s="17">
        <v>120.2</v>
      </c>
      <c r="I66" s="17">
        <v>99.9</v>
      </c>
      <c r="J66" s="17">
        <v>99.3</v>
      </c>
      <c r="K66" s="17">
        <v>101.7</v>
      </c>
      <c r="L66" s="17">
        <v>62.6</v>
      </c>
      <c r="M66" s="17">
        <v>113.9</v>
      </c>
      <c r="N66" s="17">
        <v>100.3</v>
      </c>
      <c r="O66" s="17">
        <v>108.1</v>
      </c>
      <c r="P66" s="17">
        <v>104.1</v>
      </c>
      <c r="Q66" s="17">
        <v>87.3</v>
      </c>
      <c r="R66" s="17">
        <v>114.5</v>
      </c>
      <c r="S66" s="17">
        <v>123.8</v>
      </c>
    </row>
    <row r="67" spans="1:19" ht="13.5" customHeight="1" x14ac:dyDescent="0.25">
      <c r="A67" s="198" t="s">
        <v>46</v>
      </c>
      <c r="B67" s="21">
        <v>4</v>
      </c>
      <c r="C67" s="19"/>
      <c r="D67" s="190">
        <v>106.4</v>
      </c>
      <c r="E67" s="17">
        <v>112</v>
      </c>
      <c r="F67" s="17">
        <v>111.2</v>
      </c>
      <c r="G67" s="17">
        <v>117.5</v>
      </c>
      <c r="H67" s="17">
        <v>122</v>
      </c>
      <c r="I67" s="17">
        <v>101</v>
      </c>
      <c r="J67" s="17">
        <v>104.7</v>
      </c>
      <c r="K67" s="17">
        <v>106.7</v>
      </c>
      <c r="L67" s="17">
        <v>60.3</v>
      </c>
      <c r="M67" s="17">
        <v>115.1</v>
      </c>
      <c r="N67" s="17">
        <v>103.3</v>
      </c>
      <c r="O67" s="17">
        <v>109.9</v>
      </c>
      <c r="P67" s="17">
        <v>103.4</v>
      </c>
      <c r="Q67" s="17">
        <v>87.2</v>
      </c>
      <c r="R67" s="17">
        <v>112.2</v>
      </c>
      <c r="S67" s="17">
        <v>129.6</v>
      </c>
    </row>
    <row r="68" spans="1:19" ht="13.5" customHeight="1" x14ac:dyDescent="0.25">
      <c r="A68" s="24" t="s">
        <v>46</v>
      </c>
      <c r="B68" s="21">
        <v>5</v>
      </c>
      <c r="D68" s="190">
        <v>107.1</v>
      </c>
      <c r="E68" s="17">
        <v>106.5</v>
      </c>
      <c r="F68" s="17">
        <v>110.7</v>
      </c>
      <c r="G68" s="17">
        <v>116.4</v>
      </c>
      <c r="H68" s="17">
        <v>123.7</v>
      </c>
      <c r="I68" s="17">
        <v>102.7</v>
      </c>
      <c r="J68" s="17">
        <v>104.6</v>
      </c>
      <c r="K68" s="17">
        <v>107.2</v>
      </c>
      <c r="L68" s="17">
        <v>67.3</v>
      </c>
      <c r="M68" s="17">
        <v>112.8</v>
      </c>
      <c r="N68" s="17">
        <v>101.2</v>
      </c>
      <c r="O68" s="17">
        <v>112.1</v>
      </c>
      <c r="P68" s="17">
        <v>106.3</v>
      </c>
      <c r="Q68" s="17">
        <v>89.3</v>
      </c>
      <c r="R68" s="17">
        <v>114</v>
      </c>
      <c r="S68" s="17">
        <v>131.4</v>
      </c>
    </row>
    <row r="69" spans="1:19" ht="13.5" customHeight="1" x14ac:dyDescent="0.25">
      <c r="A69" s="21" t="s">
        <v>46</v>
      </c>
      <c r="B69" s="21">
        <v>6</v>
      </c>
      <c r="C69" s="19"/>
      <c r="D69" s="190">
        <v>108.5</v>
      </c>
      <c r="E69" s="17">
        <v>109.8</v>
      </c>
      <c r="F69" s="17">
        <v>114</v>
      </c>
      <c r="G69" s="17">
        <v>120.5</v>
      </c>
      <c r="H69" s="17">
        <v>123.6</v>
      </c>
      <c r="I69" s="17">
        <v>91.6</v>
      </c>
      <c r="J69" s="17">
        <v>107.1</v>
      </c>
      <c r="K69" s="17">
        <v>109.5</v>
      </c>
      <c r="L69" s="17">
        <v>64</v>
      </c>
      <c r="M69" s="17">
        <v>113.8</v>
      </c>
      <c r="N69" s="17">
        <v>108.9</v>
      </c>
      <c r="O69" s="17">
        <v>112.3</v>
      </c>
      <c r="P69" s="17">
        <v>107.4</v>
      </c>
      <c r="Q69" s="17">
        <v>88.7</v>
      </c>
      <c r="R69" s="17">
        <v>115</v>
      </c>
      <c r="S69" s="17">
        <v>132.19999999999999</v>
      </c>
    </row>
    <row r="70" spans="1:19" ht="13.5" customHeight="1" x14ac:dyDescent="0.25">
      <c r="A70" s="24" t="s">
        <v>46</v>
      </c>
      <c r="B70" s="21">
        <v>7</v>
      </c>
      <c r="C70" s="19"/>
      <c r="D70" s="190">
        <v>108.7</v>
      </c>
      <c r="E70" s="17">
        <v>105.3</v>
      </c>
      <c r="F70" s="17">
        <v>113.3</v>
      </c>
      <c r="G70" s="17">
        <v>119.7</v>
      </c>
      <c r="H70" s="17">
        <v>120</v>
      </c>
      <c r="I70" s="17">
        <v>99</v>
      </c>
      <c r="J70" s="17">
        <v>106</v>
      </c>
      <c r="K70" s="17">
        <v>110.3</v>
      </c>
      <c r="L70" s="17">
        <v>64.099999999999994</v>
      </c>
      <c r="M70" s="17">
        <v>115.5</v>
      </c>
      <c r="N70" s="17">
        <v>103.6</v>
      </c>
      <c r="O70" s="17">
        <v>111</v>
      </c>
      <c r="P70" s="17">
        <v>103.1</v>
      </c>
      <c r="Q70" s="17">
        <v>94.2</v>
      </c>
      <c r="R70" s="17">
        <v>115.5</v>
      </c>
      <c r="S70" s="17">
        <v>135.5</v>
      </c>
    </row>
    <row r="71" spans="1:19" ht="13.5" customHeight="1" x14ac:dyDescent="0.25">
      <c r="A71" s="24" t="s">
        <v>46</v>
      </c>
      <c r="B71" s="21">
        <v>8</v>
      </c>
      <c r="C71" s="19"/>
      <c r="D71" s="190">
        <v>106.9</v>
      </c>
      <c r="E71" s="17">
        <v>110.1</v>
      </c>
      <c r="F71" s="17">
        <v>112.5</v>
      </c>
      <c r="G71" s="17">
        <v>119.8</v>
      </c>
      <c r="H71" s="17">
        <v>125.3</v>
      </c>
      <c r="I71" s="17">
        <v>98.5</v>
      </c>
      <c r="J71" s="17">
        <v>105.2</v>
      </c>
      <c r="K71" s="17">
        <v>104.2</v>
      </c>
      <c r="L71" s="17">
        <v>64.599999999999994</v>
      </c>
      <c r="M71" s="17">
        <v>112.9</v>
      </c>
      <c r="N71" s="17">
        <v>100.1</v>
      </c>
      <c r="O71" s="17">
        <v>112.1</v>
      </c>
      <c r="P71" s="17">
        <v>98.7</v>
      </c>
      <c r="Q71" s="17">
        <v>91.4</v>
      </c>
      <c r="R71" s="17">
        <v>115.7</v>
      </c>
      <c r="S71" s="17">
        <v>128.69999999999999</v>
      </c>
    </row>
    <row r="72" spans="1:19" ht="13.5" customHeight="1" x14ac:dyDescent="0.25">
      <c r="A72" s="199" t="s">
        <v>46</v>
      </c>
      <c r="B72" s="200">
        <v>9</v>
      </c>
      <c r="C72" s="25"/>
      <c r="D72" s="201">
        <v>106.7</v>
      </c>
      <c r="E72" s="202">
        <v>112.3</v>
      </c>
      <c r="F72" s="202">
        <v>113.1</v>
      </c>
      <c r="G72" s="202">
        <v>120.1</v>
      </c>
      <c r="H72" s="202">
        <v>126.3</v>
      </c>
      <c r="I72" s="202">
        <v>97.5</v>
      </c>
      <c r="J72" s="202">
        <v>104.7</v>
      </c>
      <c r="K72" s="202">
        <v>103.6</v>
      </c>
      <c r="L72" s="202">
        <v>64.599999999999994</v>
      </c>
      <c r="M72" s="202">
        <v>112.7</v>
      </c>
      <c r="N72" s="202">
        <v>102.1</v>
      </c>
      <c r="O72" s="202">
        <v>110.1</v>
      </c>
      <c r="P72" s="202">
        <v>100.6</v>
      </c>
      <c r="Q72" s="202">
        <v>87.2</v>
      </c>
      <c r="R72" s="202">
        <v>115.6</v>
      </c>
      <c r="S72" s="202">
        <v>131.80000000000001</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0.6</v>
      </c>
      <c r="E74" s="188">
        <v>-18.399999999999999</v>
      </c>
      <c r="F74" s="188">
        <v>0.4</v>
      </c>
      <c r="G74" s="188">
        <v>-0.9</v>
      </c>
      <c r="H74" s="188">
        <v>-9.5</v>
      </c>
      <c r="I74" s="188">
        <v>-1.4</v>
      </c>
      <c r="J74" s="188">
        <v>6.8</v>
      </c>
      <c r="K74" s="188">
        <v>-4.4000000000000004</v>
      </c>
      <c r="L74" s="189">
        <v>-11.8</v>
      </c>
      <c r="M74" s="189">
        <v>-1.1000000000000001</v>
      </c>
      <c r="N74" s="189">
        <v>26</v>
      </c>
      <c r="O74" s="189">
        <v>-5</v>
      </c>
      <c r="P74" s="188">
        <v>-6.1</v>
      </c>
      <c r="Q74" s="188">
        <v>3</v>
      </c>
      <c r="R74" s="188">
        <v>4.9000000000000004</v>
      </c>
      <c r="S74" s="189">
        <v>-0.7</v>
      </c>
    </row>
    <row r="75" spans="1:19" ht="13.5" customHeight="1" x14ac:dyDescent="0.25">
      <c r="A75" s="21"/>
      <c r="B75" s="21" t="s">
        <v>219</v>
      </c>
      <c r="C75" s="19"/>
      <c r="D75" s="190">
        <v>1.1000000000000001</v>
      </c>
      <c r="E75" s="17">
        <v>-8.9</v>
      </c>
      <c r="F75" s="17">
        <v>-0.3</v>
      </c>
      <c r="G75" s="17">
        <v>-7</v>
      </c>
      <c r="H75" s="17">
        <v>-3.8</v>
      </c>
      <c r="I75" s="17">
        <v>-2</v>
      </c>
      <c r="J75" s="17">
        <v>-5.2</v>
      </c>
      <c r="K75" s="17">
        <v>-0.5</v>
      </c>
      <c r="L75" s="191">
        <v>22.3</v>
      </c>
      <c r="M75" s="191">
        <v>0.4</v>
      </c>
      <c r="N75" s="191">
        <v>-9.6</v>
      </c>
      <c r="O75" s="191">
        <v>-6.7</v>
      </c>
      <c r="P75" s="17">
        <v>26.1</v>
      </c>
      <c r="Q75" s="17">
        <v>6.4</v>
      </c>
      <c r="R75" s="17">
        <v>1</v>
      </c>
      <c r="S75" s="191">
        <v>0.1</v>
      </c>
    </row>
    <row r="76" spans="1:19" ht="13.5" customHeight="1" x14ac:dyDescent="0.25">
      <c r="A76" s="21"/>
      <c r="B76" s="21" t="s">
        <v>94</v>
      </c>
      <c r="C76" s="19"/>
      <c r="D76" s="190">
        <v>1.5</v>
      </c>
      <c r="E76" s="17">
        <v>16.899999999999999</v>
      </c>
      <c r="F76" s="17">
        <v>0.4</v>
      </c>
      <c r="G76" s="17">
        <v>-0.5</v>
      </c>
      <c r="H76" s="17">
        <v>3.4</v>
      </c>
      <c r="I76" s="17">
        <v>1.6</v>
      </c>
      <c r="J76" s="17">
        <v>-3.8</v>
      </c>
      <c r="K76" s="17">
        <v>-15.5</v>
      </c>
      <c r="L76" s="191">
        <v>2.5</v>
      </c>
      <c r="M76" s="191">
        <v>4.5</v>
      </c>
      <c r="N76" s="191">
        <v>-6.4</v>
      </c>
      <c r="O76" s="191">
        <v>11.9</v>
      </c>
      <c r="P76" s="17">
        <v>2.2000000000000002</v>
      </c>
      <c r="Q76" s="17">
        <v>-0.2</v>
      </c>
      <c r="R76" s="17">
        <v>-10.5</v>
      </c>
      <c r="S76" s="191">
        <v>17.8</v>
      </c>
    </row>
    <row r="77" spans="1:19" ht="13.5" customHeight="1" x14ac:dyDescent="0.25">
      <c r="A77" s="21"/>
      <c r="B77" s="21" t="s">
        <v>278</v>
      </c>
      <c r="C77" s="19"/>
      <c r="D77" s="190">
        <v>1</v>
      </c>
      <c r="E77" s="17">
        <v>-7.9</v>
      </c>
      <c r="F77" s="17">
        <v>3.8</v>
      </c>
      <c r="G77" s="17">
        <v>4</v>
      </c>
      <c r="H77" s="17">
        <v>2.8</v>
      </c>
      <c r="I77" s="17">
        <v>-10.1</v>
      </c>
      <c r="J77" s="17">
        <v>-5.9</v>
      </c>
      <c r="K77" s="17">
        <v>11.2</v>
      </c>
      <c r="L77" s="191">
        <v>-15.3</v>
      </c>
      <c r="M77" s="191">
        <v>0.8</v>
      </c>
      <c r="N77" s="191">
        <v>4.8</v>
      </c>
      <c r="O77" s="191">
        <v>1.9</v>
      </c>
      <c r="P77" s="17">
        <v>-1.8</v>
      </c>
      <c r="Q77" s="17">
        <v>-0.7</v>
      </c>
      <c r="R77" s="17">
        <v>1</v>
      </c>
      <c r="S77" s="191">
        <v>8.1</v>
      </c>
    </row>
    <row r="78" spans="1:19" ht="13.5" customHeight="1" x14ac:dyDescent="0.25">
      <c r="A78" s="21"/>
      <c r="B78" s="21" t="s">
        <v>96</v>
      </c>
      <c r="C78" s="19"/>
      <c r="D78" s="190">
        <v>0.7</v>
      </c>
      <c r="E78" s="17">
        <v>3.6</v>
      </c>
      <c r="F78" s="17">
        <v>0.7</v>
      </c>
      <c r="G78" s="17">
        <v>0.5</v>
      </c>
      <c r="H78" s="17">
        <v>-6.3</v>
      </c>
      <c r="I78" s="17">
        <v>2.7</v>
      </c>
      <c r="J78" s="17">
        <v>1.1000000000000001</v>
      </c>
      <c r="K78" s="17">
        <v>-3.3</v>
      </c>
      <c r="L78" s="191">
        <v>-2.6</v>
      </c>
      <c r="M78" s="191">
        <v>4.4000000000000004</v>
      </c>
      <c r="N78" s="191">
        <v>-1.3</v>
      </c>
      <c r="O78" s="191">
        <v>-5.9</v>
      </c>
      <c r="P78" s="17">
        <v>1.8</v>
      </c>
      <c r="Q78" s="17">
        <v>0.2</v>
      </c>
      <c r="R78" s="17">
        <v>3</v>
      </c>
      <c r="S78" s="191">
        <v>-1.4</v>
      </c>
    </row>
    <row r="79" spans="1:19" ht="13.5" customHeight="1" x14ac:dyDescent="0.25">
      <c r="A79" s="194"/>
      <c r="B79" s="194" t="s">
        <v>159</v>
      </c>
      <c r="C79" s="195"/>
      <c r="D79" s="196">
        <v>1.8</v>
      </c>
      <c r="E79" s="197">
        <v>1.4</v>
      </c>
      <c r="F79" s="197">
        <v>3</v>
      </c>
      <c r="G79" s="197">
        <v>25.3</v>
      </c>
      <c r="H79" s="197">
        <v>4.8</v>
      </c>
      <c r="I79" s="197">
        <v>0.5</v>
      </c>
      <c r="J79" s="197">
        <v>7.7</v>
      </c>
      <c r="K79" s="197">
        <v>4.0999999999999996</v>
      </c>
      <c r="L79" s="197">
        <v>-20.5</v>
      </c>
      <c r="M79" s="197">
        <v>2.4</v>
      </c>
      <c r="N79" s="197">
        <v>3.9</v>
      </c>
      <c r="O79" s="197">
        <v>-6.4</v>
      </c>
      <c r="P79" s="197">
        <v>2.2000000000000002</v>
      </c>
      <c r="Q79" s="197">
        <v>-3.1</v>
      </c>
      <c r="R79" s="197">
        <v>11.5</v>
      </c>
      <c r="S79" s="197">
        <v>-2.2999999999999998</v>
      </c>
    </row>
    <row r="80" spans="1:19" ht="13.5" customHeight="1" x14ac:dyDescent="0.25">
      <c r="A80" s="21" t="s">
        <v>421</v>
      </c>
      <c r="B80" s="21">
        <v>9</v>
      </c>
      <c r="C80" s="19" t="s">
        <v>425</v>
      </c>
      <c r="D80" s="187">
        <v>2.8</v>
      </c>
      <c r="E80" s="188">
        <v>8.1</v>
      </c>
      <c r="F80" s="188">
        <v>3.9</v>
      </c>
      <c r="G80" s="188">
        <v>27.6</v>
      </c>
      <c r="H80" s="188">
        <v>10</v>
      </c>
      <c r="I80" s="188">
        <v>-1.9</v>
      </c>
      <c r="J80" s="188">
        <v>9.4</v>
      </c>
      <c r="K80" s="188">
        <v>1.7</v>
      </c>
      <c r="L80" s="188">
        <v>-20.8</v>
      </c>
      <c r="M80" s="188">
        <v>1.2</v>
      </c>
      <c r="N80" s="188">
        <v>4.9000000000000004</v>
      </c>
      <c r="O80" s="188">
        <v>-3.8</v>
      </c>
      <c r="P80" s="188">
        <v>7</v>
      </c>
      <c r="Q80" s="188">
        <v>0.3</v>
      </c>
      <c r="R80" s="188">
        <v>9.1</v>
      </c>
      <c r="S80" s="188">
        <v>-4.5</v>
      </c>
    </row>
    <row r="81" spans="1:32" ht="13.5" customHeight="1" x14ac:dyDescent="0.25">
      <c r="A81" s="24" t="s">
        <v>46</v>
      </c>
      <c r="B81" s="21">
        <v>10</v>
      </c>
      <c r="C81" s="19"/>
      <c r="D81" s="190">
        <v>1.8</v>
      </c>
      <c r="E81" s="17">
        <v>-1.4</v>
      </c>
      <c r="F81" s="17">
        <v>3.9</v>
      </c>
      <c r="G81" s="17">
        <v>28.1</v>
      </c>
      <c r="H81" s="17">
        <v>4.4000000000000004</v>
      </c>
      <c r="I81" s="17">
        <v>-0.3</v>
      </c>
      <c r="J81" s="17">
        <v>7.8</v>
      </c>
      <c r="K81" s="17">
        <v>3.7</v>
      </c>
      <c r="L81" s="17">
        <v>-21.7</v>
      </c>
      <c r="M81" s="17">
        <v>4.2</v>
      </c>
      <c r="N81" s="17">
        <v>8.1</v>
      </c>
      <c r="O81" s="17">
        <v>-9.1</v>
      </c>
      <c r="P81" s="17">
        <v>2.2000000000000002</v>
      </c>
      <c r="Q81" s="17">
        <v>-3.2</v>
      </c>
      <c r="R81" s="17">
        <v>9.1999999999999993</v>
      </c>
      <c r="S81" s="17">
        <v>-2.7</v>
      </c>
    </row>
    <row r="82" spans="1:32" ht="13.5" customHeight="1" x14ac:dyDescent="0.25">
      <c r="A82" s="24" t="s">
        <v>46</v>
      </c>
      <c r="B82" s="21">
        <v>11</v>
      </c>
      <c r="C82" s="19"/>
      <c r="D82" s="190">
        <v>2.7</v>
      </c>
      <c r="E82" s="17">
        <v>4</v>
      </c>
      <c r="F82" s="17">
        <v>4.0999999999999996</v>
      </c>
      <c r="G82" s="17">
        <v>29.5</v>
      </c>
      <c r="H82" s="17">
        <v>3.8</v>
      </c>
      <c r="I82" s="17">
        <v>3.9</v>
      </c>
      <c r="J82" s="17">
        <v>6.8</v>
      </c>
      <c r="K82" s="17">
        <v>1.9</v>
      </c>
      <c r="L82" s="17">
        <v>0.6</v>
      </c>
      <c r="M82" s="17">
        <v>2.2999999999999998</v>
      </c>
      <c r="N82" s="17">
        <v>5.5</v>
      </c>
      <c r="O82" s="17">
        <v>-8.9</v>
      </c>
      <c r="P82" s="17">
        <v>1.8</v>
      </c>
      <c r="Q82" s="17">
        <v>-2.1</v>
      </c>
      <c r="R82" s="17">
        <v>6.8</v>
      </c>
      <c r="S82" s="17">
        <v>1.4</v>
      </c>
    </row>
    <row r="83" spans="1:32" ht="13.5" customHeight="1" x14ac:dyDescent="0.25">
      <c r="A83" s="24" t="s">
        <v>46</v>
      </c>
      <c r="B83" s="21">
        <v>12</v>
      </c>
      <c r="D83" s="190">
        <v>2.2000000000000002</v>
      </c>
      <c r="E83" s="17">
        <v>6.1</v>
      </c>
      <c r="F83" s="17">
        <v>3.1</v>
      </c>
      <c r="G83" s="17">
        <v>21.8</v>
      </c>
      <c r="H83" s="17">
        <v>-3.1</v>
      </c>
      <c r="I83" s="17">
        <v>-0.2</v>
      </c>
      <c r="J83" s="17">
        <v>13.9</v>
      </c>
      <c r="K83" s="17">
        <v>2.1</v>
      </c>
      <c r="L83" s="17">
        <v>-10.3</v>
      </c>
      <c r="M83" s="17">
        <v>6.1</v>
      </c>
      <c r="N83" s="17">
        <v>7.1</v>
      </c>
      <c r="O83" s="17">
        <v>-12.1</v>
      </c>
      <c r="P83" s="17">
        <v>2.2000000000000002</v>
      </c>
      <c r="Q83" s="17">
        <v>-4.0999999999999996</v>
      </c>
      <c r="R83" s="17">
        <v>7.6</v>
      </c>
      <c r="S83" s="17">
        <v>-1.7</v>
      </c>
    </row>
    <row r="84" spans="1:32" ht="13.5" customHeight="1" x14ac:dyDescent="0.25">
      <c r="A84" s="24" t="s">
        <v>422</v>
      </c>
      <c r="B84" s="21">
        <v>1</v>
      </c>
      <c r="C84" s="19"/>
      <c r="D84" s="190">
        <v>1.5</v>
      </c>
      <c r="E84" s="17">
        <v>-1.7</v>
      </c>
      <c r="F84" s="17">
        <v>0.9</v>
      </c>
      <c r="G84" s="17">
        <v>-0.9</v>
      </c>
      <c r="H84" s="17">
        <v>17.899999999999999</v>
      </c>
      <c r="I84" s="17">
        <v>8.8000000000000007</v>
      </c>
      <c r="J84" s="17">
        <v>4.7</v>
      </c>
      <c r="K84" s="17">
        <v>15.7</v>
      </c>
      <c r="L84" s="17">
        <v>-15.9</v>
      </c>
      <c r="M84" s="17">
        <v>1</v>
      </c>
      <c r="N84" s="17">
        <v>11</v>
      </c>
      <c r="O84" s="17">
        <v>6.8</v>
      </c>
      <c r="P84" s="17">
        <v>-1.9</v>
      </c>
      <c r="Q84" s="17">
        <v>-3.6</v>
      </c>
      <c r="R84" s="17">
        <v>2.1</v>
      </c>
      <c r="S84" s="17">
        <v>2.6</v>
      </c>
    </row>
    <row r="85" spans="1:32" ht="13.5" customHeight="1" x14ac:dyDescent="0.25">
      <c r="A85" s="24" t="s">
        <v>46</v>
      </c>
      <c r="B85" s="21">
        <v>2</v>
      </c>
      <c r="C85" s="19"/>
      <c r="D85" s="190">
        <v>1.4</v>
      </c>
      <c r="E85" s="17">
        <v>-3.4</v>
      </c>
      <c r="F85" s="17">
        <v>1.1000000000000001</v>
      </c>
      <c r="G85" s="17">
        <v>-2.2000000000000002</v>
      </c>
      <c r="H85" s="17">
        <v>15.5</v>
      </c>
      <c r="I85" s="17">
        <v>1.1000000000000001</v>
      </c>
      <c r="J85" s="17">
        <v>4.5999999999999996</v>
      </c>
      <c r="K85" s="17">
        <v>14.6</v>
      </c>
      <c r="L85" s="17">
        <v>-7.3</v>
      </c>
      <c r="M85" s="17">
        <v>1.4</v>
      </c>
      <c r="N85" s="17">
        <v>6.6</v>
      </c>
      <c r="O85" s="17">
        <v>11.8</v>
      </c>
      <c r="P85" s="17">
        <v>0.7</v>
      </c>
      <c r="Q85" s="17">
        <v>-5.3</v>
      </c>
      <c r="R85" s="17">
        <v>1.4</v>
      </c>
      <c r="S85" s="17">
        <v>4.9000000000000004</v>
      </c>
    </row>
    <row r="86" spans="1:32" ht="13.5" customHeight="1" x14ac:dyDescent="0.25">
      <c r="A86" s="24" t="s">
        <v>46</v>
      </c>
      <c r="B86" s="21">
        <v>3</v>
      </c>
      <c r="C86" s="19"/>
      <c r="D86" s="190">
        <v>0.9</v>
      </c>
      <c r="E86" s="17">
        <v>2.2999999999999998</v>
      </c>
      <c r="F86" s="17">
        <v>1.5</v>
      </c>
      <c r="G86" s="17">
        <v>-4.0999999999999996</v>
      </c>
      <c r="H86" s="17">
        <v>17.399999999999999</v>
      </c>
      <c r="I86" s="17">
        <v>8.5</v>
      </c>
      <c r="J86" s="17">
        <v>2.5</v>
      </c>
      <c r="K86" s="17">
        <v>8.3000000000000007</v>
      </c>
      <c r="L86" s="17">
        <v>-6</v>
      </c>
      <c r="M86" s="17">
        <v>4.4000000000000004</v>
      </c>
      <c r="N86" s="17">
        <v>8.4</v>
      </c>
      <c r="O86" s="17">
        <v>12.1</v>
      </c>
      <c r="P86" s="17">
        <v>0.8</v>
      </c>
      <c r="Q86" s="17">
        <v>-9.3000000000000007</v>
      </c>
      <c r="R86" s="17">
        <v>6.8</v>
      </c>
      <c r="S86" s="17">
        <v>-1</v>
      </c>
    </row>
    <row r="87" spans="1:32" ht="13.5" customHeight="1" x14ac:dyDescent="0.25">
      <c r="A87" s="198" t="s">
        <v>46</v>
      </c>
      <c r="B87" s="21">
        <v>4</v>
      </c>
      <c r="C87" s="19"/>
      <c r="D87" s="190">
        <v>1.4</v>
      </c>
      <c r="E87" s="17">
        <v>-2.7</v>
      </c>
      <c r="F87" s="17">
        <v>2.2999999999999998</v>
      </c>
      <c r="G87" s="17">
        <v>-4.7</v>
      </c>
      <c r="H87" s="17">
        <v>22.9</v>
      </c>
      <c r="I87" s="17">
        <v>7.3</v>
      </c>
      <c r="J87" s="17">
        <v>4.5</v>
      </c>
      <c r="K87" s="17">
        <v>17.399999999999999</v>
      </c>
      <c r="L87" s="17">
        <v>-8.6</v>
      </c>
      <c r="M87" s="17">
        <v>3.1</v>
      </c>
      <c r="N87" s="17">
        <v>13.1</v>
      </c>
      <c r="O87" s="17">
        <v>10.3</v>
      </c>
      <c r="P87" s="17">
        <v>-0.4</v>
      </c>
      <c r="Q87" s="17">
        <v>-11.6</v>
      </c>
      <c r="R87" s="17">
        <v>9.6</v>
      </c>
      <c r="S87" s="17">
        <v>3.8</v>
      </c>
    </row>
    <row r="88" spans="1:32" ht="13.5" customHeight="1" x14ac:dyDescent="0.25">
      <c r="A88" s="24" t="s">
        <v>46</v>
      </c>
      <c r="B88" s="21">
        <v>5</v>
      </c>
      <c r="D88" s="190">
        <v>3.6</v>
      </c>
      <c r="E88" s="17">
        <v>-5</v>
      </c>
      <c r="F88" s="17">
        <v>2.2000000000000002</v>
      </c>
      <c r="G88" s="17">
        <v>-6.1</v>
      </c>
      <c r="H88" s="17">
        <v>23.1</v>
      </c>
      <c r="I88" s="17">
        <v>9.6999999999999993</v>
      </c>
      <c r="J88" s="17">
        <v>7</v>
      </c>
      <c r="K88" s="17">
        <v>16.100000000000001</v>
      </c>
      <c r="L88" s="17">
        <v>1.5</v>
      </c>
      <c r="M88" s="17">
        <v>2.4</v>
      </c>
      <c r="N88" s="17">
        <v>3.5</v>
      </c>
      <c r="O88" s="17">
        <v>11.9</v>
      </c>
      <c r="P88" s="17">
        <v>2.5</v>
      </c>
      <c r="Q88" s="17">
        <v>-1.4</v>
      </c>
      <c r="R88" s="17">
        <v>11.3</v>
      </c>
      <c r="S88" s="17">
        <v>5.9</v>
      </c>
    </row>
    <row r="89" spans="1:32" ht="13.5" customHeight="1" x14ac:dyDescent="0.25">
      <c r="A89" s="21" t="s">
        <v>46</v>
      </c>
      <c r="B89" s="21">
        <v>6</v>
      </c>
      <c r="C89" s="19"/>
      <c r="D89" s="190">
        <v>4</v>
      </c>
      <c r="E89" s="17">
        <v>-3.5</v>
      </c>
      <c r="F89" s="17">
        <v>4.2</v>
      </c>
      <c r="G89" s="17">
        <v>-2.4</v>
      </c>
      <c r="H89" s="17">
        <v>23</v>
      </c>
      <c r="I89" s="17">
        <v>-2.9</v>
      </c>
      <c r="J89" s="17">
        <v>7.4</v>
      </c>
      <c r="K89" s="17">
        <v>18.3</v>
      </c>
      <c r="L89" s="17">
        <v>0.2</v>
      </c>
      <c r="M89" s="17">
        <v>0.4</v>
      </c>
      <c r="N89" s="17">
        <v>15</v>
      </c>
      <c r="O89" s="17">
        <v>3.9</v>
      </c>
      <c r="P89" s="17">
        <v>3</v>
      </c>
      <c r="Q89" s="17">
        <v>-1.3</v>
      </c>
      <c r="R89" s="17">
        <v>12.6</v>
      </c>
      <c r="S89" s="17">
        <v>4.0999999999999996</v>
      </c>
    </row>
    <row r="90" spans="1:32" ht="13.5" customHeight="1" x14ac:dyDescent="0.25">
      <c r="A90" s="24" t="s">
        <v>46</v>
      </c>
      <c r="B90" s="21">
        <v>7</v>
      </c>
      <c r="C90" s="19"/>
      <c r="D90" s="190">
        <v>4.2</v>
      </c>
      <c r="E90" s="17">
        <v>-4.2</v>
      </c>
      <c r="F90" s="17">
        <v>4</v>
      </c>
      <c r="G90" s="17">
        <v>-5.8</v>
      </c>
      <c r="H90" s="17">
        <v>11.9</v>
      </c>
      <c r="I90" s="17">
        <v>7</v>
      </c>
      <c r="J90" s="17">
        <v>6.6</v>
      </c>
      <c r="K90" s="17">
        <v>19.600000000000001</v>
      </c>
      <c r="L90" s="17">
        <v>-7.8</v>
      </c>
      <c r="M90" s="17">
        <v>0.3</v>
      </c>
      <c r="N90" s="17">
        <v>15.1</v>
      </c>
      <c r="O90" s="17">
        <v>4.2</v>
      </c>
      <c r="P90" s="17">
        <v>0.7</v>
      </c>
      <c r="Q90" s="17">
        <v>2.1</v>
      </c>
      <c r="R90" s="17">
        <v>13.3</v>
      </c>
      <c r="S90" s="17">
        <v>3.7</v>
      </c>
    </row>
    <row r="91" spans="1:32" ht="13.5" customHeight="1" x14ac:dyDescent="0.25">
      <c r="A91" s="24" t="s">
        <v>46</v>
      </c>
      <c r="B91" s="21">
        <v>8</v>
      </c>
      <c r="C91" s="19"/>
      <c r="D91" s="190">
        <v>2.7</v>
      </c>
      <c r="E91" s="17">
        <v>-8.9</v>
      </c>
      <c r="F91" s="17">
        <v>3.2</v>
      </c>
      <c r="G91" s="17">
        <v>-6.1</v>
      </c>
      <c r="H91" s="17">
        <v>13.7</v>
      </c>
      <c r="I91" s="17">
        <v>6.6</v>
      </c>
      <c r="J91" s="17">
        <v>4.4000000000000004</v>
      </c>
      <c r="K91" s="17">
        <v>13</v>
      </c>
      <c r="L91" s="17">
        <v>-5</v>
      </c>
      <c r="M91" s="17">
        <v>-0.6</v>
      </c>
      <c r="N91" s="17">
        <v>6.5</v>
      </c>
      <c r="O91" s="17">
        <v>10.1</v>
      </c>
      <c r="P91" s="17">
        <v>-2.6</v>
      </c>
      <c r="Q91" s="17">
        <v>-0.4</v>
      </c>
      <c r="R91" s="17">
        <v>9.3000000000000007</v>
      </c>
      <c r="S91" s="17">
        <v>3.9</v>
      </c>
    </row>
    <row r="92" spans="1:32" ht="13.5" customHeight="1" x14ac:dyDescent="0.25">
      <c r="A92" s="199" t="s">
        <v>46</v>
      </c>
      <c r="B92" s="200">
        <v>9</v>
      </c>
      <c r="C92" s="25"/>
      <c r="D92" s="227">
        <v>1</v>
      </c>
      <c r="E92" s="26">
        <v>-8</v>
      </c>
      <c r="F92" s="26">
        <v>3.2</v>
      </c>
      <c r="G92" s="26">
        <v>-5.9</v>
      </c>
      <c r="H92" s="26">
        <v>14.6</v>
      </c>
      <c r="I92" s="26">
        <v>5.0999999999999996</v>
      </c>
      <c r="J92" s="26">
        <v>4.3</v>
      </c>
      <c r="K92" s="26">
        <v>10.199999999999999</v>
      </c>
      <c r="L92" s="26">
        <v>-4</v>
      </c>
      <c r="M92" s="26">
        <v>0</v>
      </c>
      <c r="N92" s="26">
        <v>7.6</v>
      </c>
      <c r="O92" s="26">
        <v>5</v>
      </c>
      <c r="P92" s="26">
        <v>-2.1</v>
      </c>
      <c r="Q92" s="26">
        <v>-10.6</v>
      </c>
      <c r="R92" s="26">
        <v>13</v>
      </c>
      <c r="S92" s="202">
        <v>4.8</v>
      </c>
    </row>
    <row r="93" spans="1:32" ht="27" customHeight="1" x14ac:dyDescent="0.25">
      <c r="A93" s="595" t="s">
        <v>147</v>
      </c>
      <c r="B93" s="595"/>
      <c r="C93" s="595"/>
      <c r="D93" s="222">
        <v>-0.2</v>
      </c>
      <c r="E93" s="203">
        <v>2</v>
      </c>
      <c r="F93" s="203">
        <v>0.5</v>
      </c>
      <c r="G93" s="203">
        <v>0.3</v>
      </c>
      <c r="H93" s="203">
        <v>0.8</v>
      </c>
      <c r="I93" s="203">
        <v>-1</v>
      </c>
      <c r="J93" s="203">
        <v>-0.5</v>
      </c>
      <c r="K93" s="203">
        <v>-0.6</v>
      </c>
      <c r="L93" s="203">
        <v>0</v>
      </c>
      <c r="M93" s="203">
        <v>-0.2</v>
      </c>
      <c r="N93" s="203">
        <v>2</v>
      </c>
      <c r="O93" s="203">
        <v>-1.8</v>
      </c>
      <c r="P93" s="203">
        <v>1.9</v>
      </c>
      <c r="Q93" s="203">
        <v>-4.5999999999999996</v>
      </c>
      <c r="R93" s="203">
        <v>-0.1</v>
      </c>
      <c r="S93" s="203">
        <v>2.4</v>
      </c>
      <c r="T93" s="204"/>
      <c r="U93" s="204"/>
      <c r="V93" s="204"/>
      <c r="W93" s="204"/>
      <c r="X93" s="204"/>
      <c r="Y93" s="204"/>
      <c r="Z93" s="204"/>
      <c r="AA93" s="204"/>
      <c r="AB93" s="204"/>
      <c r="AC93" s="204"/>
      <c r="AD93" s="204"/>
      <c r="AE93" s="204"/>
      <c r="AF93" s="204"/>
    </row>
    <row r="94" spans="1:32" ht="27" customHeight="1" x14ac:dyDescent="0.25">
      <c r="A94" s="225"/>
      <c r="B94" s="225"/>
      <c r="C94" s="225"/>
      <c r="D94" s="226"/>
      <c r="E94" s="226"/>
      <c r="F94" s="226"/>
      <c r="G94" s="226"/>
      <c r="H94" s="226"/>
      <c r="I94" s="226"/>
      <c r="J94" s="226"/>
      <c r="K94" s="226"/>
      <c r="L94" s="226"/>
      <c r="M94" s="226"/>
      <c r="N94" s="226"/>
      <c r="O94" s="226"/>
      <c r="P94" s="226"/>
      <c r="Q94" s="226"/>
      <c r="R94" s="226"/>
      <c r="S94" s="228"/>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65" right="0.39370078740157483" top="0.43307086614173229" bottom="0.59055118110236227" header="0.31496062992125984" footer="0.35433070866141736"/>
  <pageSetup paperSize="9" scale="61" firstPageNumber="0" orientation="portrait" r:id="rId1"/>
  <headerFooter alignWithMargins="0">
    <oddFooter>&amp;C&amp;"ＭＳ Ｐゴシック,標準"&amp;12- 8 -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indexed="17"/>
    <pageSetUpPr fitToPage="1"/>
  </sheetPr>
  <dimension ref="A1:AF94"/>
  <sheetViews>
    <sheetView zoomScale="70" zoomScaleNormal="70"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435</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187">
        <v>103.6</v>
      </c>
      <c r="E8" s="188">
        <v>100.9</v>
      </c>
      <c r="F8" s="188">
        <v>105.5</v>
      </c>
      <c r="G8" s="188">
        <v>101.8</v>
      </c>
      <c r="H8" s="188">
        <v>99.9</v>
      </c>
      <c r="I8" s="188">
        <v>109.8</v>
      </c>
      <c r="J8" s="188">
        <v>101.6</v>
      </c>
      <c r="K8" s="188">
        <v>101.1</v>
      </c>
      <c r="L8" s="189">
        <v>105.1</v>
      </c>
      <c r="M8" s="189">
        <v>98.6</v>
      </c>
      <c r="N8" s="189">
        <v>113.4</v>
      </c>
      <c r="O8" s="189">
        <v>115.6</v>
      </c>
      <c r="P8" s="188">
        <v>92.1</v>
      </c>
      <c r="Q8" s="188">
        <v>100.6</v>
      </c>
      <c r="R8" s="188">
        <v>99.8</v>
      </c>
      <c r="S8" s="189">
        <v>102.3</v>
      </c>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row>
    <row r="10" spans="1:28" x14ac:dyDescent="0.25">
      <c r="A10" s="21"/>
      <c r="B10" s="21" t="s">
        <v>94</v>
      </c>
      <c r="C10" s="19"/>
      <c r="D10" s="190">
        <v>100.7</v>
      </c>
      <c r="E10" s="17">
        <v>102.4</v>
      </c>
      <c r="F10" s="17">
        <v>101.6</v>
      </c>
      <c r="G10" s="17">
        <v>103.9</v>
      </c>
      <c r="H10" s="17">
        <v>103.2</v>
      </c>
      <c r="I10" s="17">
        <v>101.3</v>
      </c>
      <c r="J10" s="17">
        <v>97.5</v>
      </c>
      <c r="K10" s="17">
        <v>98.7</v>
      </c>
      <c r="L10" s="191">
        <v>107.2</v>
      </c>
      <c r="M10" s="191">
        <v>100.2</v>
      </c>
      <c r="N10" s="191">
        <v>101.9</v>
      </c>
      <c r="O10" s="191">
        <v>102.4</v>
      </c>
      <c r="P10" s="17">
        <v>94.1</v>
      </c>
      <c r="Q10" s="17">
        <v>98.6</v>
      </c>
      <c r="R10" s="17">
        <v>104.9</v>
      </c>
      <c r="S10" s="191">
        <v>110.1</v>
      </c>
    </row>
    <row r="11" spans="1:28" ht="13.5" customHeight="1" x14ac:dyDescent="0.25">
      <c r="A11" s="21"/>
      <c r="B11" s="21" t="s">
        <v>278</v>
      </c>
      <c r="C11" s="19"/>
      <c r="D11" s="190">
        <v>100.8</v>
      </c>
      <c r="E11" s="17">
        <v>100.1</v>
      </c>
      <c r="F11" s="17">
        <v>103</v>
      </c>
      <c r="G11" s="17">
        <v>100</v>
      </c>
      <c r="H11" s="17">
        <v>103.8</v>
      </c>
      <c r="I11" s="17">
        <v>97.3</v>
      </c>
      <c r="J11" s="17">
        <v>95.3</v>
      </c>
      <c r="K11" s="17">
        <v>99.7</v>
      </c>
      <c r="L11" s="17">
        <v>113.1</v>
      </c>
      <c r="M11" s="17">
        <v>98.5</v>
      </c>
      <c r="N11" s="17">
        <v>103.6</v>
      </c>
      <c r="O11" s="17">
        <v>105.9</v>
      </c>
      <c r="P11" s="17">
        <v>95</v>
      </c>
      <c r="Q11" s="17">
        <v>99.9</v>
      </c>
      <c r="R11" s="17">
        <v>103.8</v>
      </c>
      <c r="S11" s="17">
        <v>112.5</v>
      </c>
    </row>
    <row r="12" spans="1:28" ht="13.5" customHeight="1" x14ac:dyDescent="0.25">
      <c r="A12" s="21"/>
      <c r="B12" s="21" t="s">
        <v>96</v>
      </c>
      <c r="C12" s="19"/>
      <c r="D12" s="192">
        <v>102.1</v>
      </c>
      <c r="E12" s="35">
        <v>100.2</v>
      </c>
      <c r="F12" s="35">
        <v>105.4</v>
      </c>
      <c r="G12" s="35">
        <v>111.7</v>
      </c>
      <c r="H12" s="35">
        <v>103.1</v>
      </c>
      <c r="I12" s="35">
        <v>101.9</v>
      </c>
      <c r="J12" s="35">
        <v>96.3</v>
      </c>
      <c r="K12" s="35">
        <v>100.2</v>
      </c>
      <c r="L12" s="35">
        <v>105.2</v>
      </c>
      <c r="M12" s="35">
        <v>98.8</v>
      </c>
      <c r="N12" s="35">
        <v>103.3</v>
      </c>
      <c r="O12" s="35">
        <v>101.3</v>
      </c>
      <c r="P12" s="35">
        <v>96.7</v>
      </c>
      <c r="Q12" s="35">
        <v>99.5</v>
      </c>
      <c r="R12" s="35">
        <v>105.5</v>
      </c>
      <c r="S12" s="35">
        <v>115.9</v>
      </c>
    </row>
    <row r="13" spans="1:28" ht="13.5" customHeight="1" x14ac:dyDescent="0.25">
      <c r="A13" s="194"/>
      <c r="B13" s="194" t="s">
        <v>159</v>
      </c>
      <c r="C13" s="195"/>
      <c r="D13" s="196">
        <v>103</v>
      </c>
      <c r="E13" s="197">
        <v>98.1</v>
      </c>
      <c r="F13" s="197">
        <v>105.1</v>
      </c>
      <c r="G13" s="197">
        <v>108.5</v>
      </c>
      <c r="H13" s="197">
        <v>98</v>
      </c>
      <c r="I13" s="197">
        <v>101.5</v>
      </c>
      <c r="J13" s="197">
        <v>101.6</v>
      </c>
      <c r="K13" s="197">
        <v>100.3</v>
      </c>
      <c r="L13" s="197">
        <v>96.3</v>
      </c>
      <c r="M13" s="197">
        <v>100.3</v>
      </c>
      <c r="N13" s="197">
        <v>91.8</v>
      </c>
      <c r="O13" s="197">
        <v>102.9</v>
      </c>
      <c r="P13" s="197">
        <v>109.4</v>
      </c>
      <c r="Q13" s="197">
        <v>96.3</v>
      </c>
      <c r="R13" s="197">
        <v>109.5</v>
      </c>
      <c r="S13" s="197">
        <v>120.5</v>
      </c>
    </row>
    <row r="14" spans="1:28" ht="13.5" customHeight="1" x14ac:dyDescent="0.25">
      <c r="A14" s="21" t="s">
        <v>421</v>
      </c>
      <c r="B14" s="21">
        <v>9</v>
      </c>
      <c r="C14" s="19" t="s">
        <v>425</v>
      </c>
      <c r="D14" s="187">
        <v>101.9</v>
      </c>
      <c r="E14" s="188">
        <v>101</v>
      </c>
      <c r="F14" s="188">
        <v>104.4</v>
      </c>
      <c r="G14" s="188">
        <v>103.5</v>
      </c>
      <c r="H14" s="188">
        <v>93.4</v>
      </c>
      <c r="I14" s="188">
        <v>101.8</v>
      </c>
      <c r="J14" s="188">
        <v>101.2</v>
      </c>
      <c r="K14" s="188">
        <v>95.2</v>
      </c>
      <c r="L14" s="188">
        <v>90.5</v>
      </c>
      <c r="M14" s="188">
        <v>94.2</v>
      </c>
      <c r="N14" s="188">
        <v>88.1</v>
      </c>
      <c r="O14" s="188">
        <v>106.7</v>
      </c>
      <c r="P14" s="188">
        <v>106.3</v>
      </c>
      <c r="Q14" s="188">
        <v>97.4</v>
      </c>
      <c r="R14" s="188">
        <v>103.4</v>
      </c>
      <c r="S14" s="188">
        <v>118.2</v>
      </c>
    </row>
    <row r="15" spans="1:28" ht="13.5" customHeight="1" x14ac:dyDescent="0.25">
      <c r="A15" s="24" t="s">
        <v>46</v>
      </c>
      <c r="B15" s="21">
        <v>10</v>
      </c>
      <c r="C15" s="19"/>
      <c r="D15" s="190">
        <v>103.1</v>
      </c>
      <c r="E15" s="17">
        <v>102.5</v>
      </c>
      <c r="F15" s="17">
        <v>107.7</v>
      </c>
      <c r="G15" s="17">
        <v>109.9</v>
      </c>
      <c r="H15" s="17">
        <v>100.1</v>
      </c>
      <c r="I15" s="17">
        <v>99.1</v>
      </c>
      <c r="J15" s="17">
        <v>101.4</v>
      </c>
      <c r="K15" s="17">
        <v>105.7</v>
      </c>
      <c r="L15" s="17">
        <v>87.8</v>
      </c>
      <c r="M15" s="17">
        <v>103.1</v>
      </c>
      <c r="N15" s="17">
        <v>87</v>
      </c>
      <c r="O15" s="17">
        <v>99.3</v>
      </c>
      <c r="P15" s="17">
        <v>113.1</v>
      </c>
      <c r="Q15" s="17">
        <v>94.4</v>
      </c>
      <c r="R15" s="17">
        <v>113</v>
      </c>
      <c r="S15" s="17">
        <v>116.8</v>
      </c>
    </row>
    <row r="16" spans="1:28" ht="13.5" customHeight="1" x14ac:dyDescent="0.25">
      <c r="A16" s="24" t="s">
        <v>46</v>
      </c>
      <c r="B16" s="21">
        <v>11</v>
      </c>
      <c r="C16" s="19"/>
      <c r="D16" s="190">
        <v>106.5</v>
      </c>
      <c r="E16" s="17">
        <v>105.7</v>
      </c>
      <c r="F16" s="17">
        <v>111.5</v>
      </c>
      <c r="G16" s="17">
        <v>111.3</v>
      </c>
      <c r="H16" s="17">
        <v>99.7</v>
      </c>
      <c r="I16" s="17">
        <v>107.1</v>
      </c>
      <c r="J16" s="17">
        <v>103.1</v>
      </c>
      <c r="K16" s="17">
        <v>101.6</v>
      </c>
      <c r="L16" s="17">
        <v>101.7</v>
      </c>
      <c r="M16" s="17">
        <v>103.5</v>
      </c>
      <c r="N16" s="17">
        <v>90.8</v>
      </c>
      <c r="O16" s="17">
        <v>99.9</v>
      </c>
      <c r="P16" s="17">
        <v>114.3</v>
      </c>
      <c r="Q16" s="17">
        <v>94.8</v>
      </c>
      <c r="R16" s="17">
        <v>108.2</v>
      </c>
      <c r="S16" s="17">
        <v>127.9</v>
      </c>
    </row>
    <row r="17" spans="1:19" ht="13.5" customHeight="1" x14ac:dyDescent="0.25">
      <c r="A17" s="24" t="s">
        <v>46</v>
      </c>
      <c r="B17" s="21">
        <v>12</v>
      </c>
      <c r="D17" s="190">
        <v>102</v>
      </c>
      <c r="E17" s="17">
        <v>102.7</v>
      </c>
      <c r="F17" s="17">
        <v>105.4</v>
      </c>
      <c r="G17" s="17">
        <v>105.5</v>
      </c>
      <c r="H17" s="17">
        <v>95.3</v>
      </c>
      <c r="I17" s="17">
        <v>100.4</v>
      </c>
      <c r="J17" s="17">
        <v>101.4</v>
      </c>
      <c r="K17" s="17">
        <v>103.3</v>
      </c>
      <c r="L17" s="17">
        <v>96.5</v>
      </c>
      <c r="M17" s="17">
        <v>98.4</v>
      </c>
      <c r="N17" s="17">
        <v>94.6</v>
      </c>
      <c r="O17" s="17">
        <v>97</v>
      </c>
      <c r="P17" s="17">
        <v>99.8</v>
      </c>
      <c r="Q17" s="17">
        <v>93.5</v>
      </c>
      <c r="R17" s="17">
        <v>113.2</v>
      </c>
      <c r="S17" s="17">
        <v>117.9</v>
      </c>
    </row>
    <row r="18" spans="1:19" ht="13.5" customHeight="1" x14ac:dyDescent="0.25">
      <c r="A18" s="24" t="s">
        <v>422</v>
      </c>
      <c r="B18" s="21">
        <v>1</v>
      </c>
      <c r="C18" s="19"/>
      <c r="D18" s="190">
        <v>95.6</v>
      </c>
      <c r="E18" s="17">
        <v>82.6</v>
      </c>
      <c r="F18" s="17">
        <v>94</v>
      </c>
      <c r="G18" s="17">
        <v>100.5</v>
      </c>
      <c r="H18" s="17">
        <v>95.8</v>
      </c>
      <c r="I18" s="17">
        <v>94.9</v>
      </c>
      <c r="J18" s="17">
        <v>96</v>
      </c>
      <c r="K18" s="17">
        <v>97.3</v>
      </c>
      <c r="L18" s="17">
        <v>90.6</v>
      </c>
      <c r="M18" s="17">
        <v>89.9</v>
      </c>
      <c r="N18" s="17">
        <v>96.3</v>
      </c>
      <c r="O18" s="17">
        <v>102</v>
      </c>
      <c r="P18" s="17">
        <v>107.7</v>
      </c>
      <c r="Q18" s="17">
        <v>89.5</v>
      </c>
      <c r="R18" s="17">
        <v>107.4</v>
      </c>
      <c r="S18" s="17">
        <v>112.6</v>
      </c>
    </row>
    <row r="19" spans="1:19" ht="13.5" customHeight="1" x14ac:dyDescent="0.25">
      <c r="A19" s="24" t="s">
        <v>46</v>
      </c>
      <c r="B19" s="21">
        <v>2</v>
      </c>
      <c r="C19" s="19"/>
      <c r="D19" s="190">
        <v>99.2</v>
      </c>
      <c r="E19" s="17">
        <v>97.2</v>
      </c>
      <c r="F19" s="17">
        <v>104.4</v>
      </c>
      <c r="G19" s="17">
        <v>97.6</v>
      </c>
      <c r="H19" s="17">
        <v>93.7</v>
      </c>
      <c r="I19" s="17">
        <v>104.3</v>
      </c>
      <c r="J19" s="17">
        <v>94.8</v>
      </c>
      <c r="K19" s="17">
        <v>92.7</v>
      </c>
      <c r="L19" s="17">
        <v>93.1</v>
      </c>
      <c r="M19" s="17">
        <v>98.3</v>
      </c>
      <c r="N19" s="17">
        <v>89.1</v>
      </c>
      <c r="O19" s="17">
        <v>97.3</v>
      </c>
      <c r="P19" s="17">
        <v>107.8</v>
      </c>
      <c r="Q19" s="17">
        <v>87.4</v>
      </c>
      <c r="R19" s="17">
        <v>98.3</v>
      </c>
      <c r="S19" s="17">
        <v>114.5</v>
      </c>
    </row>
    <row r="20" spans="1:19" ht="13.5" customHeight="1" x14ac:dyDescent="0.25">
      <c r="A20" s="24" t="s">
        <v>46</v>
      </c>
      <c r="B20" s="21">
        <v>3</v>
      </c>
      <c r="C20" s="19"/>
      <c r="D20" s="190">
        <v>97.4</v>
      </c>
      <c r="E20" s="17">
        <v>93.9</v>
      </c>
      <c r="F20" s="17">
        <v>101.3</v>
      </c>
      <c r="G20" s="17">
        <v>100</v>
      </c>
      <c r="H20" s="17">
        <v>96.4</v>
      </c>
      <c r="I20" s="17">
        <v>96</v>
      </c>
      <c r="J20" s="17">
        <v>95.2</v>
      </c>
      <c r="K20" s="17">
        <v>96.5</v>
      </c>
      <c r="L20" s="17">
        <v>92.4</v>
      </c>
      <c r="M20" s="17">
        <v>99.2</v>
      </c>
      <c r="N20" s="17">
        <v>92.1</v>
      </c>
      <c r="O20" s="17">
        <v>98.4</v>
      </c>
      <c r="P20" s="17">
        <v>106.8</v>
      </c>
      <c r="Q20" s="17">
        <v>85.4</v>
      </c>
      <c r="R20" s="17">
        <v>107.2</v>
      </c>
      <c r="S20" s="17">
        <v>110</v>
      </c>
    </row>
    <row r="21" spans="1:19" ht="13.5" customHeight="1" x14ac:dyDescent="0.25">
      <c r="A21" s="198" t="s">
        <v>46</v>
      </c>
      <c r="B21" s="21">
        <v>4</v>
      </c>
      <c r="C21" s="19"/>
      <c r="D21" s="190">
        <v>103.2</v>
      </c>
      <c r="E21" s="17">
        <v>97.5</v>
      </c>
      <c r="F21" s="17">
        <v>105.2</v>
      </c>
      <c r="G21" s="17">
        <v>105.1</v>
      </c>
      <c r="H21" s="17">
        <v>99.2</v>
      </c>
      <c r="I21" s="17">
        <v>105.8</v>
      </c>
      <c r="J21" s="17">
        <v>100.5</v>
      </c>
      <c r="K21" s="17">
        <v>104.6</v>
      </c>
      <c r="L21" s="17">
        <v>96.2</v>
      </c>
      <c r="M21" s="17">
        <v>98.7</v>
      </c>
      <c r="N21" s="17">
        <v>96.3</v>
      </c>
      <c r="O21" s="17">
        <v>105.3</v>
      </c>
      <c r="P21" s="17">
        <v>117.6</v>
      </c>
      <c r="Q21" s="17">
        <v>91.9</v>
      </c>
      <c r="R21" s="17">
        <v>117.2</v>
      </c>
      <c r="S21" s="17">
        <v>119.7</v>
      </c>
    </row>
    <row r="22" spans="1:19" ht="13.5" customHeight="1" x14ac:dyDescent="0.25">
      <c r="A22" s="24" t="s">
        <v>46</v>
      </c>
      <c r="B22" s="21">
        <v>5</v>
      </c>
      <c r="D22" s="190">
        <v>98.9</v>
      </c>
      <c r="E22" s="17">
        <v>91</v>
      </c>
      <c r="F22" s="17">
        <v>97.4</v>
      </c>
      <c r="G22" s="17">
        <v>105.9</v>
      </c>
      <c r="H22" s="17">
        <v>97.1</v>
      </c>
      <c r="I22" s="17">
        <v>100.9</v>
      </c>
      <c r="J22" s="17">
        <v>96.7</v>
      </c>
      <c r="K22" s="17">
        <v>102.4</v>
      </c>
      <c r="L22" s="17">
        <v>93.9</v>
      </c>
      <c r="M22" s="17">
        <v>94.5</v>
      </c>
      <c r="N22" s="17">
        <v>96.2</v>
      </c>
      <c r="O22" s="17">
        <v>111</v>
      </c>
      <c r="P22" s="17">
        <v>116.5</v>
      </c>
      <c r="Q22" s="17">
        <v>90.7</v>
      </c>
      <c r="R22" s="17">
        <v>110.5</v>
      </c>
      <c r="S22" s="17">
        <v>114</v>
      </c>
    </row>
    <row r="23" spans="1:19" ht="13.5" customHeight="1" x14ac:dyDescent="0.25">
      <c r="A23" s="24" t="s">
        <v>46</v>
      </c>
      <c r="B23" s="21">
        <v>6</v>
      </c>
      <c r="C23" s="19"/>
      <c r="D23" s="190">
        <v>104.1</v>
      </c>
      <c r="E23" s="17">
        <v>100.1</v>
      </c>
      <c r="F23" s="17">
        <v>107.2</v>
      </c>
      <c r="G23" s="17">
        <v>106.8</v>
      </c>
      <c r="H23" s="17">
        <v>98.8</v>
      </c>
      <c r="I23" s="17">
        <v>107.4</v>
      </c>
      <c r="J23" s="17">
        <v>99.9</v>
      </c>
      <c r="K23" s="17">
        <v>105.5</v>
      </c>
      <c r="L23" s="17">
        <v>91.8</v>
      </c>
      <c r="M23" s="17">
        <v>103.6</v>
      </c>
      <c r="N23" s="17">
        <v>92.5</v>
      </c>
      <c r="O23" s="17">
        <v>110.2</v>
      </c>
      <c r="P23" s="17">
        <v>124.3</v>
      </c>
      <c r="Q23" s="17">
        <v>91.1</v>
      </c>
      <c r="R23" s="17">
        <v>113</v>
      </c>
      <c r="S23" s="17">
        <v>119.8</v>
      </c>
    </row>
    <row r="24" spans="1:19" ht="13.5" customHeight="1" x14ac:dyDescent="0.25">
      <c r="A24" s="24" t="s">
        <v>46</v>
      </c>
      <c r="B24" s="21">
        <v>7</v>
      </c>
      <c r="C24" s="19"/>
      <c r="D24" s="190">
        <v>105.1</v>
      </c>
      <c r="E24" s="17">
        <v>100.1</v>
      </c>
      <c r="F24" s="17">
        <v>107.9</v>
      </c>
      <c r="G24" s="17">
        <v>110.3</v>
      </c>
      <c r="H24" s="17">
        <v>104.6</v>
      </c>
      <c r="I24" s="17">
        <v>106.1</v>
      </c>
      <c r="J24" s="17">
        <v>101.4</v>
      </c>
      <c r="K24" s="17">
        <v>108.7</v>
      </c>
      <c r="L24" s="17">
        <v>97.3</v>
      </c>
      <c r="M24" s="17">
        <v>105.2</v>
      </c>
      <c r="N24" s="17">
        <v>96.6</v>
      </c>
      <c r="O24" s="17">
        <v>102.3</v>
      </c>
      <c r="P24" s="17">
        <v>125.2</v>
      </c>
      <c r="Q24" s="17">
        <v>94.1</v>
      </c>
      <c r="R24" s="17">
        <v>117.6</v>
      </c>
      <c r="S24" s="17">
        <v>119</v>
      </c>
    </row>
    <row r="25" spans="1:19" ht="13.5" customHeight="1" x14ac:dyDescent="0.25">
      <c r="A25" s="24" t="s">
        <v>46</v>
      </c>
      <c r="B25" s="21">
        <v>8</v>
      </c>
      <c r="C25" s="19"/>
      <c r="D25" s="190">
        <v>96.1</v>
      </c>
      <c r="E25" s="17">
        <v>88.6</v>
      </c>
      <c r="F25" s="17">
        <v>98</v>
      </c>
      <c r="G25" s="17">
        <v>104.7</v>
      </c>
      <c r="H25" s="17">
        <v>99.4</v>
      </c>
      <c r="I25" s="17">
        <v>98.6</v>
      </c>
      <c r="J25" s="17">
        <v>97.8</v>
      </c>
      <c r="K25" s="17">
        <v>97.4</v>
      </c>
      <c r="L25" s="17">
        <v>92.5</v>
      </c>
      <c r="M25" s="17">
        <v>91.6</v>
      </c>
      <c r="N25" s="17">
        <v>95.2</v>
      </c>
      <c r="O25" s="17">
        <v>102.9</v>
      </c>
      <c r="P25" s="17">
        <v>79.900000000000006</v>
      </c>
      <c r="Q25" s="17">
        <v>91.4</v>
      </c>
      <c r="R25" s="17">
        <v>109.1</v>
      </c>
      <c r="S25" s="17">
        <v>112</v>
      </c>
    </row>
    <row r="26" spans="1:19" ht="13.5" customHeight="1" x14ac:dyDescent="0.25">
      <c r="A26" s="199" t="s">
        <v>46</v>
      </c>
      <c r="B26" s="200">
        <v>9</v>
      </c>
      <c r="C26" s="25"/>
      <c r="D26" s="201">
        <v>100.3</v>
      </c>
      <c r="E26" s="202">
        <v>98.9</v>
      </c>
      <c r="F26" s="202">
        <v>102.1</v>
      </c>
      <c r="G26" s="202">
        <v>100.8</v>
      </c>
      <c r="H26" s="202">
        <v>93.6</v>
      </c>
      <c r="I26" s="202">
        <v>100.9</v>
      </c>
      <c r="J26" s="202">
        <v>98.6</v>
      </c>
      <c r="K26" s="202">
        <v>99</v>
      </c>
      <c r="L26" s="202">
        <v>91.5</v>
      </c>
      <c r="M26" s="202">
        <v>99.1</v>
      </c>
      <c r="N26" s="202">
        <v>94.9</v>
      </c>
      <c r="O26" s="202">
        <v>95</v>
      </c>
      <c r="P26" s="202">
        <v>123</v>
      </c>
      <c r="Q26" s="202">
        <v>87.8</v>
      </c>
      <c r="R26" s="202">
        <v>107.5</v>
      </c>
      <c r="S26" s="202">
        <v>115.8</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187">
        <v>-1.3</v>
      </c>
      <c r="E28" s="188">
        <v>0.2</v>
      </c>
      <c r="F28" s="188">
        <v>-2</v>
      </c>
      <c r="G28" s="188">
        <v>-7.1</v>
      </c>
      <c r="H28" s="188">
        <v>9.1</v>
      </c>
      <c r="I28" s="188">
        <v>0.6</v>
      </c>
      <c r="J28" s="188">
        <v>-2.4</v>
      </c>
      <c r="K28" s="188">
        <v>1.5</v>
      </c>
      <c r="L28" s="189">
        <v>-3.8</v>
      </c>
      <c r="M28" s="189">
        <v>-0.1</v>
      </c>
      <c r="N28" s="189">
        <v>3.3</v>
      </c>
      <c r="O28" s="189">
        <v>1.4</v>
      </c>
      <c r="P28" s="188">
        <v>-4.4000000000000004</v>
      </c>
      <c r="Q28" s="188">
        <v>-1.7</v>
      </c>
      <c r="R28" s="188">
        <v>-6.2</v>
      </c>
      <c r="S28" s="189">
        <v>-2.1</v>
      </c>
    </row>
    <row r="29" spans="1:19" ht="13.5" customHeight="1" x14ac:dyDescent="0.25">
      <c r="A29" s="21"/>
      <c r="B29" s="21" t="s">
        <v>219</v>
      </c>
      <c r="C29" s="19"/>
      <c r="D29" s="190">
        <v>-3.4</v>
      </c>
      <c r="E29" s="17">
        <v>-0.9</v>
      </c>
      <c r="F29" s="17">
        <v>-5.2</v>
      </c>
      <c r="G29" s="17">
        <v>-1.7</v>
      </c>
      <c r="H29" s="17">
        <v>0.2</v>
      </c>
      <c r="I29" s="17">
        <v>-9</v>
      </c>
      <c r="J29" s="17">
        <v>-1.5</v>
      </c>
      <c r="K29" s="17">
        <v>-1.1000000000000001</v>
      </c>
      <c r="L29" s="191">
        <v>-4.9000000000000004</v>
      </c>
      <c r="M29" s="191">
        <v>1.3</v>
      </c>
      <c r="N29" s="191">
        <v>-11.7</v>
      </c>
      <c r="O29" s="191">
        <v>-13.6</v>
      </c>
      <c r="P29" s="17">
        <v>8.6</v>
      </c>
      <c r="Q29" s="17">
        <v>-0.6</v>
      </c>
      <c r="R29" s="17">
        <v>0.3</v>
      </c>
      <c r="S29" s="191">
        <v>-2.2000000000000002</v>
      </c>
    </row>
    <row r="30" spans="1:19" ht="13.5" customHeight="1" x14ac:dyDescent="0.25">
      <c r="A30" s="21"/>
      <c r="B30" s="21" t="s">
        <v>94</v>
      </c>
      <c r="C30" s="19"/>
      <c r="D30" s="190">
        <v>0.8</v>
      </c>
      <c r="E30" s="17">
        <v>2.4</v>
      </c>
      <c r="F30" s="17">
        <v>1.6</v>
      </c>
      <c r="G30" s="17">
        <v>3.9</v>
      </c>
      <c r="H30" s="17">
        <v>3.2</v>
      </c>
      <c r="I30" s="17">
        <v>1.3</v>
      </c>
      <c r="J30" s="17">
        <v>-2.5</v>
      </c>
      <c r="K30" s="17">
        <v>-1.4</v>
      </c>
      <c r="L30" s="191">
        <v>7.3</v>
      </c>
      <c r="M30" s="191">
        <v>0.2</v>
      </c>
      <c r="N30" s="191">
        <v>1.8</v>
      </c>
      <c r="O30" s="191">
        <v>2.5</v>
      </c>
      <c r="P30" s="17">
        <v>-5.9</v>
      </c>
      <c r="Q30" s="17">
        <v>-1.4</v>
      </c>
      <c r="R30" s="17">
        <v>4.9000000000000004</v>
      </c>
      <c r="S30" s="191">
        <v>10</v>
      </c>
    </row>
    <row r="31" spans="1:19" ht="13.5" customHeight="1" x14ac:dyDescent="0.25">
      <c r="A31" s="21"/>
      <c r="B31" s="21" t="s">
        <v>278</v>
      </c>
      <c r="C31" s="19"/>
      <c r="D31" s="190">
        <v>0.1</v>
      </c>
      <c r="E31" s="17">
        <v>-2.2000000000000002</v>
      </c>
      <c r="F31" s="17">
        <v>1.4</v>
      </c>
      <c r="G31" s="17">
        <v>-3.8</v>
      </c>
      <c r="H31" s="17">
        <v>0.6</v>
      </c>
      <c r="I31" s="17">
        <v>-3.9</v>
      </c>
      <c r="J31" s="17">
        <v>-2.2999999999999998</v>
      </c>
      <c r="K31" s="17">
        <v>1</v>
      </c>
      <c r="L31" s="191">
        <v>5.5</v>
      </c>
      <c r="M31" s="191">
        <v>-1.7</v>
      </c>
      <c r="N31" s="191">
        <v>1.7</v>
      </c>
      <c r="O31" s="191">
        <v>3.4</v>
      </c>
      <c r="P31" s="17">
        <v>1</v>
      </c>
      <c r="Q31" s="17">
        <v>1.3</v>
      </c>
      <c r="R31" s="17">
        <v>-1</v>
      </c>
      <c r="S31" s="191">
        <v>2.2000000000000002</v>
      </c>
    </row>
    <row r="32" spans="1:19" ht="13.5" customHeight="1" x14ac:dyDescent="0.25">
      <c r="A32" s="21"/>
      <c r="B32" s="21" t="s">
        <v>96</v>
      </c>
      <c r="C32" s="19"/>
      <c r="D32" s="190">
        <v>1.3</v>
      </c>
      <c r="E32" s="17">
        <v>0.1</v>
      </c>
      <c r="F32" s="17">
        <v>2.2999999999999998</v>
      </c>
      <c r="G32" s="17">
        <v>11.7</v>
      </c>
      <c r="H32" s="17">
        <v>-0.7</v>
      </c>
      <c r="I32" s="17">
        <v>4.7</v>
      </c>
      <c r="J32" s="17">
        <v>1</v>
      </c>
      <c r="K32" s="17">
        <v>0.5</v>
      </c>
      <c r="L32" s="191">
        <v>-7</v>
      </c>
      <c r="M32" s="191">
        <v>0.3</v>
      </c>
      <c r="N32" s="191">
        <v>-0.3</v>
      </c>
      <c r="O32" s="191">
        <v>-4.3</v>
      </c>
      <c r="P32" s="17">
        <v>1.8</v>
      </c>
      <c r="Q32" s="17">
        <v>-0.4</v>
      </c>
      <c r="R32" s="17">
        <v>1.6</v>
      </c>
      <c r="S32" s="191">
        <v>3</v>
      </c>
    </row>
    <row r="33" spans="1:32" ht="13.5" customHeight="1" x14ac:dyDescent="0.25">
      <c r="A33" s="194"/>
      <c r="B33" s="194" t="s">
        <v>159</v>
      </c>
      <c r="C33" s="195"/>
      <c r="D33" s="196">
        <v>0.4</v>
      </c>
      <c r="E33" s="197">
        <v>-2.2000000000000002</v>
      </c>
      <c r="F33" s="197">
        <v>-0.4</v>
      </c>
      <c r="G33" s="197">
        <v>-3.1</v>
      </c>
      <c r="H33" s="197">
        <v>-5.0999999999999996</v>
      </c>
      <c r="I33" s="197">
        <v>-0.8</v>
      </c>
      <c r="J33" s="197">
        <v>5.4</v>
      </c>
      <c r="K33" s="197">
        <v>0.1</v>
      </c>
      <c r="L33" s="197">
        <v>-8.6</v>
      </c>
      <c r="M33" s="197">
        <v>1</v>
      </c>
      <c r="N33" s="197">
        <v>-9</v>
      </c>
      <c r="O33" s="197">
        <v>-1.6</v>
      </c>
      <c r="P33" s="197">
        <v>11.7</v>
      </c>
      <c r="Q33" s="197">
        <v>-2.9</v>
      </c>
      <c r="R33" s="197">
        <v>3.9</v>
      </c>
      <c r="S33" s="197">
        <v>4.0999999999999996</v>
      </c>
    </row>
    <row r="34" spans="1:32" ht="13.5" customHeight="1" x14ac:dyDescent="0.25">
      <c r="A34" s="21" t="s">
        <v>421</v>
      </c>
      <c r="B34" s="21">
        <v>9</v>
      </c>
      <c r="C34" s="19" t="s">
        <v>425</v>
      </c>
      <c r="D34" s="187">
        <v>-1.6</v>
      </c>
      <c r="E34" s="188">
        <v>-1.3</v>
      </c>
      <c r="F34" s="188">
        <v>-1.7</v>
      </c>
      <c r="G34" s="188">
        <v>-8.8000000000000007</v>
      </c>
      <c r="H34" s="188">
        <v>-10.5</v>
      </c>
      <c r="I34" s="188">
        <v>-2.9</v>
      </c>
      <c r="J34" s="188">
        <v>3.8</v>
      </c>
      <c r="K34" s="188">
        <v>-2.1</v>
      </c>
      <c r="L34" s="188">
        <v>-10.9</v>
      </c>
      <c r="M34" s="188">
        <v>-4.5999999999999996</v>
      </c>
      <c r="N34" s="188">
        <v>-16</v>
      </c>
      <c r="O34" s="188">
        <v>3.6</v>
      </c>
      <c r="P34" s="188">
        <v>13</v>
      </c>
      <c r="Q34" s="188">
        <v>-4.2</v>
      </c>
      <c r="R34" s="188">
        <v>2.8</v>
      </c>
      <c r="S34" s="188">
        <v>-0.2</v>
      </c>
    </row>
    <row r="35" spans="1:32" ht="13.5" customHeight="1" x14ac:dyDescent="0.25">
      <c r="A35" s="24" t="s">
        <v>46</v>
      </c>
      <c r="B35" s="21">
        <v>10</v>
      </c>
      <c r="C35" s="19"/>
      <c r="D35" s="190">
        <v>-1.3</v>
      </c>
      <c r="E35" s="17">
        <v>-0.5</v>
      </c>
      <c r="F35" s="17">
        <v>-0.8</v>
      </c>
      <c r="G35" s="17">
        <v>0</v>
      </c>
      <c r="H35" s="17">
        <v>-6.3</v>
      </c>
      <c r="I35" s="17">
        <v>-5</v>
      </c>
      <c r="J35" s="17">
        <v>4</v>
      </c>
      <c r="K35" s="17">
        <v>2.6</v>
      </c>
      <c r="L35" s="17">
        <v>-12.7</v>
      </c>
      <c r="M35" s="17">
        <v>2.9</v>
      </c>
      <c r="N35" s="17">
        <v>-15.4</v>
      </c>
      <c r="O35" s="17">
        <v>-3.1</v>
      </c>
      <c r="P35" s="17">
        <v>6.6</v>
      </c>
      <c r="Q35" s="17">
        <v>-3</v>
      </c>
      <c r="R35" s="17">
        <v>7.2</v>
      </c>
      <c r="S35" s="17">
        <v>-1.8</v>
      </c>
    </row>
    <row r="36" spans="1:32" ht="13.5" customHeight="1" x14ac:dyDescent="0.25">
      <c r="A36" s="24" t="s">
        <v>46</v>
      </c>
      <c r="B36" s="21">
        <v>11</v>
      </c>
      <c r="C36" s="19"/>
      <c r="D36" s="190">
        <v>0.6</v>
      </c>
      <c r="E36" s="17">
        <v>1.2</v>
      </c>
      <c r="F36" s="17">
        <v>0.6</v>
      </c>
      <c r="G36" s="17">
        <v>-2.2999999999999998</v>
      </c>
      <c r="H36" s="17">
        <v>-3.8</v>
      </c>
      <c r="I36" s="17">
        <v>-0.7</v>
      </c>
      <c r="J36" s="17">
        <v>5.6</v>
      </c>
      <c r="K36" s="17">
        <v>2</v>
      </c>
      <c r="L36" s="17">
        <v>-2.2999999999999998</v>
      </c>
      <c r="M36" s="17">
        <v>1</v>
      </c>
      <c r="N36" s="17">
        <v>-13</v>
      </c>
      <c r="O36" s="17">
        <v>0.4</v>
      </c>
      <c r="P36" s="17">
        <v>11.7</v>
      </c>
      <c r="Q36" s="17">
        <v>-5.6</v>
      </c>
      <c r="R36" s="17">
        <v>6.1</v>
      </c>
      <c r="S36" s="17">
        <v>5.5</v>
      </c>
    </row>
    <row r="37" spans="1:32" ht="13.5" customHeight="1" x14ac:dyDescent="0.25">
      <c r="A37" s="24" t="s">
        <v>46</v>
      </c>
      <c r="B37" s="21">
        <v>12</v>
      </c>
      <c r="D37" s="190">
        <v>-1.4</v>
      </c>
      <c r="E37" s="17">
        <v>-0.4</v>
      </c>
      <c r="F37" s="17">
        <v>-2.9</v>
      </c>
      <c r="G37" s="17">
        <v>-6.1</v>
      </c>
      <c r="H37" s="17">
        <v>-6.5</v>
      </c>
      <c r="I37" s="17">
        <v>-5.6</v>
      </c>
      <c r="J37" s="17">
        <v>4.3</v>
      </c>
      <c r="K37" s="17">
        <v>3.3</v>
      </c>
      <c r="L37" s="17">
        <v>-8.4</v>
      </c>
      <c r="M37" s="17">
        <v>-3.7</v>
      </c>
      <c r="N37" s="17">
        <v>-6.5</v>
      </c>
      <c r="O37" s="17">
        <v>-2.6</v>
      </c>
      <c r="P37" s="17">
        <v>9.8000000000000007</v>
      </c>
      <c r="Q37" s="17">
        <v>-4.3</v>
      </c>
      <c r="R37" s="17">
        <v>4.4000000000000004</v>
      </c>
      <c r="S37" s="17">
        <v>-0.1</v>
      </c>
    </row>
    <row r="38" spans="1:32" ht="13.5" customHeight="1" x14ac:dyDescent="0.25">
      <c r="A38" s="24" t="s">
        <v>422</v>
      </c>
      <c r="B38" s="21">
        <v>1</v>
      </c>
      <c r="C38" s="19"/>
      <c r="D38" s="190">
        <v>-1.6</v>
      </c>
      <c r="E38" s="17">
        <v>-3.2</v>
      </c>
      <c r="F38" s="17">
        <v>-0.8</v>
      </c>
      <c r="G38" s="17">
        <v>-3.6</v>
      </c>
      <c r="H38" s="17">
        <v>0.1</v>
      </c>
      <c r="I38" s="17">
        <v>0.7</v>
      </c>
      <c r="J38" s="17">
        <v>-3.1</v>
      </c>
      <c r="K38" s="17">
        <v>2</v>
      </c>
      <c r="L38" s="17">
        <v>-0.9</v>
      </c>
      <c r="M38" s="17">
        <v>0.1</v>
      </c>
      <c r="N38" s="17">
        <v>3.3</v>
      </c>
      <c r="O38" s="17">
        <v>5.9</v>
      </c>
      <c r="P38" s="17">
        <v>2.2000000000000002</v>
      </c>
      <c r="Q38" s="17">
        <v>-5.8</v>
      </c>
      <c r="R38" s="17">
        <v>2.1</v>
      </c>
      <c r="S38" s="17">
        <v>-4.5</v>
      </c>
    </row>
    <row r="39" spans="1:32" ht="13.5" customHeight="1" x14ac:dyDescent="0.25">
      <c r="A39" s="24" t="s">
        <v>46</v>
      </c>
      <c r="B39" s="21">
        <v>2</v>
      </c>
      <c r="C39" s="19"/>
      <c r="D39" s="190">
        <v>-4.2</v>
      </c>
      <c r="E39" s="17">
        <v>-4.2</v>
      </c>
      <c r="F39" s="17">
        <v>-1.5</v>
      </c>
      <c r="G39" s="17">
        <v>-6.6</v>
      </c>
      <c r="H39" s="17">
        <v>1</v>
      </c>
      <c r="I39" s="17">
        <v>0.8</v>
      </c>
      <c r="J39" s="17">
        <v>-7.6</v>
      </c>
      <c r="K39" s="17">
        <v>-0.4</v>
      </c>
      <c r="L39" s="17">
        <v>-5.0999999999999996</v>
      </c>
      <c r="M39" s="17">
        <v>-3.5</v>
      </c>
      <c r="N39" s="17">
        <v>-1.7</v>
      </c>
      <c r="O39" s="17">
        <v>-3</v>
      </c>
      <c r="P39" s="17">
        <v>-2.5</v>
      </c>
      <c r="Q39" s="17">
        <v>-9.3000000000000007</v>
      </c>
      <c r="R39" s="17">
        <v>-4.2</v>
      </c>
      <c r="S39" s="17">
        <v>-5.9</v>
      </c>
    </row>
    <row r="40" spans="1:32" ht="13.5" customHeight="1" x14ac:dyDescent="0.25">
      <c r="A40" s="24" t="s">
        <v>46</v>
      </c>
      <c r="B40" s="21">
        <v>3</v>
      </c>
      <c r="C40" s="19"/>
      <c r="D40" s="190">
        <v>-5.5</v>
      </c>
      <c r="E40" s="17">
        <v>-4.7</v>
      </c>
      <c r="F40" s="17">
        <v>-3.4</v>
      </c>
      <c r="G40" s="17">
        <v>-8.8000000000000007</v>
      </c>
      <c r="H40" s="17">
        <v>-0.3</v>
      </c>
      <c r="I40" s="17">
        <v>-6.7</v>
      </c>
      <c r="J40" s="17">
        <v>-4.5999999999999996</v>
      </c>
      <c r="K40" s="17">
        <v>1.7</v>
      </c>
      <c r="L40" s="17">
        <v>-6.1</v>
      </c>
      <c r="M40" s="17">
        <v>-3.3</v>
      </c>
      <c r="N40" s="17">
        <v>-2.5</v>
      </c>
      <c r="O40" s="17">
        <v>-2.1</v>
      </c>
      <c r="P40" s="17">
        <v>-0.7</v>
      </c>
      <c r="Q40" s="17">
        <v>-13.3</v>
      </c>
      <c r="R40" s="17">
        <v>-2</v>
      </c>
      <c r="S40" s="17">
        <v>-8.3000000000000007</v>
      </c>
    </row>
    <row r="41" spans="1:32" ht="13.5" customHeight="1" x14ac:dyDescent="0.25">
      <c r="A41" s="198" t="s">
        <v>46</v>
      </c>
      <c r="B41" s="21">
        <v>4</v>
      </c>
      <c r="C41" s="19"/>
      <c r="D41" s="190">
        <v>-4</v>
      </c>
      <c r="E41" s="17">
        <v>-5.4</v>
      </c>
      <c r="F41" s="17">
        <v>-3</v>
      </c>
      <c r="G41" s="17">
        <v>-5.4</v>
      </c>
      <c r="H41" s="17">
        <v>0.8</v>
      </c>
      <c r="I41" s="17">
        <v>-1.6</v>
      </c>
      <c r="J41" s="17">
        <v>-4.7</v>
      </c>
      <c r="K41" s="17">
        <v>3.2</v>
      </c>
      <c r="L41" s="17">
        <v>-6.1</v>
      </c>
      <c r="M41" s="17">
        <v>-6.1</v>
      </c>
      <c r="N41" s="17">
        <v>3</v>
      </c>
      <c r="O41" s="17">
        <v>-2.5</v>
      </c>
      <c r="P41" s="17">
        <v>-3.5</v>
      </c>
      <c r="Q41" s="17">
        <v>-8.8000000000000007</v>
      </c>
      <c r="R41" s="17">
        <v>0.8</v>
      </c>
      <c r="S41" s="17">
        <v>-3.6</v>
      </c>
    </row>
    <row r="42" spans="1:32" ht="13.5" customHeight="1" x14ac:dyDescent="0.25">
      <c r="A42" s="24" t="s">
        <v>46</v>
      </c>
      <c r="B42" s="21">
        <v>5</v>
      </c>
      <c r="D42" s="190">
        <v>-2.8</v>
      </c>
      <c r="E42" s="17">
        <v>1.9</v>
      </c>
      <c r="F42" s="17">
        <v>-3.5</v>
      </c>
      <c r="G42" s="17">
        <v>-4.8</v>
      </c>
      <c r="H42" s="17">
        <v>-3.4</v>
      </c>
      <c r="I42" s="17">
        <v>2</v>
      </c>
      <c r="J42" s="17">
        <v>-2.6</v>
      </c>
      <c r="K42" s="17">
        <v>-1.4</v>
      </c>
      <c r="L42" s="17">
        <v>-4.5</v>
      </c>
      <c r="M42" s="17">
        <v>-4.2</v>
      </c>
      <c r="N42" s="17">
        <v>0.4</v>
      </c>
      <c r="O42" s="17">
        <v>8.3000000000000007</v>
      </c>
      <c r="P42" s="17">
        <v>-3.2</v>
      </c>
      <c r="Q42" s="17">
        <v>-5.7</v>
      </c>
      <c r="R42" s="17">
        <v>-2.2999999999999998</v>
      </c>
      <c r="S42" s="17">
        <v>-3.7</v>
      </c>
    </row>
    <row r="43" spans="1:32" ht="13.5" customHeight="1" x14ac:dyDescent="0.25">
      <c r="A43" s="24" t="s">
        <v>46</v>
      </c>
      <c r="B43" s="21">
        <v>6</v>
      </c>
      <c r="C43" s="19"/>
      <c r="D43" s="190">
        <v>-2.2999999999999998</v>
      </c>
      <c r="E43" s="17">
        <v>1.3</v>
      </c>
      <c r="F43" s="17">
        <v>-1.9</v>
      </c>
      <c r="G43" s="17">
        <v>-5.0999999999999996</v>
      </c>
      <c r="H43" s="17">
        <v>1.3</v>
      </c>
      <c r="I43" s="17">
        <v>1.1000000000000001</v>
      </c>
      <c r="J43" s="17">
        <v>-4.9000000000000004</v>
      </c>
      <c r="K43" s="17">
        <v>5.0999999999999996</v>
      </c>
      <c r="L43" s="17">
        <v>-10.5</v>
      </c>
      <c r="M43" s="17">
        <v>-1.3</v>
      </c>
      <c r="N43" s="17">
        <v>-4.3</v>
      </c>
      <c r="O43" s="17">
        <v>3</v>
      </c>
      <c r="P43" s="17">
        <v>5.9</v>
      </c>
      <c r="Q43" s="17">
        <v>-6.9</v>
      </c>
      <c r="R43" s="17">
        <v>5.0999999999999996</v>
      </c>
      <c r="S43" s="17">
        <v>-3.5</v>
      </c>
    </row>
    <row r="44" spans="1:32" ht="13.5" customHeight="1" x14ac:dyDescent="0.25">
      <c r="A44" s="24" t="s">
        <v>46</v>
      </c>
      <c r="B44" s="21">
        <v>7</v>
      </c>
      <c r="C44" s="19"/>
      <c r="D44" s="190">
        <v>0.8</v>
      </c>
      <c r="E44" s="17">
        <v>0.5</v>
      </c>
      <c r="F44" s="17">
        <v>0.2</v>
      </c>
      <c r="G44" s="17">
        <v>0</v>
      </c>
      <c r="H44" s="17">
        <v>0.8</v>
      </c>
      <c r="I44" s="17">
        <v>6.5</v>
      </c>
      <c r="J44" s="17">
        <v>0</v>
      </c>
      <c r="K44" s="17">
        <v>0.8</v>
      </c>
      <c r="L44" s="17">
        <v>2.6</v>
      </c>
      <c r="M44" s="17">
        <v>1.4</v>
      </c>
      <c r="N44" s="17">
        <v>10.3</v>
      </c>
      <c r="O44" s="17">
        <v>-5.5</v>
      </c>
      <c r="P44" s="17">
        <v>9.1</v>
      </c>
      <c r="Q44" s="17">
        <v>-1.9</v>
      </c>
      <c r="R44" s="17">
        <v>3.4</v>
      </c>
      <c r="S44" s="17">
        <v>-2.6</v>
      </c>
    </row>
    <row r="45" spans="1:32" ht="13.5" customHeight="1" x14ac:dyDescent="0.25">
      <c r="A45" s="24" t="s">
        <v>46</v>
      </c>
      <c r="B45" s="21">
        <v>8</v>
      </c>
      <c r="C45" s="19"/>
      <c r="D45" s="190">
        <v>-1.9</v>
      </c>
      <c r="E45" s="17">
        <v>0</v>
      </c>
      <c r="F45" s="17">
        <v>-2.1</v>
      </c>
      <c r="G45" s="17">
        <v>-3.1</v>
      </c>
      <c r="H45" s="17">
        <v>-2.8</v>
      </c>
      <c r="I45" s="17">
        <v>2.2999999999999998</v>
      </c>
      <c r="J45" s="17">
        <v>-1.4</v>
      </c>
      <c r="K45" s="17">
        <v>-3.6</v>
      </c>
      <c r="L45" s="17">
        <v>-0.5</v>
      </c>
      <c r="M45" s="17">
        <v>-6</v>
      </c>
      <c r="N45" s="17">
        <v>6.6</v>
      </c>
      <c r="O45" s="17">
        <v>-5.9</v>
      </c>
      <c r="P45" s="17">
        <v>-1</v>
      </c>
      <c r="Q45" s="17">
        <v>-4.0999999999999996</v>
      </c>
      <c r="R45" s="17">
        <v>1</v>
      </c>
      <c r="S45" s="17">
        <v>-4</v>
      </c>
    </row>
    <row r="46" spans="1:32" ht="13.5" customHeight="1" x14ac:dyDescent="0.25">
      <c r="A46" s="199" t="s">
        <v>46</v>
      </c>
      <c r="B46" s="200">
        <v>9</v>
      </c>
      <c r="C46" s="25"/>
      <c r="D46" s="201">
        <v>-1.6</v>
      </c>
      <c r="E46" s="202">
        <v>-2.1</v>
      </c>
      <c r="F46" s="202">
        <v>-2.2000000000000002</v>
      </c>
      <c r="G46" s="202">
        <v>-2.6</v>
      </c>
      <c r="H46" s="202">
        <v>0.2</v>
      </c>
      <c r="I46" s="202">
        <v>-0.9</v>
      </c>
      <c r="J46" s="202">
        <v>-2.6</v>
      </c>
      <c r="K46" s="202">
        <v>4</v>
      </c>
      <c r="L46" s="202">
        <v>1.1000000000000001</v>
      </c>
      <c r="M46" s="202">
        <v>5.2</v>
      </c>
      <c r="N46" s="202">
        <v>7.7</v>
      </c>
      <c r="O46" s="202">
        <v>-11</v>
      </c>
      <c r="P46" s="202">
        <v>15.7</v>
      </c>
      <c r="Q46" s="202">
        <v>-9.9</v>
      </c>
      <c r="R46" s="202">
        <v>4</v>
      </c>
      <c r="S46" s="202">
        <v>-2</v>
      </c>
    </row>
    <row r="47" spans="1:32" ht="27" customHeight="1" x14ac:dyDescent="0.25">
      <c r="A47" s="595" t="s">
        <v>147</v>
      </c>
      <c r="B47" s="595"/>
      <c r="C47" s="596"/>
      <c r="D47" s="203">
        <v>4.4000000000000004</v>
      </c>
      <c r="E47" s="203">
        <v>11.6</v>
      </c>
      <c r="F47" s="203">
        <v>4.2</v>
      </c>
      <c r="G47" s="203">
        <v>-3.7</v>
      </c>
      <c r="H47" s="203">
        <v>-5.8</v>
      </c>
      <c r="I47" s="203">
        <v>2.2999999999999998</v>
      </c>
      <c r="J47" s="203">
        <v>0.8</v>
      </c>
      <c r="K47" s="203">
        <v>1.6</v>
      </c>
      <c r="L47" s="203">
        <v>-1.1000000000000001</v>
      </c>
      <c r="M47" s="203">
        <v>8.1999999999999993</v>
      </c>
      <c r="N47" s="203">
        <v>-0.3</v>
      </c>
      <c r="O47" s="203">
        <v>-7.7</v>
      </c>
      <c r="P47" s="203">
        <v>53.9</v>
      </c>
      <c r="Q47" s="203">
        <v>-3.9</v>
      </c>
      <c r="R47" s="203">
        <v>-1.5</v>
      </c>
      <c r="S47" s="203">
        <v>3.4</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187">
        <v>104.2</v>
      </c>
      <c r="E54" s="188">
        <v>97.9</v>
      </c>
      <c r="F54" s="188">
        <v>104.5</v>
      </c>
      <c r="G54" s="188">
        <v>101.9</v>
      </c>
      <c r="H54" s="188">
        <v>100.1</v>
      </c>
      <c r="I54" s="188">
        <v>110.1</v>
      </c>
      <c r="J54" s="188">
        <v>102.2</v>
      </c>
      <c r="K54" s="188">
        <v>102.5</v>
      </c>
      <c r="L54" s="189">
        <v>95.1</v>
      </c>
      <c r="M54" s="189">
        <v>101.1</v>
      </c>
      <c r="N54" s="189">
        <v>118.9</v>
      </c>
      <c r="O54" s="189">
        <v>119.5</v>
      </c>
      <c r="P54" s="188">
        <v>94.9</v>
      </c>
      <c r="Q54" s="188">
        <v>103.2</v>
      </c>
      <c r="R54" s="188">
        <v>99.2</v>
      </c>
      <c r="S54" s="189">
        <v>101.8</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101.1</v>
      </c>
      <c r="E56" s="17">
        <v>104.2</v>
      </c>
      <c r="F56" s="17">
        <v>102.3</v>
      </c>
      <c r="G56" s="17">
        <v>103</v>
      </c>
      <c r="H56" s="17">
        <v>96.6</v>
      </c>
      <c r="I56" s="17">
        <v>103.3</v>
      </c>
      <c r="J56" s="17">
        <v>99.6</v>
      </c>
      <c r="K56" s="17">
        <v>97</v>
      </c>
      <c r="L56" s="191">
        <v>114.5</v>
      </c>
      <c r="M56" s="191">
        <v>100.1</v>
      </c>
      <c r="N56" s="191">
        <v>99.6</v>
      </c>
      <c r="O56" s="191">
        <v>105.7</v>
      </c>
      <c r="P56" s="17">
        <v>87.9</v>
      </c>
      <c r="Q56" s="17">
        <v>99.2</v>
      </c>
      <c r="R56" s="17">
        <v>101.6</v>
      </c>
      <c r="S56" s="191">
        <v>110.6</v>
      </c>
    </row>
    <row r="57" spans="1:19" ht="13.5" customHeight="1" x14ac:dyDescent="0.25">
      <c r="A57" s="21"/>
      <c r="B57" s="21" t="s">
        <v>278</v>
      </c>
      <c r="C57" s="19"/>
      <c r="D57" s="190">
        <v>102.1</v>
      </c>
      <c r="E57" s="17">
        <v>98.5</v>
      </c>
      <c r="F57" s="17">
        <v>102.9</v>
      </c>
      <c r="G57" s="17">
        <v>102.2</v>
      </c>
      <c r="H57" s="17">
        <v>98.8</v>
      </c>
      <c r="I57" s="17">
        <v>99.3</v>
      </c>
      <c r="J57" s="17">
        <v>99.1</v>
      </c>
      <c r="K57" s="17">
        <v>104.3</v>
      </c>
      <c r="L57" s="17">
        <v>108</v>
      </c>
      <c r="M57" s="17">
        <v>101.3</v>
      </c>
      <c r="N57" s="17">
        <v>103.3</v>
      </c>
      <c r="O57" s="17">
        <v>108.9</v>
      </c>
      <c r="P57" s="17">
        <v>91.1</v>
      </c>
      <c r="Q57" s="17">
        <v>100.4</v>
      </c>
      <c r="R57" s="17">
        <v>100.5</v>
      </c>
      <c r="S57" s="17">
        <v>118</v>
      </c>
    </row>
    <row r="58" spans="1:19" ht="13.5" customHeight="1" x14ac:dyDescent="0.25">
      <c r="A58" s="21"/>
      <c r="B58" s="21" t="s">
        <v>96</v>
      </c>
      <c r="C58" s="19"/>
      <c r="D58" s="192">
        <v>103</v>
      </c>
      <c r="E58" s="35">
        <v>101.2</v>
      </c>
      <c r="F58" s="35">
        <v>104.2</v>
      </c>
      <c r="G58" s="35">
        <v>103.4</v>
      </c>
      <c r="H58" s="35">
        <v>101.1</v>
      </c>
      <c r="I58" s="35">
        <v>102.2</v>
      </c>
      <c r="J58" s="35">
        <v>97.5</v>
      </c>
      <c r="K58" s="35">
        <v>104.8</v>
      </c>
      <c r="L58" s="35">
        <v>103.2</v>
      </c>
      <c r="M58" s="35">
        <v>103.3</v>
      </c>
      <c r="N58" s="35">
        <v>102.1</v>
      </c>
      <c r="O58" s="35">
        <v>105.3</v>
      </c>
      <c r="P58" s="35">
        <v>98.5</v>
      </c>
      <c r="Q58" s="35">
        <v>100</v>
      </c>
      <c r="R58" s="35">
        <v>101</v>
      </c>
      <c r="S58" s="35">
        <v>116.2</v>
      </c>
    </row>
    <row r="59" spans="1:19" ht="13.5" customHeight="1" x14ac:dyDescent="0.25">
      <c r="A59" s="194"/>
      <c r="B59" s="194" t="s">
        <v>159</v>
      </c>
      <c r="C59" s="195"/>
      <c r="D59" s="196">
        <v>103.6</v>
      </c>
      <c r="E59" s="197">
        <v>102</v>
      </c>
      <c r="F59" s="197">
        <v>104.1</v>
      </c>
      <c r="G59" s="197">
        <v>102.7</v>
      </c>
      <c r="H59" s="197">
        <v>93.3</v>
      </c>
      <c r="I59" s="197">
        <v>99.8</v>
      </c>
      <c r="J59" s="197">
        <v>100.6</v>
      </c>
      <c r="K59" s="197">
        <v>102.6</v>
      </c>
      <c r="L59" s="197">
        <v>94</v>
      </c>
      <c r="M59" s="197">
        <v>104.5</v>
      </c>
      <c r="N59" s="197">
        <v>94.9</v>
      </c>
      <c r="O59" s="197">
        <v>113.7</v>
      </c>
      <c r="P59" s="197">
        <v>113.6</v>
      </c>
      <c r="Q59" s="197">
        <v>96</v>
      </c>
      <c r="R59" s="197">
        <v>109.1</v>
      </c>
      <c r="S59" s="197">
        <v>120.1</v>
      </c>
    </row>
    <row r="60" spans="1:19" ht="13.5" customHeight="1" x14ac:dyDescent="0.25">
      <c r="A60" s="21" t="s">
        <v>421</v>
      </c>
      <c r="B60" s="21">
        <v>9</v>
      </c>
      <c r="C60" s="19" t="s">
        <v>425</v>
      </c>
      <c r="D60" s="187">
        <v>102.8</v>
      </c>
      <c r="E60" s="188">
        <v>104.7</v>
      </c>
      <c r="F60" s="188">
        <v>102.9</v>
      </c>
      <c r="G60" s="188">
        <v>101.1</v>
      </c>
      <c r="H60" s="188">
        <v>87.4</v>
      </c>
      <c r="I60" s="188">
        <v>101.7</v>
      </c>
      <c r="J60" s="188">
        <v>99.9</v>
      </c>
      <c r="K60" s="188">
        <v>96.3</v>
      </c>
      <c r="L60" s="188">
        <v>92.4</v>
      </c>
      <c r="M60" s="188">
        <v>98.1</v>
      </c>
      <c r="N60" s="188">
        <v>97.2</v>
      </c>
      <c r="O60" s="188">
        <v>119</v>
      </c>
      <c r="P60" s="188">
        <v>111.8</v>
      </c>
      <c r="Q60" s="188">
        <v>98.7</v>
      </c>
      <c r="R60" s="188">
        <v>101.3</v>
      </c>
      <c r="S60" s="188">
        <v>115.9</v>
      </c>
    </row>
    <row r="61" spans="1:19" ht="13.5" customHeight="1" x14ac:dyDescent="0.25">
      <c r="A61" s="24" t="s">
        <v>46</v>
      </c>
      <c r="B61" s="21">
        <v>10</v>
      </c>
      <c r="C61" s="19"/>
      <c r="D61" s="190">
        <v>104.7</v>
      </c>
      <c r="E61" s="17">
        <v>103.7</v>
      </c>
      <c r="F61" s="17">
        <v>107.3</v>
      </c>
      <c r="G61" s="17">
        <v>107</v>
      </c>
      <c r="H61" s="17">
        <v>95.5</v>
      </c>
      <c r="I61" s="17">
        <v>97.5</v>
      </c>
      <c r="J61" s="17">
        <v>100.4</v>
      </c>
      <c r="K61" s="17">
        <v>106.9</v>
      </c>
      <c r="L61" s="17">
        <v>90.7</v>
      </c>
      <c r="M61" s="17">
        <v>111.5</v>
      </c>
      <c r="N61" s="17">
        <v>96.5</v>
      </c>
      <c r="O61" s="17">
        <v>108.4</v>
      </c>
      <c r="P61" s="17">
        <v>117.8</v>
      </c>
      <c r="Q61" s="17">
        <v>93.5</v>
      </c>
      <c r="R61" s="17">
        <v>112.2</v>
      </c>
      <c r="S61" s="17">
        <v>119</v>
      </c>
    </row>
    <row r="62" spans="1:19" ht="13.5" customHeight="1" x14ac:dyDescent="0.25">
      <c r="A62" s="24" t="s">
        <v>46</v>
      </c>
      <c r="B62" s="21">
        <v>11</v>
      </c>
      <c r="C62" s="19"/>
      <c r="D62" s="190">
        <v>108.2</v>
      </c>
      <c r="E62" s="17">
        <v>111.9</v>
      </c>
      <c r="F62" s="17">
        <v>110.4</v>
      </c>
      <c r="G62" s="17">
        <v>108.5</v>
      </c>
      <c r="H62" s="17">
        <v>95.1</v>
      </c>
      <c r="I62" s="17">
        <v>106.8</v>
      </c>
      <c r="J62" s="17">
        <v>101.7</v>
      </c>
      <c r="K62" s="17">
        <v>103.5</v>
      </c>
      <c r="L62" s="17">
        <v>113.7</v>
      </c>
      <c r="M62" s="17">
        <v>106.9</v>
      </c>
      <c r="N62" s="17">
        <v>99.6</v>
      </c>
      <c r="O62" s="17">
        <v>106.3</v>
      </c>
      <c r="P62" s="17">
        <v>119.1</v>
      </c>
      <c r="Q62" s="17">
        <v>95.2</v>
      </c>
      <c r="R62" s="17">
        <v>105</v>
      </c>
      <c r="S62" s="17">
        <v>131.5</v>
      </c>
    </row>
    <row r="63" spans="1:19" ht="13.5" customHeight="1" x14ac:dyDescent="0.25">
      <c r="A63" s="24" t="s">
        <v>46</v>
      </c>
      <c r="B63" s="21">
        <v>12</v>
      </c>
      <c r="D63" s="190">
        <v>102.5</v>
      </c>
      <c r="E63" s="17">
        <v>108.8</v>
      </c>
      <c r="F63" s="17">
        <v>104.5</v>
      </c>
      <c r="G63" s="17">
        <v>101.3</v>
      </c>
      <c r="H63" s="17">
        <v>88.2</v>
      </c>
      <c r="I63" s="17">
        <v>101.1</v>
      </c>
      <c r="J63" s="17">
        <v>100.7</v>
      </c>
      <c r="K63" s="17">
        <v>103.7</v>
      </c>
      <c r="L63" s="17">
        <v>96.5</v>
      </c>
      <c r="M63" s="17">
        <v>101.3</v>
      </c>
      <c r="N63" s="17">
        <v>98.2</v>
      </c>
      <c r="O63" s="17">
        <v>103.1</v>
      </c>
      <c r="P63" s="17">
        <v>101.6</v>
      </c>
      <c r="Q63" s="17">
        <v>93.4</v>
      </c>
      <c r="R63" s="17">
        <v>114.5</v>
      </c>
      <c r="S63" s="17">
        <v>118.6</v>
      </c>
    </row>
    <row r="64" spans="1:19" ht="13.5" customHeight="1" x14ac:dyDescent="0.25">
      <c r="A64" s="24" t="s">
        <v>422</v>
      </c>
      <c r="B64" s="21">
        <v>1</v>
      </c>
      <c r="C64" s="19"/>
      <c r="D64" s="190">
        <v>98.1</v>
      </c>
      <c r="E64" s="17">
        <v>86.9</v>
      </c>
      <c r="F64" s="17">
        <v>95.4</v>
      </c>
      <c r="G64" s="17">
        <v>95.5</v>
      </c>
      <c r="H64" s="17">
        <v>92.1</v>
      </c>
      <c r="I64" s="17">
        <v>100.7</v>
      </c>
      <c r="J64" s="17">
        <v>100.1</v>
      </c>
      <c r="K64" s="17">
        <v>98.9</v>
      </c>
      <c r="L64" s="17">
        <v>85.7</v>
      </c>
      <c r="M64" s="17">
        <v>95.8</v>
      </c>
      <c r="N64" s="17">
        <v>100.1</v>
      </c>
      <c r="O64" s="17">
        <v>117.2</v>
      </c>
      <c r="P64" s="17">
        <v>109.8</v>
      </c>
      <c r="Q64" s="17">
        <v>88.5</v>
      </c>
      <c r="R64" s="17">
        <v>112.2</v>
      </c>
      <c r="S64" s="17">
        <v>115.6</v>
      </c>
    </row>
    <row r="65" spans="1:19" ht="13.5" customHeight="1" x14ac:dyDescent="0.25">
      <c r="A65" s="24" t="s">
        <v>46</v>
      </c>
      <c r="B65" s="21">
        <v>2</v>
      </c>
      <c r="C65" s="19"/>
      <c r="D65" s="190">
        <v>99.4</v>
      </c>
      <c r="E65" s="17">
        <v>93.8</v>
      </c>
      <c r="F65" s="17">
        <v>103.8</v>
      </c>
      <c r="G65" s="17">
        <v>94</v>
      </c>
      <c r="H65" s="17">
        <v>87.7</v>
      </c>
      <c r="I65" s="17">
        <v>102.9</v>
      </c>
      <c r="J65" s="17">
        <v>95</v>
      </c>
      <c r="K65" s="17">
        <v>92</v>
      </c>
      <c r="L65" s="17">
        <v>86.5</v>
      </c>
      <c r="M65" s="17">
        <v>96.7</v>
      </c>
      <c r="N65" s="17">
        <v>96.4</v>
      </c>
      <c r="O65" s="17">
        <v>105.6</v>
      </c>
      <c r="P65" s="17">
        <v>107.5</v>
      </c>
      <c r="Q65" s="17">
        <v>82.2</v>
      </c>
      <c r="R65" s="17">
        <v>98.3</v>
      </c>
      <c r="S65" s="17">
        <v>115.2</v>
      </c>
    </row>
    <row r="66" spans="1:19" ht="13.5" customHeight="1" x14ac:dyDescent="0.25">
      <c r="A66" s="24" t="s">
        <v>46</v>
      </c>
      <c r="B66" s="21">
        <v>3</v>
      </c>
      <c r="C66" s="19"/>
      <c r="D66" s="190">
        <v>98.3</v>
      </c>
      <c r="E66" s="17">
        <v>93.5</v>
      </c>
      <c r="F66" s="17">
        <v>101.7</v>
      </c>
      <c r="G66" s="17">
        <v>93.8</v>
      </c>
      <c r="H66" s="17">
        <v>91.3</v>
      </c>
      <c r="I66" s="17">
        <v>93.3</v>
      </c>
      <c r="J66" s="17">
        <v>95.4</v>
      </c>
      <c r="K66" s="17">
        <v>98.1</v>
      </c>
      <c r="L66" s="17">
        <v>86.4</v>
      </c>
      <c r="M66" s="17">
        <v>101.7</v>
      </c>
      <c r="N66" s="17">
        <v>96.2</v>
      </c>
      <c r="O66" s="17">
        <v>109.4</v>
      </c>
      <c r="P66" s="17">
        <v>108</v>
      </c>
      <c r="Q66" s="17">
        <v>83.9</v>
      </c>
      <c r="R66" s="17">
        <v>113.3</v>
      </c>
      <c r="S66" s="17">
        <v>112.2</v>
      </c>
    </row>
    <row r="67" spans="1:19" ht="13.5" customHeight="1" x14ac:dyDescent="0.25">
      <c r="A67" s="198" t="s">
        <v>46</v>
      </c>
      <c r="B67" s="21">
        <v>4</v>
      </c>
      <c r="C67" s="19"/>
      <c r="D67" s="190">
        <v>103.4</v>
      </c>
      <c r="E67" s="17">
        <v>99.4</v>
      </c>
      <c r="F67" s="17">
        <v>104.5</v>
      </c>
      <c r="G67" s="17">
        <v>98.9</v>
      </c>
      <c r="H67" s="17">
        <v>93.2</v>
      </c>
      <c r="I67" s="17">
        <v>104.4</v>
      </c>
      <c r="J67" s="17">
        <v>101.1</v>
      </c>
      <c r="K67" s="17">
        <v>105.9</v>
      </c>
      <c r="L67" s="17">
        <v>89.5</v>
      </c>
      <c r="M67" s="17">
        <v>100.1</v>
      </c>
      <c r="N67" s="17">
        <v>102.3</v>
      </c>
      <c r="O67" s="17">
        <v>113</v>
      </c>
      <c r="P67" s="17">
        <v>118.2</v>
      </c>
      <c r="Q67" s="17">
        <v>88</v>
      </c>
      <c r="R67" s="17">
        <v>118.1</v>
      </c>
      <c r="S67" s="17">
        <v>121.4</v>
      </c>
    </row>
    <row r="68" spans="1:19" ht="13.5" customHeight="1" x14ac:dyDescent="0.25">
      <c r="A68" s="24" t="s">
        <v>46</v>
      </c>
      <c r="B68" s="21">
        <v>5</v>
      </c>
      <c r="D68" s="190">
        <v>99.9</v>
      </c>
      <c r="E68" s="17">
        <v>90.4</v>
      </c>
      <c r="F68" s="17">
        <v>97.1</v>
      </c>
      <c r="G68" s="17">
        <v>100.9</v>
      </c>
      <c r="H68" s="17">
        <v>94.7</v>
      </c>
      <c r="I68" s="17">
        <v>101.5</v>
      </c>
      <c r="J68" s="17">
        <v>98.8</v>
      </c>
      <c r="K68" s="17">
        <v>105.7</v>
      </c>
      <c r="L68" s="17">
        <v>89</v>
      </c>
      <c r="M68" s="17">
        <v>98.5</v>
      </c>
      <c r="N68" s="17">
        <v>100</v>
      </c>
      <c r="O68" s="17">
        <v>115</v>
      </c>
      <c r="P68" s="17">
        <v>118.1</v>
      </c>
      <c r="Q68" s="17">
        <v>88.7</v>
      </c>
      <c r="R68" s="17">
        <v>112.3</v>
      </c>
      <c r="S68" s="17">
        <v>118.7</v>
      </c>
    </row>
    <row r="69" spans="1:19" ht="13.5" customHeight="1" x14ac:dyDescent="0.25">
      <c r="A69" s="21" t="s">
        <v>46</v>
      </c>
      <c r="B69" s="21">
        <v>6</v>
      </c>
      <c r="C69" s="19"/>
      <c r="D69" s="190">
        <v>104.8</v>
      </c>
      <c r="E69" s="17">
        <v>96.6</v>
      </c>
      <c r="F69" s="17">
        <v>106.4</v>
      </c>
      <c r="G69" s="17">
        <v>101.3</v>
      </c>
      <c r="H69" s="17">
        <v>91.6</v>
      </c>
      <c r="I69" s="17">
        <v>104.9</v>
      </c>
      <c r="J69" s="17">
        <v>102.1</v>
      </c>
      <c r="K69" s="17">
        <v>107</v>
      </c>
      <c r="L69" s="17">
        <v>87.3</v>
      </c>
      <c r="M69" s="17">
        <v>104.7</v>
      </c>
      <c r="N69" s="17">
        <v>102.6</v>
      </c>
      <c r="O69" s="17">
        <v>112.8</v>
      </c>
      <c r="P69" s="17">
        <v>125.8</v>
      </c>
      <c r="Q69" s="17">
        <v>86.1</v>
      </c>
      <c r="R69" s="17">
        <v>115.1</v>
      </c>
      <c r="S69" s="17">
        <v>122.9</v>
      </c>
    </row>
    <row r="70" spans="1:19" ht="13.5" customHeight="1" x14ac:dyDescent="0.25">
      <c r="A70" s="24" t="s">
        <v>46</v>
      </c>
      <c r="B70" s="21">
        <v>7</v>
      </c>
      <c r="C70" s="19"/>
      <c r="D70" s="190">
        <v>107.2</v>
      </c>
      <c r="E70" s="17">
        <v>100.5</v>
      </c>
      <c r="F70" s="17">
        <v>107.8</v>
      </c>
      <c r="G70" s="17">
        <v>106.2</v>
      </c>
      <c r="H70" s="17">
        <v>97.8</v>
      </c>
      <c r="I70" s="17">
        <v>110.3</v>
      </c>
      <c r="J70" s="17">
        <v>101.9</v>
      </c>
      <c r="K70" s="17">
        <v>111.9</v>
      </c>
      <c r="L70" s="17">
        <v>87.9</v>
      </c>
      <c r="M70" s="17">
        <v>107.9</v>
      </c>
      <c r="N70" s="17">
        <v>99</v>
      </c>
      <c r="O70" s="17">
        <v>109.8</v>
      </c>
      <c r="P70" s="17">
        <v>126.1</v>
      </c>
      <c r="Q70" s="17">
        <v>95.7</v>
      </c>
      <c r="R70" s="17">
        <v>117.7</v>
      </c>
      <c r="S70" s="17">
        <v>123.7</v>
      </c>
    </row>
    <row r="71" spans="1:19" ht="13.5" customHeight="1" x14ac:dyDescent="0.25">
      <c r="A71" s="24" t="s">
        <v>46</v>
      </c>
      <c r="B71" s="21">
        <v>8</v>
      </c>
      <c r="C71" s="19"/>
      <c r="D71" s="190">
        <v>97</v>
      </c>
      <c r="E71" s="17">
        <v>87.4</v>
      </c>
      <c r="F71" s="17">
        <v>98</v>
      </c>
      <c r="G71" s="17">
        <v>102.7</v>
      </c>
      <c r="H71" s="17">
        <v>97.8</v>
      </c>
      <c r="I71" s="17">
        <v>102.4</v>
      </c>
      <c r="J71" s="17">
        <v>99.2</v>
      </c>
      <c r="K71" s="17">
        <v>96.6</v>
      </c>
      <c r="L71" s="17">
        <v>84.8</v>
      </c>
      <c r="M71" s="17">
        <v>93.4</v>
      </c>
      <c r="N71" s="17">
        <v>92.7</v>
      </c>
      <c r="O71" s="17">
        <v>112.2</v>
      </c>
      <c r="P71" s="17">
        <v>74.3</v>
      </c>
      <c r="Q71" s="17">
        <v>91.8</v>
      </c>
      <c r="R71" s="17">
        <v>109.4</v>
      </c>
      <c r="S71" s="17">
        <v>118.5</v>
      </c>
    </row>
    <row r="72" spans="1:19" ht="13.5" customHeight="1" x14ac:dyDescent="0.25">
      <c r="A72" s="199" t="s">
        <v>46</v>
      </c>
      <c r="B72" s="200">
        <v>9</v>
      </c>
      <c r="C72" s="25"/>
      <c r="D72" s="201">
        <v>101.3</v>
      </c>
      <c r="E72" s="202">
        <v>86.7</v>
      </c>
      <c r="F72" s="202">
        <v>101.7</v>
      </c>
      <c r="G72" s="202">
        <v>96.6</v>
      </c>
      <c r="H72" s="202">
        <v>86.1</v>
      </c>
      <c r="I72" s="202">
        <v>101.2</v>
      </c>
      <c r="J72" s="202">
        <v>99</v>
      </c>
      <c r="K72" s="202">
        <v>99</v>
      </c>
      <c r="L72" s="202">
        <v>86.2</v>
      </c>
      <c r="M72" s="202">
        <v>99.3</v>
      </c>
      <c r="N72" s="202">
        <v>101.7</v>
      </c>
      <c r="O72" s="202">
        <v>111</v>
      </c>
      <c r="P72" s="202">
        <v>125.8</v>
      </c>
      <c r="Q72" s="202">
        <v>85.8</v>
      </c>
      <c r="R72" s="202">
        <v>109</v>
      </c>
      <c r="S72" s="202">
        <v>120.6</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-1.4</v>
      </c>
      <c r="E74" s="188">
        <v>1.1000000000000001</v>
      </c>
      <c r="F74" s="188">
        <v>-3.3</v>
      </c>
      <c r="G74" s="188">
        <v>-4.0999999999999996</v>
      </c>
      <c r="H74" s="188">
        <v>0.5</v>
      </c>
      <c r="I74" s="188">
        <v>-3.5</v>
      </c>
      <c r="J74" s="188">
        <v>0.3</v>
      </c>
      <c r="K74" s="188">
        <v>-1.8</v>
      </c>
      <c r="L74" s="189">
        <v>-9</v>
      </c>
      <c r="M74" s="189">
        <v>-1.9</v>
      </c>
      <c r="N74" s="189">
        <v>10</v>
      </c>
      <c r="O74" s="189">
        <v>2.2000000000000002</v>
      </c>
      <c r="P74" s="188">
        <v>-3.6</v>
      </c>
      <c r="Q74" s="188">
        <v>1</v>
      </c>
      <c r="R74" s="188">
        <v>-4</v>
      </c>
      <c r="S74" s="189">
        <v>-1.7</v>
      </c>
    </row>
    <row r="75" spans="1:19" ht="13.5" customHeight="1" x14ac:dyDescent="0.25">
      <c r="A75" s="21"/>
      <c r="B75" s="21" t="s">
        <v>219</v>
      </c>
      <c r="C75" s="19"/>
      <c r="D75" s="190">
        <v>-4</v>
      </c>
      <c r="E75" s="17">
        <v>2.1</v>
      </c>
      <c r="F75" s="17">
        <v>-4.4000000000000004</v>
      </c>
      <c r="G75" s="17">
        <v>-1.9</v>
      </c>
      <c r="H75" s="17">
        <v>-0.1</v>
      </c>
      <c r="I75" s="17">
        <v>-9.1999999999999993</v>
      </c>
      <c r="J75" s="17">
        <v>-2.2000000000000002</v>
      </c>
      <c r="K75" s="17">
        <v>-2.4</v>
      </c>
      <c r="L75" s="191">
        <v>5.2</v>
      </c>
      <c r="M75" s="191">
        <v>-1.1000000000000001</v>
      </c>
      <c r="N75" s="191">
        <v>-15.9</v>
      </c>
      <c r="O75" s="191">
        <v>-16.3</v>
      </c>
      <c r="P75" s="17">
        <v>5.4</v>
      </c>
      <c r="Q75" s="17">
        <v>-3.1</v>
      </c>
      <c r="R75" s="17">
        <v>0.8</v>
      </c>
      <c r="S75" s="191">
        <v>-1.7</v>
      </c>
    </row>
    <row r="76" spans="1:19" ht="13.5" customHeight="1" x14ac:dyDescent="0.25">
      <c r="A76" s="21"/>
      <c r="B76" s="21" t="s">
        <v>94</v>
      </c>
      <c r="C76" s="19"/>
      <c r="D76" s="190">
        <v>1.2</v>
      </c>
      <c r="E76" s="17">
        <v>4.2</v>
      </c>
      <c r="F76" s="17">
        <v>2.4</v>
      </c>
      <c r="G76" s="17">
        <v>3</v>
      </c>
      <c r="H76" s="17">
        <v>-3.5</v>
      </c>
      <c r="I76" s="17">
        <v>3.3</v>
      </c>
      <c r="J76" s="17">
        <v>-0.4</v>
      </c>
      <c r="K76" s="17">
        <v>-3</v>
      </c>
      <c r="L76" s="191">
        <v>14.5</v>
      </c>
      <c r="M76" s="191">
        <v>0</v>
      </c>
      <c r="N76" s="191">
        <v>-0.4</v>
      </c>
      <c r="O76" s="191">
        <v>5.6</v>
      </c>
      <c r="P76" s="17">
        <v>-12.2</v>
      </c>
      <c r="Q76" s="17">
        <v>-0.8</v>
      </c>
      <c r="R76" s="17">
        <v>1.6</v>
      </c>
      <c r="S76" s="191">
        <v>10.6</v>
      </c>
    </row>
    <row r="77" spans="1:19" ht="13.5" customHeight="1" x14ac:dyDescent="0.25">
      <c r="A77" s="21"/>
      <c r="B77" s="21" t="s">
        <v>278</v>
      </c>
      <c r="C77" s="19"/>
      <c r="D77" s="190">
        <v>1</v>
      </c>
      <c r="E77" s="17">
        <v>-5.5</v>
      </c>
      <c r="F77" s="17">
        <v>0.6</v>
      </c>
      <c r="G77" s="17">
        <v>-0.8</v>
      </c>
      <c r="H77" s="17">
        <v>2.2999999999999998</v>
      </c>
      <c r="I77" s="17">
        <v>-3.9</v>
      </c>
      <c r="J77" s="17">
        <v>-0.5</v>
      </c>
      <c r="K77" s="17">
        <v>7.5</v>
      </c>
      <c r="L77" s="191">
        <v>-5.7</v>
      </c>
      <c r="M77" s="191">
        <v>1.2</v>
      </c>
      <c r="N77" s="191">
        <v>3.7</v>
      </c>
      <c r="O77" s="191">
        <v>3</v>
      </c>
      <c r="P77" s="17">
        <v>3.6</v>
      </c>
      <c r="Q77" s="17">
        <v>1.2</v>
      </c>
      <c r="R77" s="17">
        <v>-1.1000000000000001</v>
      </c>
      <c r="S77" s="191">
        <v>6.7</v>
      </c>
    </row>
    <row r="78" spans="1:19" ht="13.5" customHeight="1" x14ac:dyDescent="0.25">
      <c r="A78" s="21"/>
      <c r="B78" s="21" t="s">
        <v>96</v>
      </c>
      <c r="C78" s="19"/>
      <c r="D78" s="190">
        <v>0.9</v>
      </c>
      <c r="E78" s="17">
        <v>2.7</v>
      </c>
      <c r="F78" s="17">
        <v>1.3</v>
      </c>
      <c r="G78" s="17">
        <v>1.2</v>
      </c>
      <c r="H78" s="17">
        <v>2.2999999999999998</v>
      </c>
      <c r="I78" s="17">
        <v>2.9</v>
      </c>
      <c r="J78" s="17">
        <v>-1.6</v>
      </c>
      <c r="K78" s="17">
        <v>0.5</v>
      </c>
      <c r="L78" s="191">
        <v>-4.4000000000000004</v>
      </c>
      <c r="M78" s="191">
        <v>2</v>
      </c>
      <c r="N78" s="191">
        <v>-1.2</v>
      </c>
      <c r="O78" s="191">
        <v>-3.3</v>
      </c>
      <c r="P78" s="17">
        <v>8.1</v>
      </c>
      <c r="Q78" s="17">
        <v>-0.4</v>
      </c>
      <c r="R78" s="17">
        <v>0.5</v>
      </c>
      <c r="S78" s="191">
        <v>-1.5</v>
      </c>
    </row>
    <row r="79" spans="1:19" ht="13.5" customHeight="1" x14ac:dyDescent="0.25">
      <c r="A79" s="194"/>
      <c r="B79" s="194" t="s">
        <v>159</v>
      </c>
      <c r="C79" s="195"/>
      <c r="D79" s="196">
        <v>0.4</v>
      </c>
      <c r="E79" s="197">
        <v>0.6</v>
      </c>
      <c r="F79" s="197">
        <v>0</v>
      </c>
      <c r="G79" s="197">
        <v>-1.1000000000000001</v>
      </c>
      <c r="H79" s="197">
        <v>-8.1</v>
      </c>
      <c r="I79" s="197">
        <v>-2.2999999999999998</v>
      </c>
      <c r="J79" s="197">
        <v>2.2999999999999998</v>
      </c>
      <c r="K79" s="197">
        <v>-2.2000000000000002</v>
      </c>
      <c r="L79" s="197">
        <v>-9.6</v>
      </c>
      <c r="M79" s="197">
        <v>1.3</v>
      </c>
      <c r="N79" s="197">
        <v>-2.2000000000000002</v>
      </c>
      <c r="O79" s="197">
        <v>1.8</v>
      </c>
      <c r="P79" s="197">
        <v>14.5</v>
      </c>
      <c r="Q79" s="197">
        <v>-4</v>
      </c>
      <c r="R79" s="197">
        <v>8.1999999999999993</v>
      </c>
      <c r="S79" s="197">
        <v>2.7</v>
      </c>
    </row>
    <row r="80" spans="1:19" ht="13.5" customHeight="1" x14ac:dyDescent="0.25">
      <c r="A80" s="21" t="s">
        <v>421</v>
      </c>
      <c r="B80" s="21">
        <v>9</v>
      </c>
      <c r="C80" s="19" t="s">
        <v>425</v>
      </c>
      <c r="D80" s="190">
        <v>-0.7</v>
      </c>
      <c r="E80" s="17">
        <v>-0.3</v>
      </c>
      <c r="F80" s="17">
        <v>-1.2</v>
      </c>
      <c r="G80" s="17">
        <v>-4.0999999999999996</v>
      </c>
      <c r="H80" s="17">
        <v>-15.7</v>
      </c>
      <c r="I80" s="17">
        <v>-3.1</v>
      </c>
      <c r="J80" s="17">
        <v>4.0999999999999996</v>
      </c>
      <c r="K80" s="17">
        <v>-6.4</v>
      </c>
      <c r="L80" s="17">
        <v>-10.6</v>
      </c>
      <c r="M80" s="17">
        <v>-4.0999999999999996</v>
      </c>
      <c r="N80" s="17">
        <v>-0.6</v>
      </c>
      <c r="O80" s="17">
        <v>4.5999999999999996</v>
      </c>
      <c r="P80" s="17">
        <v>18.3</v>
      </c>
      <c r="Q80" s="17">
        <v>-4.5</v>
      </c>
      <c r="R80" s="17">
        <v>4.2</v>
      </c>
      <c r="S80" s="17">
        <v>-2.2999999999999998</v>
      </c>
    </row>
    <row r="81" spans="1:32" ht="13.5" customHeight="1" x14ac:dyDescent="0.25">
      <c r="A81" s="24" t="s">
        <v>46</v>
      </c>
      <c r="B81" s="21">
        <v>10</v>
      </c>
      <c r="C81" s="19"/>
      <c r="D81" s="190">
        <v>-0.9</v>
      </c>
      <c r="E81" s="17">
        <v>-0.8</v>
      </c>
      <c r="F81" s="17">
        <v>-0.3</v>
      </c>
      <c r="G81" s="17">
        <v>3</v>
      </c>
      <c r="H81" s="17">
        <v>-10.1</v>
      </c>
      <c r="I81" s="17">
        <v>-5.7</v>
      </c>
      <c r="J81" s="17">
        <v>1.2</v>
      </c>
      <c r="K81" s="17">
        <v>-0.8</v>
      </c>
      <c r="L81" s="17">
        <v>-11.1</v>
      </c>
      <c r="M81" s="17">
        <v>6.1</v>
      </c>
      <c r="N81" s="17">
        <v>0.7</v>
      </c>
      <c r="O81" s="17">
        <v>-3.6</v>
      </c>
      <c r="P81" s="17">
        <v>6.6</v>
      </c>
      <c r="Q81" s="17">
        <v>-4.9000000000000004</v>
      </c>
      <c r="R81" s="17">
        <v>10.5</v>
      </c>
      <c r="S81" s="17">
        <v>0.1</v>
      </c>
    </row>
    <row r="82" spans="1:32" ht="13.5" customHeight="1" x14ac:dyDescent="0.25">
      <c r="A82" s="24" t="s">
        <v>46</v>
      </c>
      <c r="B82" s="21">
        <v>11</v>
      </c>
      <c r="D82" s="190">
        <v>1.3</v>
      </c>
      <c r="E82" s="17">
        <v>9.4</v>
      </c>
      <c r="F82" s="17">
        <v>0.4</v>
      </c>
      <c r="G82" s="17">
        <v>2.8</v>
      </c>
      <c r="H82" s="17">
        <v>-5.4</v>
      </c>
      <c r="I82" s="17">
        <v>0.7</v>
      </c>
      <c r="J82" s="17">
        <v>1.6</v>
      </c>
      <c r="K82" s="17">
        <v>-0.2</v>
      </c>
      <c r="L82" s="17">
        <v>11.6</v>
      </c>
      <c r="M82" s="17">
        <v>-1</v>
      </c>
      <c r="N82" s="17">
        <v>2.2999999999999998</v>
      </c>
      <c r="O82" s="17">
        <v>-8</v>
      </c>
      <c r="P82" s="17">
        <v>12.6</v>
      </c>
      <c r="Q82" s="17">
        <v>-4.9000000000000004</v>
      </c>
      <c r="R82" s="17">
        <v>6.6</v>
      </c>
      <c r="S82" s="17">
        <v>9.3000000000000007</v>
      </c>
    </row>
    <row r="83" spans="1:32" ht="13.5" customHeight="1" x14ac:dyDescent="0.25">
      <c r="A83" s="24" t="s">
        <v>46</v>
      </c>
      <c r="B83" s="21">
        <v>12</v>
      </c>
      <c r="C83" s="19"/>
      <c r="D83" s="190">
        <v>-1.1000000000000001</v>
      </c>
      <c r="E83" s="17">
        <v>5.4</v>
      </c>
      <c r="F83" s="17">
        <v>-2.2000000000000002</v>
      </c>
      <c r="G83" s="17">
        <v>-0.1</v>
      </c>
      <c r="H83" s="17">
        <v>-11.5</v>
      </c>
      <c r="I83" s="17">
        <v>-4.4000000000000004</v>
      </c>
      <c r="J83" s="17">
        <v>3.5</v>
      </c>
      <c r="K83" s="17">
        <v>-0.2</v>
      </c>
      <c r="L83" s="17">
        <v>-5</v>
      </c>
      <c r="M83" s="17">
        <v>-5.2</v>
      </c>
      <c r="N83" s="17">
        <v>1.7</v>
      </c>
      <c r="O83" s="17">
        <v>-9</v>
      </c>
      <c r="P83" s="17">
        <v>10.8</v>
      </c>
      <c r="Q83" s="17">
        <v>-4.3</v>
      </c>
      <c r="R83" s="17">
        <v>6.8</v>
      </c>
      <c r="S83" s="17">
        <v>0.8</v>
      </c>
    </row>
    <row r="84" spans="1:32" ht="13.5" customHeight="1" x14ac:dyDescent="0.25">
      <c r="A84" s="24" t="s">
        <v>422</v>
      </c>
      <c r="B84" s="21">
        <v>1</v>
      </c>
      <c r="C84" s="19"/>
      <c r="D84" s="190">
        <v>0.1</v>
      </c>
      <c r="E84" s="17">
        <v>-0.8</v>
      </c>
      <c r="F84" s="17">
        <v>1</v>
      </c>
      <c r="G84" s="17">
        <v>-0.4</v>
      </c>
      <c r="H84" s="17">
        <v>1.2</v>
      </c>
      <c r="I84" s="17">
        <v>8.6999999999999993</v>
      </c>
      <c r="J84" s="17">
        <v>2.1</v>
      </c>
      <c r="K84" s="17">
        <v>0.4</v>
      </c>
      <c r="L84" s="17">
        <v>-4</v>
      </c>
      <c r="M84" s="17">
        <v>2.8</v>
      </c>
      <c r="N84" s="17">
        <v>6</v>
      </c>
      <c r="O84" s="17">
        <v>6.4</v>
      </c>
      <c r="P84" s="17">
        <v>-1.8</v>
      </c>
      <c r="Q84" s="17">
        <v>-7.9</v>
      </c>
      <c r="R84" s="17">
        <v>-1.1000000000000001</v>
      </c>
      <c r="S84" s="17">
        <v>-0.6</v>
      </c>
    </row>
    <row r="85" spans="1:32" ht="13.5" customHeight="1" x14ac:dyDescent="0.25">
      <c r="A85" s="24" t="s">
        <v>46</v>
      </c>
      <c r="B85" s="21">
        <v>2</v>
      </c>
      <c r="C85" s="19"/>
      <c r="D85" s="190">
        <v>-3.2</v>
      </c>
      <c r="E85" s="17">
        <v>-11.3</v>
      </c>
      <c r="F85" s="17">
        <v>-0.4</v>
      </c>
      <c r="G85" s="17">
        <v>-1.4</v>
      </c>
      <c r="H85" s="17">
        <v>0.3</v>
      </c>
      <c r="I85" s="17">
        <v>3</v>
      </c>
      <c r="J85" s="17">
        <v>-4.2</v>
      </c>
      <c r="K85" s="17">
        <v>-5.3</v>
      </c>
      <c r="L85" s="17">
        <v>-1.5</v>
      </c>
      <c r="M85" s="17">
        <v>-7.5</v>
      </c>
      <c r="N85" s="17">
        <v>14.2</v>
      </c>
      <c r="O85" s="17">
        <v>-5.5</v>
      </c>
      <c r="P85" s="17">
        <v>-5.6</v>
      </c>
      <c r="Q85" s="17">
        <v>-13</v>
      </c>
      <c r="R85" s="17">
        <v>-5.5</v>
      </c>
      <c r="S85" s="17">
        <v>-3.9</v>
      </c>
    </row>
    <row r="86" spans="1:32" ht="13.5" customHeight="1" x14ac:dyDescent="0.25">
      <c r="A86" s="24" t="s">
        <v>46</v>
      </c>
      <c r="B86" s="21">
        <v>3</v>
      </c>
      <c r="C86" s="19"/>
      <c r="D86" s="190">
        <v>-4.8</v>
      </c>
      <c r="E86" s="17">
        <v>-7.3</v>
      </c>
      <c r="F86" s="17">
        <v>-1.8</v>
      </c>
      <c r="G86" s="17">
        <v>-6</v>
      </c>
      <c r="H86" s="17">
        <v>-1.5</v>
      </c>
      <c r="I86" s="17">
        <v>-4.8</v>
      </c>
      <c r="J86" s="17">
        <v>-3.5</v>
      </c>
      <c r="K86" s="17">
        <v>-0.8</v>
      </c>
      <c r="L86" s="17">
        <v>-3</v>
      </c>
      <c r="M86" s="17">
        <v>-3.5</v>
      </c>
      <c r="N86" s="17">
        <v>-1</v>
      </c>
      <c r="O86" s="17">
        <v>-1</v>
      </c>
      <c r="P86" s="17">
        <v>-1.9</v>
      </c>
      <c r="Q86" s="17">
        <v>-15.3</v>
      </c>
      <c r="R86" s="17">
        <v>0.4</v>
      </c>
      <c r="S86" s="17">
        <v>-6.1</v>
      </c>
    </row>
    <row r="87" spans="1:32" ht="13.5" customHeight="1" x14ac:dyDescent="0.25">
      <c r="A87" s="198" t="s">
        <v>46</v>
      </c>
      <c r="B87" s="21">
        <v>4</v>
      </c>
      <c r="D87" s="190">
        <v>-3.9</v>
      </c>
      <c r="E87" s="17">
        <v>-10</v>
      </c>
      <c r="F87" s="17">
        <v>-2.1</v>
      </c>
      <c r="G87" s="17">
        <v>-5</v>
      </c>
      <c r="H87" s="17">
        <v>-0.1</v>
      </c>
      <c r="I87" s="17">
        <v>-0.2</v>
      </c>
      <c r="J87" s="17">
        <v>-2.7</v>
      </c>
      <c r="K87" s="17">
        <v>2.4</v>
      </c>
      <c r="L87" s="17">
        <v>-3.8</v>
      </c>
      <c r="M87" s="17">
        <v>-8.4</v>
      </c>
      <c r="N87" s="17">
        <v>8.4</v>
      </c>
      <c r="O87" s="17">
        <v>-3.8</v>
      </c>
      <c r="P87" s="17">
        <v>-7.9</v>
      </c>
      <c r="Q87" s="17">
        <v>-12.7</v>
      </c>
      <c r="R87" s="17">
        <v>3.7</v>
      </c>
      <c r="S87" s="17">
        <v>-0.2</v>
      </c>
    </row>
    <row r="88" spans="1:32" ht="13.5" customHeight="1" x14ac:dyDescent="0.25">
      <c r="A88" s="24" t="s">
        <v>46</v>
      </c>
      <c r="B88" s="21">
        <v>5</v>
      </c>
      <c r="C88" s="19"/>
      <c r="D88" s="190">
        <v>-2.6</v>
      </c>
      <c r="E88" s="17">
        <v>-1.4</v>
      </c>
      <c r="F88" s="17">
        <v>-3.5</v>
      </c>
      <c r="G88" s="17">
        <v>-3.9</v>
      </c>
      <c r="H88" s="17">
        <v>-1.8</v>
      </c>
      <c r="I88" s="17">
        <v>4.3</v>
      </c>
      <c r="J88" s="17">
        <v>-1.5</v>
      </c>
      <c r="K88" s="17">
        <v>-1.9</v>
      </c>
      <c r="L88" s="17">
        <v>-3.8</v>
      </c>
      <c r="M88" s="17">
        <v>-5.9</v>
      </c>
      <c r="N88" s="17">
        <v>-0.2</v>
      </c>
      <c r="O88" s="17">
        <v>6.2</v>
      </c>
      <c r="P88" s="17">
        <v>-6</v>
      </c>
      <c r="Q88" s="17">
        <v>-7</v>
      </c>
      <c r="R88" s="17">
        <v>1.7</v>
      </c>
      <c r="S88" s="17">
        <v>2</v>
      </c>
    </row>
    <row r="89" spans="1:32" ht="13.5" customHeight="1" x14ac:dyDescent="0.25">
      <c r="A89" s="21" t="s">
        <v>46</v>
      </c>
      <c r="B89" s="21">
        <v>6</v>
      </c>
      <c r="C89" s="19"/>
      <c r="D89" s="190">
        <v>-1.4</v>
      </c>
      <c r="E89" s="17">
        <v>-9</v>
      </c>
      <c r="F89" s="17">
        <v>-0.7</v>
      </c>
      <c r="G89" s="17">
        <v>-0.4</v>
      </c>
      <c r="H89" s="17">
        <v>-1.8</v>
      </c>
      <c r="I89" s="17">
        <v>1.7</v>
      </c>
      <c r="J89" s="17">
        <v>-0.4</v>
      </c>
      <c r="K89" s="17">
        <v>2.5</v>
      </c>
      <c r="L89" s="17">
        <v>-6.3</v>
      </c>
      <c r="M89" s="17">
        <v>-2</v>
      </c>
      <c r="N89" s="17">
        <v>5.6</v>
      </c>
      <c r="O89" s="17">
        <v>-9.3000000000000007</v>
      </c>
      <c r="P89" s="17">
        <v>3</v>
      </c>
      <c r="Q89" s="17">
        <v>-9.3000000000000007</v>
      </c>
      <c r="R89" s="17">
        <v>9.4</v>
      </c>
      <c r="S89" s="17">
        <v>0.5</v>
      </c>
    </row>
    <row r="90" spans="1:32" ht="13.5" customHeight="1" x14ac:dyDescent="0.25">
      <c r="A90" s="24" t="s">
        <v>46</v>
      </c>
      <c r="B90" s="21">
        <v>7</v>
      </c>
      <c r="C90" s="19"/>
      <c r="D90" s="192">
        <v>1.6</v>
      </c>
      <c r="E90" s="193">
        <v>0.1</v>
      </c>
      <c r="F90" s="193">
        <v>0.9</v>
      </c>
      <c r="G90" s="193">
        <v>-1.9</v>
      </c>
      <c r="H90" s="193">
        <v>-0.9</v>
      </c>
      <c r="I90" s="193">
        <v>12.2</v>
      </c>
      <c r="J90" s="193">
        <v>0.2</v>
      </c>
      <c r="K90" s="193">
        <v>2</v>
      </c>
      <c r="L90" s="193">
        <v>-8.5</v>
      </c>
      <c r="M90" s="193">
        <v>-1.1000000000000001</v>
      </c>
      <c r="N90" s="193">
        <v>7.4</v>
      </c>
      <c r="O90" s="193">
        <v>-10.9</v>
      </c>
      <c r="P90" s="193">
        <v>5.5</v>
      </c>
      <c r="Q90" s="193">
        <v>1.3</v>
      </c>
      <c r="R90" s="193">
        <v>5.8</v>
      </c>
      <c r="S90" s="193">
        <v>0.7</v>
      </c>
    </row>
    <row r="91" spans="1:32" ht="13.5" customHeight="1" x14ac:dyDescent="0.25">
      <c r="A91" s="198" t="s">
        <v>46</v>
      </c>
      <c r="B91" s="24">
        <v>8</v>
      </c>
      <c r="C91" s="19"/>
      <c r="D91" s="192">
        <v>-1.9</v>
      </c>
      <c r="E91" s="193">
        <v>-5.3</v>
      </c>
      <c r="F91" s="193">
        <v>-2.1</v>
      </c>
      <c r="G91" s="193">
        <v>-1.5</v>
      </c>
      <c r="H91" s="193">
        <v>-2.5</v>
      </c>
      <c r="I91" s="193">
        <v>6.1</v>
      </c>
      <c r="J91" s="193">
        <v>-1</v>
      </c>
      <c r="K91" s="193">
        <v>-4.0999999999999996</v>
      </c>
      <c r="L91" s="193">
        <v>-9.1999999999999993</v>
      </c>
      <c r="M91" s="193">
        <v>-9.1999999999999993</v>
      </c>
      <c r="N91" s="193">
        <v>6.9</v>
      </c>
      <c r="O91" s="193">
        <v>-8.1</v>
      </c>
      <c r="P91" s="193">
        <v>-8.3000000000000007</v>
      </c>
      <c r="Q91" s="193">
        <v>-4.3</v>
      </c>
      <c r="R91" s="193">
        <v>3.9</v>
      </c>
      <c r="S91" s="193">
        <v>1.2</v>
      </c>
    </row>
    <row r="92" spans="1:32" ht="13.5" customHeight="1" x14ac:dyDescent="0.25">
      <c r="A92" s="199" t="s">
        <v>46</v>
      </c>
      <c r="B92" s="200">
        <v>9</v>
      </c>
      <c r="C92" s="25"/>
      <c r="D92" s="201">
        <v>-1.5</v>
      </c>
      <c r="E92" s="202">
        <v>-17.2</v>
      </c>
      <c r="F92" s="202">
        <v>-1.2</v>
      </c>
      <c r="G92" s="202">
        <v>-4.5</v>
      </c>
      <c r="H92" s="202">
        <v>-1.5</v>
      </c>
      <c r="I92" s="202">
        <v>-0.5</v>
      </c>
      <c r="J92" s="202">
        <v>-0.9</v>
      </c>
      <c r="K92" s="202">
        <v>2.8</v>
      </c>
      <c r="L92" s="202">
        <v>-6.7</v>
      </c>
      <c r="M92" s="202">
        <v>1.2</v>
      </c>
      <c r="N92" s="202">
        <v>4.5999999999999996</v>
      </c>
      <c r="O92" s="202">
        <v>-6.7</v>
      </c>
      <c r="P92" s="202">
        <v>12.5</v>
      </c>
      <c r="Q92" s="202">
        <v>-13.1</v>
      </c>
      <c r="R92" s="202">
        <v>7.6</v>
      </c>
      <c r="S92" s="202">
        <v>4.0999999999999996</v>
      </c>
    </row>
    <row r="93" spans="1:32" ht="27" customHeight="1" x14ac:dyDescent="0.25">
      <c r="A93" s="607" t="s">
        <v>147</v>
      </c>
      <c r="B93" s="608"/>
      <c r="C93" s="609"/>
      <c r="D93" s="210">
        <v>4.4000000000000004</v>
      </c>
      <c r="E93" s="209">
        <v>-0.8</v>
      </c>
      <c r="F93" s="209">
        <v>3.8</v>
      </c>
      <c r="G93" s="209">
        <v>-5.9</v>
      </c>
      <c r="H93" s="209">
        <v>-12</v>
      </c>
      <c r="I93" s="209">
        <v>-1.2</v>
      </c>
      <c r="J93" s="209">
        <v>-0.2</v>
      </c>
      <c r="K93" s="209">
        <v>2.5</v>
      </c>
      <c r="L93" s="209">
        <v>1.7</v>
      </c>
      <c r="M93" s="209">
        <v>6.3</v>
      </c>
      <c r="N93" s="209">
        <v>9.6999999999999993</v>
      </c>
      <c r="O93" s="209">
        <v>-1.1000000000000001</v>
      </c>
      <c r="P93" s="209">
        <v>69.3</v>
      </c>
      <c r="Q93" s="209">
        <v>-6.5</v>
      </c>
      <c r="R93" s="209">
        <v>-0.4</v>
      </c>
      <c r="S93" s="209">
        <v>1.8</v>
      </c>
      <c r="T93" s="204"/>
      <c r="U93" s="204"/>
      <c r="V93" s="204"/>
      <c r="W93" s="204"/>
      <c r="X93" s="204"/>
      <c r="Y93" s="204"/>
      <c r="Z93" s="204"/>
      <c r="AA93" s="204"/>
      <c r="AB93" s="204"/>
      <c r="AC93" s="204"/>
      <c r="AD93" s="204"/>
      <c r="AE93" s="204"/>
      <c r="AF93" s="204"/>
    </row>
    <row r="94" spans="1:32" ht="27" customHeight="1" x14ac:dyDescent="0.25">
      <c r="A94" s="225"/>
      <c r="B94" s="225"/>
      <c r="C94" s="225"/>
      <c r="D94" s="228"/>
      <c r="E94" s="228"/>
      <c r="F94" s="228"/>
      <c r="G94" s="228"/>
      <c r="H94" s="228"/>
      <c r="I94" s="228"/>
      <c r="J94" s="228"/>
      <c r="K94" s="228"/>
      <c r="L94" s="228"/>
      <c r="M94" s="228"/>
      <c r="N94" s="228"/>
      <c r="O94" s="228"/>
      <c r="P94" s="228"/>
      <c r="Q94" s="228"/>
      <c r="R94" s="228"/>
      <c r="S94" s="228"/>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54" right="0.39370078740157477" top="0.43307086614173229" bottom="0.59055118110236227" header="0.31496062992125984" footer="0.35433070866141736"/>
  <pageSetup paperSize="9" scale="61" firstPageNumber="0" orientation="portrait" r:id="rId1"/>
  <headerFooter alignWithMargins="0">
    <oddFooter>&amp;C&amp;"ＭＳ Ｐゴシック,標準"&amp;12- 9 -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indexed="17"/>
    <pageSetUpPr fitToPage="1"/>
  </sheetPr>
  <dimension ref="A1:AF94"/>
  <sheetViews>
    <sheetView zoomScale="70" zoomScaleNormal="70"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39</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187">
        <v>102.4</v>
      </c>
      <c r="E8" s="188">
        <v>101.4</v>
      </c>
      <c r="F8" s="188">
        <v>103.6</v>
      </c>
      <c r="G8" s="188">
        <v>100.3</v>
      </c>
      <c r="H8" s="188">
        <v>97</v>
      </c>
      <c r="I8" s="188">
        <v>105.8</v>
      </c>
      <c r="J8" s="188">
        <v>100.6</v>
      </c>
      <c r="K8" s="188">
        <v>100.6</v>
      </c>
      <c r="L8" s="189">
        <v>104.2</v>
      </c>
      <c r="M8" s="189">
        <v>99.3</v>
      </c>
      <c r="N8" s="189">
        <v>111.5</v>
      </c>
      <c r="O8" s="189">
        <v>115.5</v>
      </c>
      <c r="P8" s="188">
        <v>93</v>
      </c>
      <c r="Q8" s="188">
        <v>100.8</v>
      </c>
      <c r="R8" s="188">
        <v>100</v>
      </c>
      <c r="S8" s="189">
        <v>101</v>
      </c>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row>
    <row r="10" spans="1:28" x14ac:dyDescent="0.25">
      <c r="A10" s="21"/>
      <c r="B10" s="21" t="s">
        <v>94</v>
      </c>
      <c r="C10" s="19"/>
      <c r="D10" s="190">
        <v>100.7</v>
      </c>
      <c r="E10" s="17">
        <v>104</v>
      </c>
      <c r="F10" s="17">
        <v>101</v>
      </c>
      <c r="G10" s="17">
        <v>102.9</v>
      </c>
      <c r="H10" s="17">
        <v>103</v>
      </c>
      <c r="I10" s="17">
        <v>101.3</v>
      </c>
      <c r="J10" s="17">
        <v>97.4</v>
      </c>
      <c r="K10" s="17">
        <v>101.5</v>
      </c>
      <c r="L10" s="191">
        <v>107.2</v>
      </c>
      <c r="M10" s="191">
        <v>100.8</v>
      </c>
      <c r="N10" s="191">
        <v>102.8</v>
      </c>
      <c r="O10" s="191">
        <v>102.3</v>
      </c>
      <c r="P10" s="17">
        <v>95.4</v>
      </c>
      <c r="Q10" s="17">
        <v>99.1</v>
      </c>
      <c r="R10" s="17">
        <v>104.3</v>
      </c>
      <c r="S10" s="191">
        <v>107.2</v>
      </c>
    </row>
    <row r="11" spans="1:28" ht="13.5" customHeight="1" x14ac:dyDescent="0.25">
      <c r="A11" s="21"/>
      <c r="B11" s="21" t="s">
        <v>278</v>
      </c>
      <c r="C11" s="19"/>
      <c r="D11" s="190">
        <v>100.1</v>
      </c>
      <c r="E11" s="17">
        <v>102.3</v>
      </c>
      <c r="F11" s="17">
        <v>101.7</v>
      </c>
      <c r="G11" s="17">
        <v>99.3</v>
      </c>
      <c r="H11" s="17">
        <v>104.1</v>
      </c>
      <c r="I11" s="17">
        <v>97.9</v>
      </c>
      <c r="J11" s="17">
        <v>94.3</v>
      </c>
      <c r="K11" s="17">
        <v>102.2</v>
      </c>
      <c r="L11" s="17">
        <v>111.1</v>
      </c>
      <c r="M11" s="17">
        <v>97.7</v>
      </c>
      <c r="N11" s="17">
        <v>103.5</v>
      </c>
      <c r="O11" s="17">
        <v>105</v>
      </c>
      <c r="P11" s="17">
        <v>94.9</v>
      </c>
      <c r="Q11" s="17">
        <v>99.8</v>
      </c>
      <c r="R11" s="17">
        <v>100.6</v>
      </c>
      <c r="S11" s="17">
        <v>108.1</v>
      </c>
    </row>
    <row r="12" spans="1:28" ht="13.5" customHeight="1" x14ac:dyDescent="0.25">
      <c r="A12" s="21"/>
      <c r="B12" s="21" t="s">
        <v>96</v>
      </c>
      <c r="C12" s="19"/>
      <c r="D12" s="192">
        <v>101.1</v>
      </c>
      <c r="E12" s="35">
        <v>102.4</v>
      </c>
      <c r="F12" s="35">
        <v>103.9</v>
      </c>
      <c r="G12" s="35">
        <v>108.8</v>
      </c>
      <c r="H12" s="35">
        <v>103</v>
      </c>
      <c r="I12" s="35">
        <v>100.7</v>
      </c>
      <c r="J12" s="35">
        <v>95.6</v>
      </c>
      <c r="K12" s="35">
        <v>103.8</v>
      </c>
      <c r="L12" s="35">
        <v>102.8</v>
      </c>
      <c r="M12" s="35">
        <v>97.5</v>
      </c>
      <c r="N12" s="35">
        <v>102.4</v>
      </c>
      <c r="O12" s="35">
        <v>100.3</v>
      </c>
      <c r="P12" s="35">
        <v>94.1</v>
      </c>
      <c r="Q12" s="35">
        <v>99.4</v>
      </c>
      <c r="R12" s="35">
        <v>103.4</v>
      </c>
      <c r="S12" s="35">
        <v>111.1</v>
      </c>
    </row>
    <row r="13" spans="1:28" ht="13.5" customHeight="1" x14ac:dyDescent="0.25">
      <c r="A13" s="194"/>
      <c r="B13" s="194" t="s">
        <v>159</v>
      </c>
      <c r="C13" s="195"/>
      <c r="D13" s="196">
        <v>101.6</v>
      </c>
      <c r="E13" s="197">
        <v>99.6</v>
      </c>
      <c r="F13" s="197">
        <v>103.7</v>
      </c>
      <c r="G13" s="197">
        <v>105.6</v>
      </c>
      <c r="H13" s="197">
        <v>100.2</v>
      </c>
      <c r="I13" s="197">
        <v>101</v>
      </c>
      <c r="J13" s="197">
        <v>100.3</v>
      </c>
      <c r="K13" s="197">
        <v>102.8</v>
      </c>
      <c r="L13" s="197">
        <v>96.6</v>
      </c>
      <c r="M13" s="197">
        <v>99.1</v>
      </c>
      <c r="N13" s="197">
        <v>92.3</v>
      </c>
      <c r="O13" s="197">
        <v>101.7</v>
      </c>
      <c r="P13" s="197">
        <v>99.9</v>
      </c>
      <c r="Q13" s="197">
        <v>96.9</v>
      </c>
      <c r="R13" s="197">
        <v>103.5</v>
      </c>
      <c r="S13" s="197">
        <v>114.4</v>
      </c>
    </row>
    <row r="14" spans="1:28" ht="13.5" customHeight="1" x14ac:dyDescent="0.25">
      <c r="A14" s="21" t="s">
        <v>421</v>
      </c>
      <c r="B14" s="21">
        <v>9</v>
      </c>
      <c r="C14" s="19" t="s">
        <v>425</v>
      </c>
      <c r="D14" s="187">
        <v>100.5</v>
      </c>
      <c r="E14" s="188">
        <v>101.8</v>
      </c>
      <c r="F14" s="188">
        <v>102.7</v>
      </c>
      <c r="G14" s="188">
        <v>100.3</v>
      </c>
      <c r="H14" s="188">
        <v>96</v>
      </c>
      <c r="I14" s="188">
        <v>101.6</v>
      </c>
      <c r="J14" s="188">
        <v>100.4</v>
      </c>
      <c r="K14" s="188">
        <v>97.4</v>
      </c>
      <c r="L14" s="188">
        <v>90.6</v>
      </c>
      <c r="M14" s="188">
        <v>93.4</v>
      </c>
      <c r="N14" s="188">
        <v>89</v>
      </c>
      <c r="O14" s="188">
        <v>105.6</v>
      </c>
      <c r="P14" s="188">
        <v>95</v>
      </c>
      <c r="Q14" s="188">
        <v>98</v>
      </c>
      <c r="R14" s="188">
        <v>97.8</v>
      </c>
      <c r="S14" s="188">
        <v>113</v>
      </c>
    </row>
    <row r="15" spans="1:28" ht="13.5" customHeight="1" x14ac:dyDescent="0.25">
      <c r="A15" s="24" t="s">
        <v>46</v>
      </c>
      <c r="B15" s="21">
        <v>10</v>
      </c>
      <c r="C15" s="19"/>
      <c r="D15" s="190">
        <v>101.9</v>
      </c>
      <c r="E15" s="17">
        <v>103.9</v>
      </c>
      <c r="F15" s="17">
        <v>106.1</v>
      </c>
      <c r="G15" s="17">
        <v>107.9</v>
      </c>
      <c r="H15" s="17">
        <v>101.1</v>
      </c>
      <c r="I15" s="17">
        <v>98.4</v>
      </c>
      <c r="J15" s="17">
        <v>99.9</v>
      </c>
      <c r="K15" s="17">
        <v>107.7</v>
      </c>
      <c r="L15" s="17">
        <v>88</v>
      </c>
      <c r="M15" s="17">
        <v>102.4</v>
      </c>
      <c r="N15" s="17">
        <v>88</v>
      </c>
      <c r="O15" s="17">
        <v>97.6</v>
      </c>
      <c r="P15" s="17">
        <v>108.3</v>
      </c>
      <c r="Q15" s="17">
        <v>94.7</v>
      </c>
      <c r="R15" s="17">
        <v>107.1</v>
      </c>
      <c r="S15" s="17">
        <v>111.3</v>
      </c>
    </row>
    <row r="16" spans="1:28" ht="13.5" customHeight="1" x14ac:dyDescent="0.25">
      <c r="A16" s="24" t="s">
        <v>46</v>
      </c>
      <c r="B16" s="21">
        <v>11</v>
      </c>
      <c r="C16" s="19"/>
      <c r="D16" s="190">
        <v>104.9</v>
      </c>
      <c r="E16" s="17">
        <v>107.5</v>
      </c>
      <c r="F16" s="17">
        <v>110.2</v>
      </c>
      <c r="G16" s="17">
        <v>108.6</v>
      </c>
      <c r="H16" s="17">
        <v>102</v>
      </c>
      <c r="I16" s="17">
        <v>106.7</v>
      </c>
      <c r="J16" s="17">
        <v>101.9</v>
      </c>
      <c r="K16" s="17">
        <v>102.9</v>
      </c>
      <c r="L16" s="17">
        <v>101.5</v>
      </c>
      <c r="M16" s="17">
        <v>102.5</v>
      </c>
      <c r="N16" s="17">
        <v>91.8</v>
      </c>
      <c r="O16" s="17">
        <v>99.5</v>
      </c>
      <c r="P16" s="17">
        <v>102.2</v>
      </c>
      <c r="Q16" s="17">
        <v>95.5</v>
      </c>
      <c r="R16" s="17">
        <v>102.2</v>
      </c>
      <c r="S16" s="17">
        <v>121</v>
      </c>
    </row>
    <row r="17" spans="1:19" ht="13.5" customHeight="1" x14ac:dyDescent="0.25">
      <c r="A17" s="24" t="s">
        <v>46</v>
      </c>
      <c r="B17" s="21">
        <v>12</v>
      </c>
      <c r="D17" s="190">
        <v>100.7</v>
      </c>
      <c r="E17" s="17">
        <v>105</v>
      </c>
      <c r="F17" s="17">
        <v>103.7</v>
      </c>
      <c r="G17" s="17">
        <v>102</v>
      </c>
      <c r="H17" s="17">
        <v>96.8</v>
      </c>
      <c r="I17" s="17">
        <v>100.4</v>
      </c>
      <c r="J17" s="17">
        <v>100.6</v>
      </c>
      <c r="K17" s="17">
        <v>104.8</v>
      </c>
      <c r="L17" s="17">
        <v>97.3</v>
      </c>
      <c r="M17" s="17">
        <v>96.7</v>
      </c>
      <c r="N17" s="17">
        <v>94.2</v>
      </c>
      <c r="O17" s="17">
        <v>96.6</v>
      </c>
      <c r="P17" s="17">
        <v>92.4</v>
      </c>
      <c r="Q17" s="17">
        <v>94.1</v>
      </c>
      <c r="R17" s="17">
        <v>105.9</v>
      </c>
      <c r="S17" s="17">
        <v>111.9</v>
      </c>
    </row>
    <row r="18" spans="1:19" ht="13.5" customHeight="1" x14ac:dyDescent="0.25">
      <c r="A18" s="24" t="s">
        <v>422</v>
      </c>
      <c r="B18" s="21">
        <v>1</v>
      </c>
      <c r="C18" s="19"/>
      <c r="D18" s="190">
        <v>94.5</v>
      </c>
      <c r="E18" s="17">
        <v>85.4</v>
      </c>
      <c r="F18" s="17">
        <v>93.3</v>
      </c>
      <c r="G18" s="17">
        <v>98.9</v>
      </c>
      <c r="H18" s="17">
        <v>97.1</v>
      </c>
      <c r="I18" s="17">
        <v>95.4</v>
      </c>
      <c r="J18" s="17">
        <v>94.4</v>
      </c>
      <c r="K18" s="17">
        <v>97.4</v>
      </c>
      <c r="L18" s="17">
        <v>91.7</v>
      </c>
      <c r="M18" s="17">
        <v>89.9</v>
      </c>
      <c r="N18" s="17">
        <v>96.3</v>
      </c>
      <c r="O18" s="17">
        <v>100</v>
      </c>
      <c r="P18" s="17">
        <v>99.2</v>
      </c>
      <c r="Q18" s="17">
        <v>89.7</v>
      </c>
      <c r="R18" s="17">
        <v>98.3</v>
      </c>
      <c r="S18" s="17">
        <v>108.1</v>
      </c>
    </row>
    <row r="19" spans="1:19" ht="13.5" customHeight="1" x14ac:dyDescent="0.25">
      <c r="A19" s="24" t="s">
        <v>46</v>
      </c>
      <c r="B19" s="21">
        <v>2</v>
      </c>
      <c r="C19" s="19"/>
      <c r="D19" s="190">
        <v>98</v>
      </c>
      <c r="E19" s="17">
        <v>100.6</v>
      </c>
      <c r="F19" s="17">
        <v>103.7</v>
      </c>
      <c r="G19" s="17">
        <v>95.4</v>
      </c>
      <c r="H19" s="17">
        <v>94</v>
      </c>
      <c r="I19" s="17">
        <v>104</v>
      </c>
      <c r="J19" s="17">
        <v>94.3</v>
      </c>
      <c r="K19" s="17">
        <v>93.1</v>
      </c>
      <c r="L19" s="17">
        <v>95.1</v>
      </c>
      <c r="M19" s="17">
        <v>96.7</v>
      </c>
      <c r="N19" s="17">
        <v>88.7</v>
      </c>
      <c r="O19" s="17">
        <v>95.9</v>
      </c>
      <c r="P19" s="17">
        <v>98.5</v>
      </c>
      <c r="Q19" s="17">
        <v>87.5</v>
      </c>
      <c r="R19" s="17">
        <v>93.2</v>
      </c>
      <c r="S19" s="17">
        <v>109</v>
      </c>
    </row>
    <row r="20" spans="1:19" ht="13.5" customHeight="1" x14ac:dyDescent="0.25">
      <c r="A20" s="24" t="s">
        <v>46</v>
      </c>
      <c r="B20" s="21">
        <v>3</v>
      </c>
      <c r="C20" s="19"/>
      <c r="D20" s="190">
        <v>96.1</v>
      </c>
      <c r="E20" s="17">
        <v>95.9</v>
      </c>
      <c r="F20" s="17">
        <v>100.8</v>
      </c>
      <c r="G20" s="17">
        <v>97.6</v>
      </c>
      <c r="H20" s="17">
        <v>95.7</v>
      </c>
      <c r="I20" s="17">
        <v>94.6</v>
      </c>
      <c r="J20" s="17">
        <v>93.9</v>
      </c>
      <c r="K20" s="17">
        <v>96.1</v>
      </c>
      <c r="L20" s="17">
        <v>94</v>
      </c>
      <c r="M20" s="17">
        <v>97.4</v>
      </c>
      <c r="N20" s="17">
        <v>92.5</v>
      </c>
      <c r="O20" s="17">
        <v>97.7</v>
      </c>
      <c r="P20" s="17">
        <v>96.3</v>
      </c>
      <c r="Q20" s="17">
        <v>85.8</v>
      </c>
      <c r="R20" s="17">
        <v>101.2</v>
      </c>
      <c r="S20" s="17">
        <v>105.5</v>
      </c>
    </row>
    <row r="21" spans="1:19" ht="13.5" customHeight="1" x14ac:dyDescent="0.25">
      <c r="A21" s="198" t="s">
        <v>46</v>
      </c>
      <c r="B21" s="21">
        <v>4</v>
      </c>
      <c r="C21" s="19"/>
      <c r="D21" s="190">
        <v>101.9</v>
      </c>
      <c r="E21" s="17">
        <v>100.7</v>
      </c>
      <c r="F21" s="17">
        <v>105</v>
      </c>
      <c r="G21" s="17">
        <v>102.4</v>
      </c>
      <c r="H21" s="17">
        <v>99.9</v>
      </c>
      <c r="I21" s="17">
        <v>104.8</v>
      </c>
      <c r="J21" s="17">
        <v>99.8</v>
      </c>
      <c r="K21" s="17">
        <v>104.8</v>
      </c>
      <c r="L21" s="17">
        <v>97.3</v>
      </c>
      <c r="M21" s="17">
        <v>98.2</v>
      </c>
      <c r="N21" s="17">
        <v>97</v>
      </c>
      <c r="O21" s="17">
        <v>103.7</v>
      </c>
      <c r="P21" s="17">
        <v>102.4</v>
      </c>
      <c r="Q21" s="17">
        <v>92.1</v>
      </c>
      <c r="R21" s="17">
        <v>110.1</v>
      </c>
      <c r="S21" s="17">
        <v>114.4</v>
      </c>
    </row>
    <row r="22" spans="1:19" ht="13.5" customHeight="1" x14ac:dyDescent="0.25">
      <c r="A22" s="24" t="s">
        <v>46</v>
      </c>
      <c r="B22" s="21">
        <v>5</v>
      </c>
      <c r="D22" s="190">
        <v>97.8</v>
      </c>
      <c r="E22" s="17">
        <v>93.4</v>
      </c>
      <c r="F22" s="17">
        <v>97.2</v>
      </c>
      <c r="G22" s="17">
        <v>104.5</v>
      </c>
      <c r="H22" s="17">
        <v>98.5</v>
      </c>
      <c r="I22" s="17">
        <v>101.1</v>
      </c>
      <c r="J22" s="17">
        <v>96.2</v>
      </c>
      <c r="K22" s="17">
        <v>102.6</v>
      </c>
      <c r="L22" s="17">
        <v>95.5</v>
      </c>
      <c r="M22" s="17">
        <v>93.8</v>
      </c>
      <c r="N22" s="17">
        <v>96.5</v>
      </c>
      <c r="O22" s="17">
        <v>108.2</v>
      </c>
      <c r="P22" s="17">
        <v>101.7</v>
      </c>
      <c r="Q22" s="17">
        <v>91.2</v>
      </c>
      <c r="R22" s="17">
        <v>102.9</v>
      </c>
      <c r="S22" s="17">
        <v>109.8</v>
      </c>
    </row>
    <row r="23" spans="1:19" ht="13.5" customHeight="1" x14ac:dyDescent="0.25">
      <c r="A23" s="24" t="s">
        <v>46</v>
      </c>
      <c r="B23" s="21">
        <v>6</v>
      </c>
      <c r="C23" s="19"/>
      <c r="D23" s="190">
        <v>103.3</v>
      </c>
      <c r="E23" s="17">
        <v>103.2</v>
      </c>
      <c r="F23" s="17">
        <v>107.4</v>
      </c>
      <c r="G23" s="17">
        <v>105.5</v>
      </c>
      <c r="H23" s="17">
        <v>100.1</v>
      </c>
      <c r="I23" s="17">
        <v>107.9</v>
      </c>
      <c r="J23" s="17">
        <v>99.7</v>
      </c>
      <c r="K23" s="17">
        <v>106.3</v>
      </c>
      <c r="L23" s="17">
        <v>93.5</v>
      </c>
      <c r="M23" s="17">
        <v>103.2</v>
      </c>
      <c r="N23" s="17">
        <v>92.6</v>
      </c>
      <c r="O23" s="17">
        <v>108.5</v>
      </c>
      <c r="P23" s="17">
        <v>109.9</v>
      </c>
      <c r="Q23" s="17">
        <v>91.3</v>
      </c>
      <c r="R23" s="17">
        <v>106.7</v>
      </c>
      <c r="S23" s="17">
        <v>115.9</v>
      </c>
    </row>
    <row r="24" spans="1:19" ht="13.5" customHeight="1" x14ac:dyDescent="0.25">
      <c r="A24" s="24" t="s">
        <v>46</v>
      </c>
      <c r="B24" s="21">
        <v>7</v>
      </c>
      <c r="C24" s="19"/>
      <c r="D24" s="190">
        <v>104.5</v>
      </c>
      <c r="E24" s="17">
        <v>104.3</v>
      </c>
      <c r="F24" s="17">
        <v>108</v>
      </c>
      <c r="G24" s="17">
        <v>109.7</v>
      </c>
      <c r="H24" s="17">
        <v>105.5</v>
      </c>
      <c r="I24" s="17">
        <v>106</v>
      </c>
      <c r="J24" s="17">
        <v>100.4</v>
      </c>
      <c r="K24" s="17">
        <v>109.1</v>
      </c>
      <c r="L24" s="17">
        <v>97</v>
      </c>
      <c r="M24" s="17">
        <v>104.5</v>
      </c>
      <c r="N24" s="17">
        <v>97.4</v>
      </c>
      <c r="O24" s="17">
        <v>101.3</v>
      </c>
      <c r="P24" s="17">
        <v>115.6</v>
      </c>
      <c r="Q24" s="17">
        <v>95</v>
      </c>
      <c r="R24" s="17">
        <v>110.9</v>
      </c>
      <c r="S24" s="17">
        <v>115.3</v>
      </c>
    </row>
    <row r="25" spans="1:19" ht="13.5" customHeight="1" x14ac:dyDescent="0.25">
      <c r="A25" s="24" t="s">
        <v>46</v>
      </c>
      <c r="B25" s="21">
        <v>8</v>
      </c>
      <c r="C25" s="19"/>
      <c r="D25" s="190">
        <v>95.7</v>
      </c>
      <c r="E25" s="17">
        <v>91.8</v>
      </c>
      <c r="F25" s="17">
        <v>97.9</v>
      </c>
      <c r="G25" s="17">
        <v>103.9</v>
      </c>
      <c r="H25" s="17">
        <v>99.6</v>
      </c>
      <c r="I25" s="17">
        <v>98.3</v>
      </c>
      <c r="J25" s="17">
        <v>96.5</v>
      </c>
      <c r="K25" s="17">
        <v>98.8</v>
      </c>
      <c r="L25" s="17">
        <v>91.8</v>
      </c>
      <c r="M25" s="17">
        <v>91.3</v>
      </c>
      <c r="N25" s="17">
        <v>95.2</v>
      </c>
      <c r="O25" s="17">
        <v>101.1</v>
      </c>
      <c r="P25" s="17">
        <v>76.7</v>
      </c>
      <c r="Q25" s="17">
        <v>92.2</v>
      </c>
      <c r="R25" s="17">
        <v>103.8</v>
      </c>
      <c r="S25" s="17">
        <v>108.2</v>
      </c>
    </row>
    <row r="26" spans="1:19" ht="13.5" customHeight="1" x14ac:dyDescent="0.25">
      <c r="A26" s="199" t="s">
        <v>46</v>
      </c>
      <c r="B26" s="200">
        <v>9</v>
      </c>
      <c r="C26" s="25"/>
      <c r="D26" s="201">
        <v>99.1</v>
      </c>
      <c r="E26" s="202">
        <v>101.4</v>
      </c>
      <c r="F26" s="202">
        <v>101.6</v>
      </c>
      <c r="G26" s="202">
        <v>99.2</v>
      </c>
      <c r="H26" s="202">
        <v>93.6</v>
      </c>
      <c r="I26" s="202">
        <v>101.9</v>
      </c>
      <c r="J26" s="202">
        <v>97</v>
      </c>
      <c r="K26" s="202">
        <v>100</v>
      </c>
      <c r="L26" s="202">
        <v>91.1</v>
      </c>
      <c r="M26" s="202">
        <v>98.8</v>
      </c>
      <c r="N26" s="202">
        <v>96</v>
      </c>
      <c r="O26" s="202">
        <v>94</v>
      </c>
      <c r="P26" s="202">
        <v>109.6</v>
      </c>
      <c r="Q26" s="202">
        <v>87.2</v>
      </c>
      <c r="R26" s="202">
        <v>101.5</v>
      </c>
      <c r="S26" s="202">
        <v>112.2</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187">
        <v>-1.3</v>
      </c>
      <c r="E28" s="188">
        <v>-1.6</v>
      </c>
      <c r="F28" s="188">
        <v>-1</v>
      </c>
      <c r="G28" s="188">
        <v>-3.9</v>
      </c>
      <c r="H28" s="188">
        <v>7.3</v>
      </c>
      <c r="I28" s="188">
        <v>-0.5</v>
      </c>
      <c r="J28" s="188">
        <v>-2.7</v>
      </c>
      <c r="K28" s="188">
        <v>-1.6</v>
      </c>
      <c r="L28" s="189">
        <v>-3.6</v>
      </c>
      <c r="M28" s="189">
        <v>-0.6</v>
      </c>
      <c r="N28" s="189">
        <v>2.8</v>
      </c>
      <c r="O28" s="189">
        <v>2.6</v>
      </c>
      <c r="P28" s="188">
        <v>-2.4</v>
      </c>
      <c r="Q28" s="188">
        <v>-1.9</v>
      </c>
      <c r="R28" s="188">
        <v>-5</v>
      </c>
      <c r="S28" s="189">
        <v>-2.8</v>
      </c>
    </row>
    <row r="29" spans="1:19" ht="13.5" customHeight="1" x14ac:dyDescent="0.25">
      <c r="A29" s="21"/>
      <c r="B29" s="21" t="s">
        <v>219</v>
      </c>
      <c r="C29" s="19"/>
      <c r="D29" s="190">
        <v>-2.2999999999999998</v>
      </c>
      <c r="E29" s="17">
        <v>-1.3</v>
      </c>
      <c r="F29" s="17">
        <v>-3.6</v>
      </c>
      <c r="G29" s="17">
        <v>-0.3</v>
      </c>
      <c r="H29" s="17">
        <v>3.2</v>
      </c>
      <c r="I29" s="17">
        <v>-5.5</v>
      </c>
      <c r="J29" s="17">
        <v>-0.5</v>
      </c>
      <c r="K29" s="17">
        <v>-0.5</v>
      </c>
      <c r="L29" s="191">
        <v>-4.0999999999999996</v>
      </c>
      <c r="M29" s="191">
        <v>0.7</v>
      </c>
      <c r="N29" s="191">
        <v>-10.3</v>
      </c>
      <c r="O29" s="191">
        <v>-13.4</v>
      </c>
      <c r="P29" s="17">
        <v>7.6</v>
      </c>
      <c r="Q29" s="17">
        <v>-0.8</v>
      </c>
      <c r="R29" s="17">
        <v>0</v>
      </c>
      <c r="S29" s="191">
        <v>-1</v>
      </c>
    </row>
    <row r="30" spans="1:19" ht="13.5" customHeight="1" x14ac:dyDescent="0.25">
      <c r="A30" s="21"/>
      <c r="B30" s="21" t="s">
        <v>94</v>
      </c>
      <c r="C30" s="19"/>
      <c r="D30" s="190">
        <v>0.6</v>
      </c>
      <c r="E30" s="17">
        <v>4</v>
      </c>
      <c r="F30" s="17">
        <v>1.1000000000000001</v>
      </c>
      <c r="G30" s="17">
        <v>2.9</v>
      </c>
      <c r="H30" s="17">
        <v>3</v>
      </c>
      <c r="I30" s="17">
        <v>1.3</v>
      </c>
      <c r="J30" s="17">
        <v>-2.5</v>
      </c>
      <c r="K30" s="17">
        <v>1.5</v>
      </c>
      <c r="L30" s="191">
        <v>7.2</v>
      </c>
      <c r="M30" s="191">
        <v>0.8</v>
      </c>
      <c r="N30" s="191">
        <v>2.7</v>
      </c>
      <c r="O30" s="191">
        <v>2.2000000000000002</v>
      </c>
      <c r="P30" s="17">
        <v>-4.5999999999999996</v>
      </c>
      <c r="Q30" s="17">
        <v>-0.9</v>
      </c>
      <c r="R30" s="17">
        <v>4.3</v>
      </c>
      <c r="S30" s="191">
        <v>7.3</v>
      </c>
    </row>
    <row r="31" spans="1:19" ht="13.5" customHeight="1" x14ac:dyDescent="0.25">
      <c r="A31" s="21"/>
      <c r="B31" s="21" t="s">
        <v>278</v>
      </c>
      <c r="C31" s="19"/>
      <c r="D31" s="190">
        <v>-0.6</v>
      </c>
      <c r="E31" s="17">
        <v>-1.6</v>
      </c>
      <c r="F31" s="17">
        <v>0.7</v>
      </c>
      <c r="G31" s="17">
        <v>-3.5</v>
      </c>
      <c r="H31" s="17">
        <v>1.1000000000000001</v>
      </c>
      <c r="I31" s="17">
        <v>-3.4</v>
      </c>
      <c r="J31" s="17">
        <v>-3.2</v>
      </c>
      <c r="K31" s="17">
        <v>0.7</v>
      </c>
      <c r="L31" s="191">
        <v>3.6</v>
      </c>
      <c r="M31" s="191">
        <v>-3.1</v>
      </c>
      <c r="N31" s="191">
        <v>0.7</v>
      </c>
      <c r="O31" s="191">
        <v>2.6</v>
      </c>
      <c r="P31" s="17">
        <v>-0.5</v>
      </c>
      <c r="Q31" s="17">
        <v>0.7</v>
      </c>
      <c r="R31" s="17">
        <v>-3.5</v>
      </c>
      <c r="S31" s="191">
        <v>0.8</v>
      </c>
    </row>
    <row r="32" spans="1:19" ht="13.5" customHeight="1" x14ac:dyDescent="0.25">
      <c r="A32" s="21"/>
      <c r="B32" s="21" t="s">
        <v>96</v>
      </c>
      <c r="C32" s="19"/>
      <c r="D32" s="190">
        <v>1</v>
      </c>
      <c r="E32" s="17">
        <v>0.1</v>
      </c>
      <c r="F32" s="17">
        <v>2.2000000000000002</v>
      </c>
      <c r="G32" s="17">
        <v>9.6</v>
      </c>
      <c r="H32" s="17">
        <v>-1.1000000000000001</v>
      </c>
      <c r="I32" s="17">
        <v>2.9</v>
      </c>
      <c r="J32" s="17">
        <v>1.4</v>
      </c>
      <c r="K32" s="17">
        <v>1.6</v>
      </c>
      <c r="L32" s="191">
        <v>-7.5</v>
      </c>
      <c r="M32" s="191">
        <v>-0.2</v>
      </c>
      <c r="N32" s="191">
        <v>-1.1000000000000001</v>
      </c>
      <c r="O32" s="191">
        <v>-4.5</v>
      </c>
      <c r="P32" s="17">
        <v>-0.8</v>
      </c>
      <c r="Q32" s="17">
        <v>-0.4</v>
      </c>
      <c r="R32" s="17">
        <v>2.8</v>
      </c>
      <c r="S32" s="191">
        <v>2.8</v>
      </c>
    </row>
    <row r="33" spans="1:32" ht="13.5" customHeight="1" x14ac:dyDescent="0.25">
      <c r="A33" s="194"/>
      <c r="B33" s="194" t="s">
        <v>159</v>
      </c>
      <c r="C33" s="195"/>
      <c r="D33" s="196">
        <v>-0.1</v>
      </c>
      <c r="E33" s="197">
        <v>-2.7</v>
      </c>
      <c r="F33" s="197">
        <v>-0.4</v>
      </c>
      <c r="G33" s="197">
        <v>-3.4</v>
      </c>
      <c r="H33" s="197">
        <v>-2.9</v>
      </c>
      <c r="I33" s="197">
        <v>0</v>
      </c>
      <c r="J33" s="197">
        <v>4.8</v>
      </c>
      <c r="K33" s="197">
        <v>-1</v>
      </c>
      <c r="L33" s="197">
        <v>-6.2</v>
      </c>
      <c r="M33" s="197">
        <v>1.3</v>
      </c>
      <c r="N33" s="197">
        <v>-7.9</v>
      </c>
      <c r="O33" s="197">
        <v>-1.4</v>
      </c>
      <c r="P33" s="197">
        <v>4.7</v>
      </c>
      <c r="Q33" s="197">
        <v>-2.4</v>
      </c>
      <c r="R33" s="197">
        <v>0.5</v>
      </c>
      <c r="S33" s="197">
        <v>2.6</v>
      </c>
    </row>
    <row r="34" spans="1:32" ht="13.5" customHeight="1" x14ac:dyDescent="0.25">
      <c r="A34" s="21" t="s">
        <v>421</v>
      </c>
      <c r="B34" s="21">
        <v>9</v>
      </c>
      <c r="C34" s="19" t="s">
        <v>425</v>
      </c>
      <c r="D34" s="187">
        <v>-2</v>
      </c>
      <c r="E34" s="188">
        <v>-2.6</v>
      </c>
      <c r="F34" s="188">
        <v>-1.9</v>
      </c>
      <c r="G34" s="188">
        <v>-9.1</v>
      </c>
      <c r="H34" s="188">
        <v>-7.6</v>
      </c>
      <c r="I34" s="188">
        <v>-1.6</v>
      </c>
      <c r="J34" s="188">
        <v>3.2</v>
      </c>
      <c r="K34" s="188">
        <v>-3.3</v>
      </c>
      <c r="L34" s="188">
        <v>-9.3000000000000007</v>
      </c>
      <c r="M34" s="188">
        <v>-4.5999999999999996</v>
      </c>
      <c r="N34" s="188">
        <v>-14.2</v>
      </c>
      <c r="O34" s="188">
        <v>3.9</v>
      </c>
      <c r="P34" s="188">
        <v>5</v>
      </c>
      <c r="Q34" s="188">
        <v>-3.5</v>
      </c>
      <c r="R34" s="188">
        <v>-1</v>
      </c>
      <c r="S34" s="188">
        <v>-0.6</v>
      </c>
    </row>
    <row r="35" spans="1:32" ht="13.5" customHeight="1" x14ac:dyDescent="0.25">
      <c r="A35" s="24" t="s">
        <v>46</v>
      </c>
      <c r="B35" s="21">
        <v>10</v>
      </c>
      <c r="C35" s="19"/>
      <c r="D35" s="190">
        <v>-1.4</v>
      </c>
      <c r="E35" s="17">
        <v>-1.4</v>
      </c>
      <c r="F35" s="17">
        <v>-0.7</v>
      </c>
      <c r="G35" s="17">
        <v>1</v>
      </c>
      <c r="H35" s="17">
        <v>-5.7</v>
      </c>
      <c r="I35" s="17">
        <v>-3.7</v>
      </c>
      <c r="J35" s="17">
        <v>3.1</v>
      </c>
      <c r="K35" s="17">
        <v>1.9</v>
      </c>
      <c r="L35" s="17">
        <v>-11.4</v>
      </c>
      <c r="M35" s="17">
        <v>3.1</v>
      </c>
      <c r="N35" s="17">
        <v>-13.6</v>
      </c>
      <c r="O35" s="17">
        <v>-3.1</v>
      </c>
      <c r="P35" s="17">
        <v>5.4</v>
      </c>
      <c r="Q35" s="17">
        <v>-2.7</v>
      </c>
      <c r="R35" s="17">
        <v>3.3</v>
      </c>
      <c r="S35" s="17">
        <v>-2.4</v>
      </c>
    </row>
    <row r="36" spans="1:32" ht="13.5" customHeight="1" x14ac:dyDescent="0.25">
      <c r="A36" s="24" t="s">
        <v>46</v>
      </c>
      <c r="B36" s="21">
        <v>11</v>
      </c>
      <c r="C36" s="19"/>
      <c r="D36" s="190">
        <v>0.2</v>
      </c>
      <c r="E36" s="17">
        <v>0.9</v>
      </c>
      <c r="F36" s="17">
        <v>1</v>
      </c>
      <c r="G36" s="17">
        <v>-1.7</v>
      </c>
      <c r="H36" s="17">
        <v>-2.7</v>
      </c>
      <c r="I36" s="17">
        <v>1.2</v>
      </c>
      <c r="J36" s="17">
        <v>4.8</v>
      </c>
      <c r="K36" s="17">
        <v>0.3</v>
      </c>
      <c r="L36" s="17">
        <v>-0.4</v>
      </c>
      <c r="M36" s="17">
        <v>1.2</v>
      </c>
      <c r="N36" s="17">
        <v>-11.5</v>
      </c>
      <c r="O36" s="17">
        <v>2.6</v>
      </c>
      <c r="P36" s="17">
        <v>2.9</v>
      </c>
      <c r="Q36" s="17">
        <v>-5.0999999999999996</v>
      </c>
      <c r="R36" s="17">
        <v>2</v>
      </c>
      <c r="S36" s="17">
        <v>4</v>
      </c>
    </row>
    <row r="37" spans="1:32" ht="13.5" customHeight="1" x14ac:dyDescent="0.25">
      <c r="A37" s="24" t="s">
        <v>46</v>
      </c>
      <c r="B37" s="21">
        <v>12</v>
      </c>
      <c r="D37" s="190">
        <v>-1.6</v>
      </c>
      <c r="E37" s="17">
        <v>-0.2</v>
      </c>
      <c r="F37" s="17">
        <v>-2.8</v>
      </c>
      <c r="G37" s="17">
        <v>-6.4</v>
      </c>
      <c r="H37" s="17">
        <v>-6.2</v>
      </c>
      <c r="I37" s="17">
        <v>-3</v>
      </c>
      <c r="J37" s="17">
        <v>4.5999999999999996</v>
      </c>
      <c r="K37" s="17">
        <v>1.6</v>
      </c>
      <c r="L37" s="17">
        <v>-6.3</v>
      </c>
      <c r="M37" s="17">
        <v>-3.9</v>
      </c>
      <c r="N37" s="17">
        <v>-5.9</v>
      </c>
      <c r="O37" s="17">
        <v>-2.2000000000000002</v>
      </c>
      <c r="P37" s="17">
        <v>3.2</v>
      </c>
      <c r="Q37" s="17">
        <v>-3.9</v>
      </c>
      <c r="R37" s="17">
        <v>0.6</v>
      </c>
      <c r="S37" s="17">
        <v>-1.8</v>
      </c>
    </row>
    <row r="38" spans="1:32" ht="13.5" customHeight="1" x14ac:dyDescent="0.25">
      <c r="A38" s="24" t="s">
        <v>422</v>
      </c>
      <c r="B38" s="21">
        <v>1</v>
      </c>
      <c r="C38" s="19"/>
      <c r="D38" s="190">
        <v>-0.7</v>
      </c>
      <c r="E38" s="17">
        <v>-0.7</v>
      </c>
      <c r="F38" s="17">
        <v>0.2</v>
      </c>
      <c r="G38" s="17">
        <v>-1.3</v>
      </c>
      <c r="H38" s="17">
        <v>-0.9</v>
      </c>
      <c r="I38" s="17">
        <v>2.7</v>
      </c>
      <c r="J38" s="17">
        <v>-2.7</v>
      </c>
      <c r="K38" s="17">
        <v>-1.2</v>
      </c>
      <c r="L38" s="17">
        <v>0.1</v>
      </c>
      <c r="M38" s="17">
        <v>1.7</v>
      </c>
      <c r="N38" s="17">
        <v>2.9</v>
      </c>
      <c r="O38" s="17">
        <v>6</v>
      </c>
      <c r="P38" s="17">
        <v>3.8</v>
      </c>
      <c r="Q38" s="17">
        <v>-6.1</v>
      </c>
      <c r="R38" s="17">
        <v>1.2</v>
      </c>
      <c r="S38" s="17">
        <v>-0.9</v>
      </c>
    </row>
    <row r="39" spans="1:32" ht="13.5" customHeight="1" x14ac:dyDescent="0.25">
      <c r="A39" s="24" t="s">
        <v>46</v>
      </c>
      <c r="B39" s="21">
        <v>2</v>
      </c>
      <c r="C39" s="19"/>
      <c r="D39" s="190">
        <v>-3.9</v>
      </c>
      <c r="E39" s="17">
        <v>-2</v>
      </c>
      <c r="F39" s="17">
        <v>-0.7</v>
      </c>
      <c r="G39" s="17">
        <v>-6.4</v>
      </c>
      <c r="H39" s="17">
        <v>-2</v>
      </c>
      <c r="I39" s="17">
        <v>1.7</v>
      </c>
      <c r="J39" s="17">
        <v>-6.6</v>
      </c>
      <c r="K39" s="17">
        <v>-2.9</v>
      </c>
      <c r="L39" s="17">
        <v>-3.4</v>
      </c>
      <c r="M39" s="17">
        <v>-3.4</v>
      </c>
      <c r="N39" s="17">
        <v>-3</v>
      </c>
      <c r="O39" s="17">
        <v>-2.9</v>
      </c>
      <c r="P39" s="17">
        <v>-4.0999999999999996</v>
      </c>
      <c r="Q39" s="17">
        <v>-9.5</v>
      </c>
      <c r="R39" s="17">
        <v>-4.0999999999999996</v>
      </c>
      <c r="S39" s="17">
        <v>-5.2</v>
      </c>
    </row>
    <row r="40" spans="1:32" ht="13.5" customHeight="1" x14ac:dyDescent="0.25">
      <c r="A40" s="24" t="s">
        <v>46</v>
      </c>
      <c r="B40" s="21">
        <v>3</v>
      </c>
      <c r="C40" s="19"/>
      <c r="D40" s="190">
        <v>-5.3</v>
      </c>
      <c r="E40" s="17">
        <v>-3.2</v>
      </c>
      <c r="F40" s="17">
        <v>-2.8</v>
      </c>
      <c r="G40" s="17">
        <v>-7.2</v>
      </c>
      <c r="H40" s="17">
        <v>-2.5</v>
      </c>
      <c r="I40" s="17">
        <v>-5.8</v>
      </c>
      <c r="J40" s="17">
        <v>-4.4000000000000004</v>
      </c>
      <c r="K40" s="17">
        <v>-1</v>
      </c>
      <c r="L40" s="17">
        <v>-4.7</v>
      </c>
      <c r="M40" s="17">
        <v>-2.1</v>
      </c>
      <c r="N40" s="17">
        <v>-2.6</v>
      </c>
      <c r="O40" s="17">
        <v>-1.5</v>
      </c>
      <c r="P40" s="17">
        <v>-4.5999999999999996</v>
      </c>
      <c r="Q40" s="17">
        <v>-13</v>
      </c>
      <c r="R40" s="17">
        <v>-2.2000000000000002</v>
      </c>
      <c r="S40" s="17">
        <v>-7.8</v>
      </c>
    </row>
    <row r="41" spans="1:32" ht="13.5" customHeight="1" x14ac:dyDescent="0.25">
      <c r="A41" s="198" t="s">
        <v>46</v>
      </c>
      <c r="B41" s="21">
        <v>4</v>
      </c>
      <c r="C41" s="19"/>
      <c r="D41" s="190">
        <v>-3.7</v>
      </c>
      <c r="E41" s="17">
        <v>-4.5999999999999996</v>
      </c>
      <c r="F41" s="17">
        <v>-2</v>
      </c>
      <c r="G41" s="17">
        <v>-5</v>
      </c>
      <c r="H41" s="17">
        <v>-0.2</v>
      </c>
      <c r="I41" s="17">
        <v>-2</v>
      </c>
      <c r="J41" s="17">
        <v>-4.0999999999999996</v>
      </c>
      <c r="K41" s="17">
        <v>0.7</v>
      </c>
      <c r="L41" s="17">
        <v>-5.4</v>
      </c>
      <c r="M41" s="17">
        <v>-6.1</v>
      </c>
      <c r="N41" s="17">
        <v>3.2</v>
      </c>
      <c r="O41" s="17">
        <v>-2.6</v>
      </c>
      <c r="P41" s="17">
        <v>-3.7</v>
      </c>
      <c r="Q41" s="17">
        <v>-9.1999999999999993</v>
      </c>
      <c r="R41" s="17">
        <v>-0.4</v>
      </c>
      <c r="S41" s="17">
        <v>-3.1</v>
      </c>
    </row>
    <row r="42" spans="1:32" ht="13.5" customHeight="1" x14ac:dyDescent="0.25">
      <c r="A42" s="24" t="s">
        <v>46</v>
      </c>
      <c r="B42" s="21">
        <v>5</v>
      </c>
      <c r="D42" s="190">
        <v>-2.4</v>
      </c>
      <c r="E42" s="17">
        <v>3.1</v>
      </c>
      <c r="F42" s="17">
        <v>-2.6</v>
      </c>
      <c r="G42" s="17">
        <v>-4</v>
      </c>
      <c r="H42" s="17">
        <v>-5</v>
      </c>
      <c r="I42" s="17">
        <v>2.7</v>
      </c>
      <c r="J42" s="17">
        <v>-1.9</v>
      </c>
      <c r="K42" s="17">
        <v>-4.2</v>
      </c>
      <c r="L42" s="17">
        <v>-3.1</v>
      </c>
      <c r="M42" s="17">
        <v>-4.7</v>
      </c>
      <c r="N42" s="17">
        <v>0.5</v>
      </c>
      <c r="O42" s="17">
        <v>7.3</v>
      </c>
      <c r="P42" s="17">
        <v>-4</v>
      </c>
      <c r="Q42" s="17">
        <v>-6</v>
      </c>
      <c r="R42" s="17">
        <v>-2.9</v>
      </c>
      <c r="S42" s="17">
        <v>-2.7</v>
      </c>
    </row>
    <row r="43" spans="1:32" ht="13.5" customHeight="1" x14ac:dyDescent="0.25">
      <c r="A43" s="24" t="s">
        <v>46</v>
      </c>
      <c r="B43" s="21">
        <v>6</v>
      </c>
      <c r="C43" s="19"/>
      <c r="D43" s="190">
        <v>-2</v>
      </c>
      <c r="E43" s="17">
        <v>2.2000000000000002</v>
      </c>
      <c r="F43" s="17">
        <v>-0.8</v>
      </c>
      <c r="G43" s="17">
        <v>-3.8</v>
      </c>
      <c r="H43" s="17">
        <v>-0.7</v>
      </c>
      <c r="I43" s="17">
        <v>1.5</v>
      </c>
      <c r="J43" s="17">
        <v>-4.2</v>
      </c>
      <c r="K43" s="17">
        <v>2.9</v>
      </c>
      <c r="L43" s="17">
        <v>-9.4</v>
      </c>
      <c r="M43" s="17">
        <v>-0.7</v>
      </c>
      <c r="N43" s="17">
        <v>-5</v>
      </c>
      <c r="O43" s="17">
        <v>1.4</v>
      </c>
      <c r="P43" s="17">
        <v>4.7</v>
      </c>
      <c r="Q43" s="17">
        <v>-7.5</v>
      </c>
      <c r="R43" s="17">
        <v>3.3</v>
      </c>
      <c r="S43" s="17">
        <v>-1.7</v>
      </c>
    </row>
    <row r="44" spans="1:32" ht="13.5" customHeight="1" x14ac:dyDescent="0.25">
      <c r="A44" s="24" t="s">
        <v>46</v>
      </c>
      <c r="B44" s="21">
        <v>7</v>
      </c>
      <c r="C44" s="19"/>
      <c r="D44" s="190">
        <v>1.1000000000000001</v>
      </c>
      <c r="E44" s="17">
        <v>2.7</v>
      </c>
      <c r="F44" s="17">
        <v>1.4</v>
      </c>
      <c r="G44" s="17">
        <v>0.1</v>
      </c>
      <c r="H44" s="17">
        <v>0.2</v>
      </c>
      <c r="I44" s="17">
        <v>5.4</v>
      </c>
      <c r="J44" s="17">
        <v>-0.3</v>
      </c>
      <c r="K44" s="17">
        <v>-1.2</v>
      </c>
      <c r="L44" s="17">
        <v>1.5</v>
      </c>
      <c r="M44" s="17">
        <v>1.5</v>
      </c>
      <c r="N44" s="17">
        <v>10.6</v>
      </c>
      <c r="O44" s="17">
        <v>-6.6</v>
      </c>
      <c r="P44" s="17">
        <v>8.9</v>
      </c>
      <c r="Q44" s="17">
        <v>-1.7</v>
      </c>
      <c r="R44" s="17">
        <v>3.6</v>
      </c>
      <c r="S44" s="17">
        <v>-1.8</v>
      </c>
    </row>
    <row r="45" spans="1:32" ht="13.5" customHeight="1" x14ac:dyDescent="0.25">
      <c r="A45" s="24" t="s">
        <v>46</v>
      </c>
      <c r="B45" s="21">
        <v>8</v>
      </c>
      <c r="C45" s="19"/>
      <c r="D45" s="190">
        <v>-1.4</v>
      </c>
      <c r="E45" s="17">
        <v>1.1000000000000001</v>
      </c>
      <c r="F45" s="17">
        <v>-0.8</v>
      </c>
      <c r="G45" s="17">
        <v>-1.6</v>
      </c>
      <c r="H45" s="17">
        <v>-4.5999999999999996</v>
      </c>
      <c r="I45" s="17">
        <v>1.8</v>
      </c>
      <c r="J45" s="17">
        <v>-1.6</v>
      </c>
      <c r="K45" s="17">
        <v>-4.7</v>
      </c>
      <c r="L45" s="17">
        <v>-1.3</v>
      </c>
      <c r="M45" s="17">
        <v>-5.2</v>
      </c>
      <c r="N45" s="17">
        <v>6.4</v>
      </c>
      <c r="O45" s="17">
        <v>-4.4000000000000004</v>
      </c>
      <c r="P45" s="17">
        <v>-1.7</v>
      </c>
      <c r="Q45" s="17">
        <v>-3.6</v>
      </c>
      <c r="R45" s="17">
        <v>-0.1</v>
      </c>
      <c r="S45" s="17">
        <v>-2.6</v>
      </c>
    </row>
    <row r="46" spans="1:32" ht="13.5" customHeight="1" x14ac:dyDescent="0.25">
      <c r="A46" s="199" t="s">
        <v>46</v>
      </c>
      <c r="B46" s="200">
        <v>9</v>
      </c>
      <c r="C46" s="25"/>
      <c r="D46" s="201">
        <v>-1.4</v>
      </c>
      <c r="E46" s="202">
        <v>-0.4</v>
      </c>
      <c r="F46" s="202">
        <v>-1.1000000000000001</v>
      </c>
      <c r="G46" s="202">
        <v>-1.1000000000000001</v>
      </c>
      <c r="H46" s="202">
        <v>-2.5</v>
      </c>
      <c r="I46" s="202">
        <v>0.3</v>
      </c>
      <c r="J46" s="202">
        <v>-3.4</v>
      </c>
      <c r="K46" s="202">
        <v>2.7</v>
      </c>
      <c r="L46" s="202">
        <v>0.6</v>
      </c>
      <c r="M46" s="202">
        <v>5.8</v>
      </c>
      <c r="N46" s="202">
        <v>7.9</v>
      </c>
      <c r="O46" s="202">
        <v>-11</v>
      </c>
      <c r="P46" s="202">
        <v>15.4</v>
      </c>
      <c r="Q46" s="202">
        <v>-11</v>
      </c>
      <c r="R46" s="202">
        <v>3.8</v>
      </c>
      <c r="S46" s="202">
        <v>-0.7</v>
      </c>
    </row>
    <row r="47" spans="1:32" ht="27" customHeight="1" x14ac:dyDescent="0.25">
      <c r="A47" s="595" t="s">
        <v>147</v>
      </c>
      <c r="B47" s="595"/>
      <c r="C47" s="596"/>
      <c r="D47" s="203">
        <v>3.6</v>
      </c>
      <c r="E47" s="203">
        <v>10.5</v>
      </c>
      <c r="F47" s="203">
        <v>3.8</v>
      </c>
      <c r="G47" s="203">
        <v>-4.5</v>
      </c>
      <c r="H47" s="203">
        <v>-6</v>
      </c>
      <c r="I47" s="203">
        <v>3.7</v>
      </c>
      <c r="J47" s="203">
        <v>0.5</v>
      </c>
      <c r="K47" s="203">
        <v>1.2</v>
      </c>
      <c r="L47" s="203">
        <v>-0.8</v>
      </c>
      <c r="M47" s="203">
        <v>8.1999999999999993</v>
      </c>
      <c r="N47" s="203">
        <v>0.8</v>
      </c>
      <c r="O47" s="203">
        <v>-7</v>
      </c>
      <c r="P47" s="203">
        <v>42.9</v>
      </c>
      <c r="Q47" s="203">
        <v>-5.4</v>
      </c>
      <c r="R47" s="203">
        <v>-2.2000000000000002</v>
      </c>
      <c r="S47" s="203">
        <v>3.7</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187">
        <v>102.9</v>
      </c>
      <c r="E54" s="188">
        <v>101.7</v>
      </c>
      <c r="F54" s="188">
        <v>102.4</v>
      </c>
      <c r="G54" s="188">
        <v>99.6</v>
      </c>
      <c r="H54" s="188">
        <v>96.6</v>
      </c>
      <c r="I54" s="188">
        <v>106.7</v>
      </c>
      <c r="J54" s="188">
        <v>101.4</v>
      </c>
      <c r="K54" s="188">
        <v>100.3</v>
      </c>
      <c r="L54" s="189">
        <v>94.1</v>
      </c>
      <c r="M54" s="189">
        <v>100.5</v>
      </c>
      <c r="N54" s="189">
        <v>117.5</v>
      </c>
      <c r="O54" s="189">
        <v>119.6</v>
      </c>
      <c r="P54" s="188">
        <v>94.9</v>
      </c>
      <c r="Q54" s="188">
        <v>103.7</v>
      </c>
      <c r="R54" s="188">
        <v>99.5</v>
      </c>
      <c r="S54" s="189">
        <v>101</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100.8</v>
      </c>
      <c r="E56" s="17">
        <v>108.7</v>
      </c>
      <c r="F56" s="17">
        <v>101.8</v>
      </c>
      <c r="G56" s="17">
        <v>102.3</v>
      </c>
      <c r="H56" s="17">
        <v>98.4</v>
      </c>
      <c r="I56" s="17">
        <v>100.8</v>
      </c>
      <c r="J56" s="17">
        <v>99.2</v>
      </c>
      <c r="K56" s="17">
        <v>100.4</v>
      </c>
      <c r="L56" s="191">
        <v>112.9</v>
      </c>
      <c r="M56" s="191">
        <v>100.6</v>
      </c>
      <c r="N56" s="191">
        <v>100.9</v>
      </c>
      <c r="O56" s="191">
        <v>105.8</v>
      </c>
      <c r="P56" s="17">
        <v>88.1</v>
      </c>
      <c r="Q56" s="17">
        <v>99.7</v>
      </c>
      <c r="R56" s="17">
        <v>100.2</v>
      </c>
      <c r="S56" s="191">
        <v>108</v>
      </c>
    </row>
    <row r="57" spans="1:19" ht="13.5" customHeight="1" x14ac:dyDescent="0.25">
      <c r="A57" s="21"/>
      <c r="B57" s="21" t="s">
        <v>278</v>
      </c>
      <c r="C57" s="19"/>
      <c r="D57" s="190">
        <v>100.9</v>
      </c>
      <c r="E57" s="17">
        <v>106</v>
      </c>
      <c r="F57" s="17">
        <v>101.6</v>
      </c>
      <c r="G57" s="17">
        <v>101.1</v>
      </c>
      <c r="H57" s="17">
        <v>100.8</v>
      </c>
      <c r="I57" s="17">
        <v>97.7</v>
      </c>
      <c r="J57" s="17">
        <v>97.5</v>
      </c>
      <c r="K57" s="17">
        <v>105.9</v>
      </c>
      <c r="L57" s="191">
        <v>108</v>
      </c>
      <c r="M57" s="191">
        <v>100.1</v>
      </c>
      <c r="N57" s="191">
        <v>104</v>
      </c>
      <c r="O57" s="191">
        <v>109.3</v>
      </c>
      <c r="P57" s="17">
        <v>88.7</v>
      </c>
      <c r="Q57" s="17">
        <v>99.9</v>
      </c>
      <c r="R57" s="17">
        <v>95.4</v>
      </c>
      <c r="S57" s="191">
        <v>112.3</v>
      </c>
    </row>
    <row r="58" spans="1:19" ht="13.5" customHeight="1" x14ac:dyDescent="0.25">
      <c r="A58" s="21"/>
      <c r="B58" s="21" t="s">
        <v>96</v>
      </c>
      <c r="C58" s="19"/>
      <c r="D58" s="192">
        <v>101.7</v>
      </c>
      <c r="E58" s="35">
        <v>109.5</v>
      </c>
      <c r="F58" s="35">
        <v>102.8</v>
      </c>
      <c r="G58" s="35">
        <v>102.8</v>
      </c>
      <c r="H58" s="35">
        <v>103.2</v>
      </c>
      <c r="I58" s="35">
        <v>100.3</v>
      </c>
      <c r="J58" s="35">
        <v>97.2</v>
      </c>
      <c r="K58" s="35">
        <v>109.1</v>
      </c>
      <c r="L58" s="35">
        <v>102</v>
      </c>
      <c r="M58" s="35">
        <v>101.8</v>
      </c>
      <c r="N58" s="35">
        <v>102.8</v>
      </c>
      <c r="O58" s="35">
        <v>105.4</v>
      </c>
      <c r="P58" s="35">
        <v>90.9</v>
      </c>
      <c r="Q58" s="35">
        <v>99.4</v>
      </c>
      <c r="R58" s="35">
        <v>97.6</v>
      </c>
      <c r="S58" s="35">
        <v>112.5</v>
      </c>
    </row>
    <row r="59" spans="1:19" ht="13.5" customHeight="1" x14ac:dyDescent="0.25">
      <c r="A59" s="194"/>
      <c r="B59" s="194" t="s">
        <v>159</v>
      </c>
      <c r="C59" s="195"/>
      <c r="D59" s="196">
        <v>102</v>
      </c>
      <c r="E59" s="197">
        <v>111</v>
      </c>
      <c r="F59" s="197">
        <v>102.8</v>
      </c>
      <c r="G59" s="197">
        <v>102.2</v>
      </c>
      <c r="H59" s="197">
        <v>97.4</v>
      </c>
      <c r="I59" s="197">
        <v>100.6</v>
      </c>
      <c r="J59" s="197">
        <v>100.8</v>
      </c>
      <c r="K59" s="197">
        <v>106.7</v>
      </c>
      <c r="L59" s="197">
        <v>94.6</v>
      </c>
      <c r="M59" s="197">
        <v>103.2</v>
      </c>
      <c r="N59" s="197">
        <v>97.5</v>
      </c>
      <c r="O59" s="197">
        <v>111.3</v>
      </c>
      <c r="P59" s="197">
        <v>97.1</v>
      </c>
      <c r="Q59" s="197">
        <v>96.3</v>
      </c>
      <c r="R59" s="197">
        <v>99.9</v>
      </c>
      <c r="S59" s="197">
        <v>113.8</v>
      </c>
    </row>
    <row r="60" spans="1:19" ht="13.5" customHeight="1" x14ac:dyDescent="0.25">
      <c r="A60" s="21" t="s">
        <v>421</v>
      </c>
      <c r="B60" s="21">
        <v>9</v>
      </c>
      <c r="C60" s="19" t="s">
        <v>425</v>
      </c>
      <c r="D60" s="190">
        <v>101</v>
      </c>
      <c r="E60" s="17">
        <v>109.3</v>
      </c>
      <c r="F60" s="17">
        <v>101.4</v>
      </c>
      <c r="G60" s="17">
        <v>99</v>
      </c>
      <c r="H60" s="17">
        <v>92.3</v>
      </c>
      <c r="I60" s="17">
        <v>102.3</v>
      </c>
      <c r="J60" s="17">
        <v>100.4</v>
      </c>
      <c r="K60" s="17">
        <v>100.6</v>
      </c>
      <c r="L60" s="17">
        <v>93.2</v>
      </c>
      <c r="M60" s="17">
        <v>96.9</v>
      </c>
      <c r="N60" s="17">
        <v>100.2</v>
      </c>
      <c r="O60" s="17">
        <v>116.2</v>
      </c>
      <c r="P60" s="17">
        <v>93.1</v>
      </c>
      <c r="Q60" s="17">
        <v>99.1</v>
      </c>
      <c r="R60" s="17">
        <v>93.3</v>
      </c>
      <c r="S60" s="17">
        <v>110.7</v>
      </c>
    </row>
    <row r="61" spans="1:19" ht="13.5" customHeight="1" x14ac:dyDescent="0.25">
      <c r="A61" s="24" t="s">
        <v>46</v>
      </c>
      <c r="B61" s="21">
        <v>10</v>
      </c>
      <c r="C61" s="19"/>
      <c r="D61" s="190">
        <v>103.4</v>
      </c>
      <c r="E61" s="17">
        <v>114</v>
      </c>
      <c r="F61" s="17">
        <v>105.8</v>
      </c>
      <c r="G61" s="17">
        <v>106.1</v>
      </c>
      <c r="H61" s="17">
        <v>98.5</v>
      </c>
      <c r="I61" s="17">
        <v>98.1</v>
      </c>
      <c r="J61" s="17">
        <v>100.4</v>
      </c>
      <c r="K61" s="17">
        <v>111.4</v>
      </c>
      <c r="L61" s="17">
        <v>90.6</v>
      </c>
      <c r="M61" s="17">
        <v>110.7</v>
      </c>
      <c r="N61" s="17">
        <v>99.9</v>
      </c>
      <c r="O61" s="17">
        <v>104.2</v>
      </c>
      <c r="P61" s="17">
        <v>107.4</v>
      </c>
      <c r="Q61" s="17">
        <v>93.8</v>
      </c>
      <c r="R61" s="17">
        <v>103.8</v>
      </c>
      <c r="S61" s="17">
        <v>112.6</v>
      </c>
    </row>
    <row r="62" spans="1:19" ht="13.5" customHeight="1" x14ac:dyDescent="0.25">
      <c r="A62" s="24" t="s">
        <v>46</v>
      </c>
      <c r="B62" s="21">
        <v>11</v>
      </c>
      <c r="D62" s="190">
        <v>106.2</v>
      </c>
      <c r="E62" s="17">
        <v>122.1</v>
      </c>
      <c r="F62" s="17">
        <v>109.2</v>
      </c>
      <c r="G62" s="17">
        <v>107.4</v>
      </c>
      <c r="H62" s="17">
        <v>99.9</v>
      </c>
      <c r="I62" s="17">
        <v>107.6</v>
      </c>
      <c r="J62" s="17">
        <v>102.2</v>
      </c>
      <c r="K62" s="17">
        <v>107.1</v>
      </c>
      <c r="L62" s="17">
        <v>112.5</v>
      </c>
      <c r="M62" s="17">
        <v>105.2</v>
      </c>
      <c r="N62" s="17">
        <v>102.7</v>
      </c>
      <c r="O62" s="17">
        <v>104.7</v>
      </c>
      <c r="P62" s="17">
        <v>99</v>
      </c>
      <c r="Q62" s="17">
        <v>95.6</v>
      </c>
      <c r="R62" s="17">
        <v>95.9</v>
      </c>
      <c r="S62" s="17">
        <v>122.8</v>
      </c>
    </row>
    <row r="63" spans="1:19" ht="13.5" customHeight="1" x14ac:dyDescent="0.25">
      <c r="A63" s="24" t="s">
        <v>46</v>
      </c>
      <c r="B63" s="21">
        <v>12</v>
      </c>
      <c r="C63" s="19"/>
      <c r="D63" s="190">
        <v>100.8</v>
      </c>
      <c r="E63" s="17">
        <v>119.5</v>
      </c>
      <c r="F63" s="17">
        <v>103</v>
      </c>
      <c r="G63" s="17">
        <v>100.2</v>
      </c>
      <c r="H63" s="17">
        <v>92.1</v>
      </c>
      <c r="I63" s="17">
        <v>101</v>
      </c>
      <c r="J63" s="17">
        <v>101.1</v>
      </c>
      <c r="K63" s="17">
        <v>107.9</v>
      </c>
      <c r="L63" s="17">
        <v>97.3</v>
      </c>
      <c r="M63" s="17">
        <v>100.1</v>
      </c>
      <c r="N63" s="17">
        <v>100.9</v>
      </c>
      <c r="O63" s="17">
        <v>101.7</v>
      </c>
      <c r="P63" s="17">
        <v>88.2</v>
      </c>
      <c r="Q63" s="17">
        <v>93.6</v>
      </c>
      <c r="R63" s="17">
        <v>104.2</v>
      </c>
      <c r="S63" s="17">
        <v>111.2</v>
      </c>
    </row>
    <row r="64" spans="1:19" ht="13.5" customHeight="1" x14ac:dyDescent="0.25">
      <c r="A64" s="24" t="s">
        <v>422</v>
      </c>
      <c r="B64" s="21">
        <v>1</v>
      </c>
      <c r="C64" s="19"/>
      <c r="D64" s="190">
        <v>96.8</v>
      </c>
      <c r="E64" s="17">
        <v>97.1</v>
      </c>
      <c r="F64" s="17">
        <v>94.6</v>
      </c>
      <c r="G64" s="17">
        <v>95.2</v>
      </c>
      <c r="H64" s="17">
        <v>96.6</v>
      </c>
      <c r="I64" s="17">
        <v>102</v>
      </c>
      <c r="J64" s="17">
        <v>99.8</v>
      </c>
      <c r="K64" s="17">
        <v>100.6</v>
      </c>
      <c r="L64" s="17">
        <v>87.7</v>
      </c>
      <c r="M64" s="17">
        <v>96.1</v>
      </c>
      <c r="N64" s="17">
        <v>102.6</v>
      </c>
      <c r="O64" s="17">
        <v>113.2</v>
      </c>
      <c r="P64" s="17">
        <v>95.8</v>
      </c>
      <c r="Q64" s="17">
        <v>88.3</v>
      </c>
      <c r="R64" s="17">
        <v>98</v>
      </c>
      <c r="S64" s="17">
        <v>110.3</v>
      </c>
    </row>
    <row r="65" spans="1:19" ht="13.5" customHeight="1" x14ac:dyDescent="0.25">
      <c r="A65" s="24" t="s">
        <v>46</v>
      </c>
      <c r="B65" s="21">
        <v>2</v>
      </c>
      <c r="C65" s="19"/>
      <c r="D65" s="190">
        <v>97.7</v>
      </c>
      <c r="E65" s="17">
        <v>104.9</v>
      </c>
      <c r="F65" s="17">
        <v>103</v>
      </c>
      <c r="G65" s="17">
        <v>93.4</v>
      </c>
      <c r="H65" s="17">
        <v>90.7</v>
      </c>
      <c r="I65" s="17">
        <v>102</v>
      </c>
      <c r="J65" s="17">
        <v>95.7</v>
      </c>
      <c r="K65" s="17">
        <v>93.5</v>
      </c>
      <c r="L65" s="17">
        <v>88.8</v>
      </c>
      <c r="M65" s="17">
        <v>94.6</v>
      </c>
      <c r="N65" s="17">
        <v>98.2</v>
      </c>
      <c r="O65" s="17">
        <v>104.8</v>
      </c>
      <c r="P65" s="17">
        <v>92.2</v>
      </c>
      <c r="Q65" s="17">
        <v>81.7</v>
      </c>
      <c r="R65" s="17">
        <v>90</v>
      </c>
      <c r="S65" s="17">
        <v>109.2</v>
      </c>
    </row>
    <row r="66" spans="1:19" ht="13.5" customHeight="1" x14ac:dyDescent="0.25">
      <c r="A66" s="24" t="s">
        <v>46</v>
      </c>
      <c r="B66" s="21">
        <v>3</v>
      </c>
      <c r="C66" s="19"/>
      <c r="D66" s="190">
        <v>96.7</v>
      </c>
      <c r="E66" s="17">
        <v>101</v>
      </c>
      <c r="F66" s="17">
        <v>101.1</v>
      </c>
      <c r="G66" s="17">
        <v>92.4</v>
      </c>
      <c r="H66" s="17">
        <v>93.9</v>
      </c>
      <c r="I66" s="17">
        <v>91.9</v>
      </c>
      <c r="J66" s="17">
        <v>95.6</v>
      </c>
      <c r="K66" s="17">
        <v>99</v>
      </c>
      <c r="L66" s="17">
        <v>88.4</v>
      </c>
      <c r="M66" s="17">
        <v>99.5</v>
      </c>
      <c r="N66" s="17">
        <v>98.7</v>
      </c>
      <c r="O66" s="17">
        <v>108.6</v>
      </c>
      <c r="P66" s="17">
        <v>91.1</v>
      </c>
      <c r="Q66" s="17">
        <v>83.6</v>
      </c>
      <c r="R66" s="17">
        <v>103.9</v>
      </c>
      <c r="S66" s="17">
        <v>107.2</v>
      </c>
    </row>
    <row r="67" spans="1:19" ht="13.5" customHeight="1" x14ac:dyDescent="0.25">
      <c r="A67" s="198" t="s">
        <v>46</v>
      </c>
      <c r="B67" s="21">
        <v>4</v>
      </c>
      <c r="D67" s="190">
        <v>101.5</v>
      </c>
      <c r="E67" s="17">
        <v>109.7</v>
      </c>
      <c r="F67" s="17">
        <v>104.1</v>
      </c>
      <c r="G67" s="17">
        <v>98.2</v>
      </c>
      <c r="H67" s="17">
        <v>96.3</v>
      </c>
      <c r="I67" s="17">
        <v>102.9</v>
      </c>
      <c r="J67" s="17">
        <v>102.1</v>
      </c>
      <c r="K67" s="17">
        <v>107.6</v>
      </c>
      <c r="L67" s="17">
        <v>91.3</v>
      </c>
      <c r="M67" s="17">
        <v>99.2</v>
      </c>
      <c r="N67" s="17">
        <v>104.8</v>
      </c>
      <c r="O67" s="17">
        <v>112.1</v>
      </c>
      <c r="P67" s="17">
        <v>95.3</v>
      </c>
      <c r="Q67" s="17">
        <v>87.7</v>
      </c>
      <c r="R67" s="17">
        <v>108.6</v>
      </c>
      <c r="S67" s="17">
        <v>115.5</v>
      </c>
    </row>
    <row r="68" spans="1:19" ht="13.5" customHeight="1" x14ac:dyDescent="0.25">
      <c r="A68" s="24" t="s">
        <v>46</v>
      </c>
      <c r="B68" s="21">
        <v>5</v>
      </c>
      <c r="C68" s="19"/>
      <c r="D68" s="190">
        <v>98.3</v>
      </c>
      <c r="E68" s="17">
        <v>100.7</v>
      </c>
      <c r="F68" s="17">
        <v>96.9</v>
      </c>
      <c r="G68" s="17">
        <v>101.2</v>
      </c>
      <c r="H68" s="17">
        <v>97.9</v>
      </c>
      <c r="I68" s="17">
        <v>100.8</v>
      </c>
      <c r="J68" s="17">
        <v>99.9</v>
      </c>
      <c r="K68" s="17">
        <v>107</v>
      </c>
      <c r="L68" s="17">
        <v>91.2</v>
      </c>
      <c r="M68" s="17">
        <v>97.6</v>
      </c>
      <c r="N68" s="17">
        <v>102.9</v>
      </c>
      <c r="O68" s="17">
        <v>113.9</v>
      </c>
      <c r="P68" s="17">
        <v>95.6</v>
      </c>
      <c r="Q68" s="17">
        <v>88.7</v>
      </c>
      <c r="R68" s="17">
        <v>100.9</v>
      </c>
      <c r="S68" s="17">
        <v>113.8</v>
      </c>
    </row>
    <row r="69" spans="1:19" ht="13.5" customHeight="1" x14ac:dyDescent="0.25">
      <c r="A69" s="21" t="s">
        <v>46</v>
      </c>
      <c r="B69" s="21">
        <v>6</v>
      </c>
      <c r="C69" s="19"/>
      <c r="D69" s="190">
        <v>103.3</v>
      </c>
      <c r="E69" s="17">
        <v>107.3</v>
      </c>
      <c r="F69" s="17">
        <v>106.5</v>
      </c>
      <c r="G69" s="17">
        <v>101.7</v>
      </c>
      <c r="H69" s="17">
        <v>95.2</v>
      </c>
      <c r="I69" s="17">
        <v>105.2</v>
      </c>
      <c r="J69" s="17">
        <v>103.3</v>
      </c>
      <c r="K69" s="17">
        <v>108.6</v>
      </c>
      <c r="L69" s="17">
        <v>89.5</v>
      </c>
      <c r="M69" s="17">
        <v>103.6</v>
      </c>
      <c r="N69" s="17">
        <v>105.7</v>
      </c>
      <c r="O69" s="17">
        <v>112.3</v>
      </c>
      <c r="P69" s="17">
        <v>103.5</v>
      </c>
      <c r="Q69" s="17">
        <v>85.2</v>
      </c>
      <c r="R69" s="17">
        <v>106.3</v>
      </c>
      <c r="S69" s="17">
        <v>118.2</v>
      </c>
    </row>
    <row r="70" spans="1:19" ht="13.5" customHeight="1" x14ac:dyDescent="0.25">
      <c r="A70" s="24" t="s">
        <v>46</v>
      </c>
      <c r="B70" s="21">
        <v>7</v>
      </c>
      <c r="C70" s="19"/>
      <c r="D70" s="190">
        <v>106.1</v>
      </c>
      <c r="E70" s="17">
        <v>111.9</v>
      </c>
      <c r="F70" s="17">
        <v>107.7</v>
      </c>
      <c r="G70" s="17">
        <v>106.7</v>
      </c>
      <c r="H70" s="17">
        <v>101.4</v>
      </c>
      <c r="I70" s="17">
        <v>107.9</v>
      </c>
      <c r="J70" s="17">
        <v>103.2</v>
      </c>
      <c r="K70" s="17">
        <v>113.3</v>
      </c>
      <c r="L70" s="17">
        <v>90.3</v>
      </c>
      <c r="M70" s="17">
        <v>106.7</v>
      </c>
      <c r="N70" s="17">
        <v>101.7</v>
      </c>
      <c r="O70" s="17">
        <v>109.2</v>
      </c>
      <c r="P70" s="17">
        <v>110</v>
      </c>
      <c r="Q70" s="17">
        <v>96.3</v>
      </c>
      <c r="R70" s="17">
        <v>108.1</v>
      </c>
      <c r="S70" s="17">
        <v>118.5</v>
      </c>
    </row>
    <row r="71" spans="1:19" ht="13.5" customHeight="1" x14ac:dyDescent="0.25">
      <c r="A71" s="198" t="s">
        <v>46</v>
      </c>
      <c r="B71" s="24">
        <v>8</v>
      </c>
      <c r="C71" s="229"/>
      <c r="D71" s="190">
        <v>96.3</v>
      </c>
      <c r="E71" s="193">
        <v>97.5</v>
      </c>
      <c r="F71" s="193">
        <v>97.7</v>
      </c>
      <c r="G71" s="193">
        <v>102.7</v>
      </c>
      <c r="H71" s="193">
        <v>101.3</v>
      </c>
      <c r="I71" s="193">
        <v>101.1</v>
      </c>
      <c r="J71" s="193">
        <v>100.2</v>
      </c>
      <c r="K71" s="193">
        <v>98.4</v>
      </c>
      <c r="L71" s="193">
        <v>87</v>
      </c>
      <c r="M71" s="193">
        <v>92.2</v>
      </c>
      <c r="N71" s="193">
        <v>94.1</v>
      </c>
      <c r="O71" s="193">
        <v>109.5</v>
      </c>
      <c r="P71" s="193">
        <v>67</v>
      </c>
      <c r="Q71" s="193">
        <v>92.4</v>
      </c>
      <c r="R71" s="193">
        <v>101.1</v>
      </c>
      <c r="S71" s="193">
        <v>113.2</v>
      </c>
    </row>
    <row r="72" spans="1:19" ht="13.5" customHeight="1" x14ac:dyDescent="0.25">
      <c r="A72" s="199" t="s">
        <v>46</v>
      </c>
      <c r="B72" s="200">
        <v>9</v>
      </c>
      <c r="C72" s="25"/>
      <c r="D72" s="201">
        <v>99.5</v>
      </c>
      <c r="E72" s="202">
        <v>94.5</v>
      </c>
      <c r="F72" s="202">
        <v>100.9</v>
      </c>
      <c r="G72" s="202">
        <v>96.1</v>
      </c>
      <c r="H72" s="202">
        <v>89.7</v>
      </c>
      <c r="I72" s="202">
        <v>101.4</v>
      </c>
      <c r="J72" s="202">
        <v>99.6</v>
      </c>
      <c r="K72" s="202">
        <v>100.7</v>
      </c>
      <c r="L72" s="202">
        <v>88.4</v>
      </c>
      <c r="M72" s="202">
        <v>98.5</v>
      </c>
      <c r="N72" s="202">
        <v>104.2</v>
      </c>
      <c r="O72" s="202">
        <v>109.9</v>
      </c>
      <c r="P72" s="202">
        <v>106.1</v>
      </c>
      <c r="Q72" s="202">
        <v>84.3</v>
      </c>
      <c r="R72" s="202">
        <v>99.4</v>
      </c>
      <c r="S72" s="202">
        <v>115.3</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-0.8</v>
      </c>
      <c r="E74" s="188">
        <v>-4.4000000000000004</v>
      </c>
      <c r="F74" s="188">
        <v>-1.9</v>
      </c>
      <c r="G74" s="188">
        <v>-3.1</v>
      </c>
      <c r="H74" s="188">
        <v>-2.2000000000000002</v>
      </c>
      <c r="I74" s="188">
        <v>-3.6</v>
      </c>
      <c r="J74" s="188">
        <v>-0.4</v>
      </c>
      <c r="K74" s="188">
        <v>-4.8</v>
      </c>
      <c r="L74" s="189">
        <v>-8.9</v>
      </c>
      <c r="M74" s="189">
        <v>-2.2999999999999998</v>
      </c>
      <c r="N74" s="189">
        <v>10.199999999999999</v>
      </c>
      <c r="O74" s="189">
        <v>3</v>
      </c>
      <c r="P74" s="188">
        <v>1.5</v>
      </c>
      <c r="Q74" s="188">
        <v>0.8</v>
      </c>
      <c r="R74" s="188">
        <v>-3.5</v>
      </c>
      <c r="S74" s="189">
        <v>-2.1</v>
      </c>
    </row>
    <row r="75" spans="1:19" ht="13.5" customHeight="1" x14ac:dyDescent="0.25">
      <c r="A75" s="21"/>
      <c r="B75" s="21" t="s">
        <v>219</v>
      </c>
      <c r="C75" s="19"/>
      <c r="D75" s="190">
        <v>-2.8</v>
      </c>
      <c r="E75" s="17">
        <v>-1.7</v>
      </c>
      <c r="F75" s="17">
        <v>-2.2999999999999998</v>
      </c>
      <c r="G75" s="17">
        <v>0.4</v>
      </c>
      <c r="H75" s="17">
        <v>3.5</v>
      </c>
      <c r="I75" s="17">
        <v>-6.2</v>
      </c>
      <c r="J75" s="17">
        <v>-1.4</v>
      </c>
      <c r="K75" s="17">
        <v>-0.3</v>
      </c>
      <c r="L75" s="191">
        <v>6.3</v>
      </c>
      <c r="M75" s="191">
        <v>-0.5</v>
      </c>
      <c r="N75" s="191">
        <v>-14.9</v>
      </c>
      <c r="O75" s="191">
        <v>-16.399999999999999</v>
      </c>
      <c r="P75" s="17">
        <v>5.3</v>
      </c>
      <c r="Q75" s="17">
        <v>-3.6</v>
      </c>
      <c r="R75" s="17">
        <v>0.5</v>
      </c>
      <c r="S75" s="191">
        <v>-1</v>
      </c>
    </row>
    <row r="76" spans="1:19" ht="13.5" customHeight="1" x14ac:dyDescent="0.25">
      <c r="A76" s="21"/>
      <c r="B76" s="21" t="s">
        <v>94</v>
      </c>
      <c r="C76" s="19"/>
      <c r="D76" s="190">
        <v>0.7</v>
      </c>
      <c r="E76" s="17">
        <v>8.6999999999999993</v>
      </c>
      <c r="F76" s="17">
        <v>1.8</v>
      </c>
      <c r="G76" s="17">
        <v>2.2999999999999998</v>
      </c>
      <c r="H76" s="17">
        <v>-1.5</v>
      </c>
      <c r="I76" s="17">
        <v>0.8</v>
      </c>
      <c r="J76" s="17">
        <v>-0.8</v>
      </c>
      <c r="K76" s="17">
        <v>0.4</v>
      </c>
      <c r="L76" s="191">
        <v>12.9</v>
      </c>
      <c r="M76" s="191">
        <v>0.5</v>
      </c>
      <c r="N76" s="191">
        <v>1</v>
      </c>
      <c r="O76" s="191">
        <v>5.8</v>
      </c>
      <c r="P76" s="17">
        <v>-11.9</v>
      </c>
      <c r="Q76" s="17">
        <v>-0.3</v>
      </c>
      <c r="R76" s="17">
        <v>0.2</v>
      </c>
      <c r="S76" s="191">
        <v>8</v>
      </c>
    </row>
    <row r="77" spans="1:19" ht="13.5" customHeight="1" x14ac:dyDescent="0.25">
      <c r="A77" s="21"/>
      <c r="B77" s="21" t="s">
        <v>278</v>
      </c>
      <c r="C77" s="19"/>
      <c r="D77" s="190">
        <v>0.1</v>
      </c>
      <c r="E77" s="17">
        <v>-2.5</v>
      </c>
      <c r="F77" s="17">
        <v>-0.2</v>
      </c>
      <c r="G77" s="17">
        <v>-1.2</v>
      </c>
      <c r="H77" s="17">
        <v>2.4</v>
      </c>
      <c r="I77" s="17">
        <v>-3.1</v>
      </c>
      <c r="J77" s="17">
        <v>-1.7</v>
      </c>
      <c r="K77" s="17">
        <v>5.5</v>
      </c>
      <c r="L77" s="191">
        <v>-4.3</v>
      </c>
      <c r="M77" s="191">
        <v>-0.5</v>
      </c>
      <c r="N77" s="191">
        <v>3.1</v>
      </c>
      <c r="O77" s="191">
        <v>3.3</v>
      </c>
      <c r="P77" s="17">
        <v>0.7</v>
      </c>
      <c r="Q77" s="17">
        <v>0.2</v>
      </c>
      <c r="R77" s="17">
        <v>-4.8</v>
      </c>
      <c r="S77" s="191">
        <v>4</v>
      </c>
    </row>
    <row r="78" spans="1:19" ht="13.5" customHeight="1" x14ac:dyDescent="0.25">
      <c r="A78" s="21"/>
      <c r="B78" s="21" t="s">
        <v>96</v>
      </c>
      <c r="C78" s="19"/>
      <c r="D78" s="190">
        <v>0.8</v>
      </c>
      <c r="E78" s="17">
        <v>3.3</v>
      </c>
      <c r="F78" s="17">
        <v>1.2</v>
      </c>
      <c r="G78" s="17">
        <v>1.7</v>
      </c>
      <c r="H78" s="17">
        <v>2.4</v>
      </c>
      <c r="I78" s="17">
        <v>2.7</v>
      </c>
      <c r="J78" s="17">
        <v>-0.3</v>
      </c>
      <c r="K78" s="17">
        <v>3</v>
      </c>
      <c r="L78" s="191">
        <v>-5.6</v>
      </c>
      <c r="M78" s="191">
        <v>1.7</v>
      </c>
      <c r="N78" s="191">
        <v>-1.2</v>
      </c>
      <c r="O78" s="191">
        <v>-3.6</v>
      </c>
      <c r="P78" s="17">
        <v>2.5</v>
      </c>
      <c r="Q78" s="17">
        <v>-0.5</v>
      </c>
      <c r="R78" s="17">
        <v>2.2999999999999998</v>
      </c>
      <c r="S78" s="191">
        <v>0.2</v>
      </c>
    </row>
    <row r="79" spans="1:19" ht="13.5" customHeight="1" x14ac:dyDescent="0.25">
      <c r="A79" s="194"/>
      <c r="B79" s="194" t="s">
        <v>159</v>
      </c>
      <c r="C79" s="195"/>
      <c r="D79" s="196">
        <v>0</v>
      </c>
      <c r="E79" s="197">
        <v>1.1000000000000001</v>
      </c>
      <c r="F79" s="197">
        <v>0</v>
      </c>
      <c r="G79" s="197">
        <v>-1.1000000000000001</v>
      </c>
      <c r="H79" s="197">
        <v>-5.9</v>
      </c>
      <c r="I79" s="197">
        <v>0.2</v>
      </c>
      <c r="J79" s="197">
        <v>2.8</v>
      </c>
      <c r="K79" s="197">
        <v>-2.2999999999999998</v>
      </c>
      <c r="L79" s="197">
        <v>-8</v>
      </c>
      <c r="M79" s="197">
        <v>1.5</v>
      </c>
      <c r="N79" s="197">
        <v>-0.5</v>
      </c>
      <c r="O79" s="197">
        <v>0.4</v>
      </c>
      <c r="P79" s="197">
        <v>5.5</v>
      </c>
      <c r="Q79" s="197">
        <v>-3.4</v>
      </c>
      <c r="R79" s="197">
        <v>2.6</v>
      </c>
      <c r="S79" s="197">
        <v>0.3</v>
      </c>
    </row>
    <row r="80" spans="1:19" ht="13.5" customHeight="1" x14ac:dyDescent="0.25">
      <c r="A80" s="21" t="s">
        <v>421</v>
      </c>
      <c r="B80" s="21">
        <v>9</v>
      </c>
      <c r="C80" s="19" t="s">
        <v>425</v>
      </c>
      <c r="D80" s="187">
        <v>-1.2</v>
      </c>
      <c r="E80" s="188">
        <v>-3.6</v>
      </c>
      <c r="F80" s="188">
        <v>-1.1000000000000001</v>
      </c>
      <c r="G80" s="188">
        <v>-6.4</v>
      </c>
      <c r="H80" s="188">
        <v>-11.6</v>
      </c>
      <c r="I80" s="188">
        <v>-0.9</v>
      </c>
      <c r="J80" s="188">
        <v>4.5999999999999996</v>
      </c>
      <c r="K80" s="188">
        <v>-6.4</v>
      </c>
      <c r="L80" s="188">
        <v>-9.1999999999999993</v>
      </c>
      <c r="M80" s="188">
        <v>-4.3</v>
      </c>
      <c r="N80" s="188">
        <v>1.4</v>
      </c>
      <c r="O80" s="188">
        <v>3.6</v>
      </c>
      <c r="P80" s="188">
        <v>8.5</v>
      </c>
      <c r="Q80" s="188">
        <v>-3.7</v>
      </c>
      <c r="R80" s="188">
        <v>-1.3</v>
      </c>
      <c r="S80" s="188">
        <v>-4</v>
      </c>
    </row>
    <row r="81" spans="1:32" ht="13.5" customHeight="1" x14ac:dyDescent="0.25">
      <c r="A81" s="24" t="s">
        <v>46</v>
      </c>
      <c r="B81" s="21">
        <v>10</v>
      </c>
      <c r="C81" s="19"/>
      <c r="D81" s="190">
        <v>-0.8</v>
      </c>
      <c r="E81" s="17">
        <v>0.1</v>
      </c>
      <c r="F81" s="17">
        <v>-0.1</v>
      </c>
      <c r="G81" s="17">
        <v>2</v>
      </c>
      <c r="H81" s="17">
        <v>-8.1999999999999993</v>
      </c>
      <c r="I81" s="17">
        <v>-3.4</v>
      </c>
      <c r="J81" s="17">
        <v>1.8</v>
      </c>
      <c r="K81" s="17">
        <v>-0.4</v>
      </c>
      <c r="L81" s="17">
        <v>-10.6</v>
      </c>
      <c r="M81" s="17">
        <v>6.3</v>
      </c>
      <c r="N81" s="17">
        <v>2.7</v>
      </c>
      <c r="O81" s="17">
        <v>-6.8</v>
      </c>
      <c r="P81" s="17">
        <v>5.5</v>
      </c>
      <c r="Q81" s="17">
        <v>-4.3</v>
      </c>
      <c r="R81" s="17">
        <v>5</v>
      </c>
      <c r="S81" s="17">
        <v>-2.4</v>
      </c>
    </row>
    <row r="82" spans="1:32" ht="13.5" customHeight="1" x14ac:dyDescent="0.25">
      <c r="A82" s="24" t="s">
        <v>46</v>
      </c>
      <c r="B82" s="21">
        <v>11</v>
      </c>
      <c r="C82" s="19"/>
      <c r="D82" s="190">
        <v>0.7</v>
      </c>
      <c r="E82" s="17">
        <v>9.1999999999999993</v>
      </c>
      <c r="F82" s="17">
        <v>0.6</v>
      </c>
      <c r="G82" s="17">
        <v>1.7</v>
      </c>
      <c r="H82" s="17">
        <v>-2.7</v>
      </c>
      <c r="I82" s="17">
        <v>3.4</v>
      </c>
      <c r="J82" s="17">
        <v>2.6</v>
      </c>
      <c r="K82" s="17">
        <v>-0.4</v>
      </c>
      <c r="L82" s="17">
        <v>11.3</v>
      </c>
      <c r="M82" s="17">
        <v>-1.3</v>
      </c>
      <c r="N82" s="17">
        <v>4.5</v>
      </c>
      <c r="O82" s="17">
        <v>-8.3000000000000007</v>
      </c>
      <c r="P82" s="17">
        <v>1.1000000000000001</v>
      </c>
      <c r="Q82" s="17">
        <v>-4.5</v>
      </c>
      <c r="R82" s="17">
        <v>0.3</v>
      </c>
      <c r="S82" s="17">
        <v>4.9000000000000004</v>
      </c>
    </row>
    <row r="83" spans="1:32" ht="13.5" customHeight="1" x14ac:dyDescent="0.25">
      <c r="A83" s="24" t="s">
        <v>46</v>
      </c>
      <c r="B83" s="21">
        <v>12</v>
      </c>
      <c r="D83" s="190">
        <v>-1.5</v>
      </c>
      <c r="E83" s="17">
        <v>6.2</v>
      </c>
      <c r="F83" s="17">
        <v>-2</v>
      </c>
      <c r="G83" s="17">
        <v>-0.8</v>
      </c>
      <c r="H83" s="17">
        <v>-9.5</v>
      </c>
      <c r="I83" s="17">
        <v>-1.5</v>
      </c>
      <c r="J83" s="17">
        <v>5.0999999999999996</v>
      </c>
      <c r="K83" s="17">
        <v>-0.1</v>
      </c>
      <c r="L83" s="17">
        <v>-3.9</v>
      </c>
      <c r="M83" s="17">
        <v>-4.7</v>
      </c>
      <c r="N83" s="17">
        <v>3.5</v>
      </c>
      <c r="O83" s="17">
        <v>-10.8</v>
      </c>
      <c r="P83" s="17">
        <v>2.6</v>
      </c>
      <c r="Q83" s="17">
        <v>-4</v>
      </c>
      <c r="R83" s="17">
        <v>1.5</v>
      </c>
      <c r="S83" s="17">
        <v>-2.9</v>
      </c>
    </row>
    <row r="84" spans="1:32" ht="13.5" customHeight="1" x14ac:dyDescent="0.25">
      <c r="A84" s="24" t="s">
        <v>422</v>
      </c>
      <c r="B84" s="21">
        <v>1</v>
      </c>
      <c r="C84" s="19"/>
      <c r="D84" s="190">
        <v>1</v>
      </c>
      <c r="E84" s="17">
        <v>3.2</v>
      </c>
      <c r="F84" s="17">
        <v>2</v>
      </c>
      <c r="G84" s="17">
        <v>0.5</v>
      </c>
      <c r="H84" s="17">
        <v>1.7</v>
      </c>
      <c r="I84" s="17">
        <v>10</v>
      </c>
      <c r="J84" s="17">
        <v>2.4</v>
      </c>
      <c r="K84" s="17">
        <v>-2.1</v>
      </c>
      <c r="L84" s="17">
        <v>-2.7</v>
      </c>
      <c r="M84" s="17">
        <v>4.7</v>
      </c>
      <c r="N84" s="17">
        <v>6.1</v>
      </c>
      <c r="O84" s="17">
        <v>6</v>
      </c>
      <c r="P84" s="17">
        <v>1.1000000000000001</v>
      </c>
      <c r="Q84" s="17">
        <v>-8.6</v>
      </c>
      <c r="R84" s="17">
        <v>-1.4</v>
      </c>
      <c r="S84" s="17">
        <v>2.2000000000000002</v>
      </c>
    </row>
    <row r="85" spans="1:32" ht="13.5" customHeight="1" x14ac:dyDescent="0.25">
      <c r="A85" s="24" t="s">
        <v>46</v>
      </c>
      <c r="B85" s="21">
        <v>2</v>
      </c>
      <c r="C85" s="19"/>
      <c r="D85" s="190">
        <v>-3.6</v>
      </c>
      <c r="E85" s="17">
        <v>-8.5</v>
      </c>
      <c r="F85" s="17">
        <v>0.3</v>
      </c>
      <c r="G85" s="17">
        <v>-1.7</v>
      </c>
      <c r="H85" s="17">
        <v>-0.7</v>
      </c>
      <c r="I85" s="17">
        <v>0.4</v>
      </c>
      <c r="J85" s="17">
        <v>-3.9</v>
      </c>
      <c r="K85" s="17">
        <v>-7.3</v>
      </c>
      <c r="L85" s="17">
        <v>0.5</v>
      </c>
      <c r="M85" s="17">
        <v>-8.1999999999999993</v>
      </c>
      <c r="N85" s="17">
        <v>12.9</v>
      </c>
      <c r="O85" s="17">
        <v>-4.0999999999999996</v>
      </c>
      <c r="P85" s="17">
        <v>-7.4</v>
      </c>
      <c r="Q85" s="17">
        <v>-13.9</v>
      </c>
      <c r="R85" s="17">
        <v>-4.5</v>
      </c>
      <c r="S85" s="17">
        <v>-4.0999999999999996</v>
      </c>
    </row>
    <row r="86" spans="1:32" ht="13.5" customHeight="1" x14ac:dyDescent="0.25">
      <c r="A86" s="24" t="s">
        <v>46</v>
      </c>
      <c r="B86" s="21">
        <v>3</v>
      </c>
      <c r="C86" s="19"/>
      <c r="D86" s="190">
        <v>-5.2</v>
      </c>
      <c r="E86" s="17">
        <v>-7.8</v>
      </c>
      <c r="F86" s="17">
        <v>-1.6</v>
      </c>
      <c r="G86" s="17">
        <v>-6.3</v>
      </c>
      <c r="H86" s="17">
        <v>-1.9</v>
      </c>
      <c r="I86" s="17">
        <v>-7.6</v>
      </c>
      <c r="J86" s="17">
        <v>-3.4</v>
      </c>
      <c r="K86" s="17">
        <v>-3.3</v>
      </c>
      <c r="L86" s="17">
        <v>-1.7</v>
      </c>
      <c r="M86" s="17">
        <v>-2.9</v>
      </c>
      <c r="N86" s="17">
        <v>-1.6</v>
      </c>
      <c r="O86" s="17">
        <v>0.1</v>
      </c>
      <c r="P86" s="17">
        <v>-6.3</v>
      </c>
      <c r="Q86" s="17">
        <v>-15.6</v>
      </c>
      <c r="R86" s="17">
        <v>1.3</v>
      </c>
      <c r="S86" s="17">
        <v>-6</v>
      </c>
    </row>
    <row r="87" spans="1:32" ht="13.5" customHeight="1" x14ac:dyDescent="0.25">
      <c r="A87" s="198" t="s">
        <v>46</v>
      </c>
      <c r="B87" s="21">
        <v>4</v>
      </c>
      <c r="C87" s="19"/>
      <c r="D87" s="190">
        <v>-3.9</v>
      </c>
      <c r="E87" s="17">
        <v>-9.9</v>
      </c>
      <c r="F87" s="17">
        <v>-1.6</v>
      </c>
      <c r="G87" s="17">
        <v>-5.8</v>
      </c>
      <c r="H87" s="17">
        <v>-0.3</v>
      </c>
      <c r="I87" s="17">
        <v>-2.2999999999999998</v>
      </c>
      <c r="J87" s="17">
        <v>-1.7</v>
      </c>
      <c r="K87" s="17">
        <v>0.3</v>
      </c>
      <c r="L87" s="17">
        <v>-2.4</v>
      </c>
      <c r="M87" s="17">
        <v>-8.6999999999999993</v>
      </c>
      <c r="N87" s="17">
        <v>7.8</v>
      </c>
      <c r="O87" s="17">
        <v>-3.2</v>
      </c>
      <c r="P87" s="17">
        <v>-7.8</v>
      </c>
      <c r="Q87" s="17">
        <v>-13.2</v>
      </c>
      <c r="R87" s="17">
        <v>2.9</v>
      </c>
      <c r="S87" s="17">
        <v>-0.5</v>
      </c>
    </row>
    <row r="88" spans="1:32" ht="13.5" customHeight="1" x14ac:dyDescent="0.25">
      <c r="A88" s="24" t="s">
        <v>46</v>
      </c>
      <c r="B88" s="21">
        <v>5</v>
      </c>
      <c r="D88" s="190">
        <v>-2.5</v>
      </c>
      <c r="E88" s="17">
        <v>1.5</v>
      </c>
      <c r="F88" s="17">
        <v>-2.8</v>
      </c>
      <c r="G88" s="17">
        <v>-4.0999999999999996</v>
      </c>
      <c r="H88" s="17">
        <v>-3.6</v>
      </c>
      <c r="I88" s="17">
        <v>3.4</v>
      </c>
      <c r="J88" s="17">
        <v>-0.5</v>
      </c>
      <c r="K88" s="17">
        <v>-4.2</v>
      </c>
      <c r="L88" s="17">
        <v>-2.2999999999999998</v>
      </c>
      <c r="M88" s="17">
        <v>-6.4</v>
      </c>
      <c r="N88" s="17">
        <v>0.3</v>
      </c>
      <c r="O88" s="17">
        <v>6.7</v>
      </c>
      <c r="P88" s="17">
        <v>-6.7</v>
      </c>
      <c r="Q88" s="17">
        <v>-7.3</v>
      </c>
      <c r="R88" s="17">
        <v>1.8</v>
      </c>
      <c r="S88" s="17">
        <v>2</v>
      </c>
    </row>
    <row r="89" spans="1:32" ht="13.5" customHeight="1" x14ac:dyDescent="0.25">
      <c r="A89" s="21" t="s">
        <v>46</v>
      </c>
      <c r="B89" s="21">
        <v>6</v>
      </c>
      <c r="C89" s="19"/>
      <c r="D89" s="190">
        <v>-1.5</v>
      </c>
      <c r="E89" s="17">
        <v>-8.1</v>
      </c>
      <c r="F89" s="17">
        <v>0</v>
      </c>
      <c r="G89" s="17">
        <v>-0.3</v>
      </c>
      <c r="H89" s="17">
        <v>-3.4</v>
      </c>
      <c r="I89" s="17">
        <v>0.6</v>
      </c>
      <c r="J89" s="17">
        <v>0.4</v>
      </c>
      <c r="K89" s="17">
        <v>0.3</v>
      </c>
      <c r="L89" s="17">
        <v>-5</v>
      </c>
      <c r="M89" s="17">
        <v>-1.7</v>
      </c>
      <c r="N89" s="17">
        <v>4.9000000000000004</v>
      </c>
      <c r="O89" s="17">
        <v>-10</v>
      </c>
      <c r="P89" s="17">
        <v>2.2000000000000002</v>
      </c>
      <c r="Q89" s="17">
        <v>-10.7</v>
      </c>
      <c r="R89" s="17">
        <v>7.7</v>
      </c>
      <c r="S89" s="17">
        <v>1.2</v>
      </c>
    </row>
    <row r="90" spans="1:32" ht="13.5" customHeight="1" x14ac:dyDescent="0.25">
      <c r="A90" s="24" t="s">
        <v>46</v>
      </c>
      <c r="B90" s="21">
        <v>7</v>
      </c>
      <c r="C90" s="19"/>
      <c r="D90" s="190">
        <v>1.8</v>
      </c>
      <c r="E90" s="17">
        <v>1.6</v>
      </c>
      <c r="F90" s="17">
        <v>1.8</v>
      </c>
      <c r="G90" s="17">
        <v>-2.1</v>
      </c>
      <c r="H90" s="17">
        <v>-0.3</v>
      </c>
      <c r="I90" s="17">
        <v>8.1999999999999993</v>
      </c>
      <c r="J90" s="17">
        <v>1.4</v>
      </c>
      <c r="K90" s="17">
        <v>-1</v>
      </c>
      <c r="L90" s="17">
        <v>-7.1</v>
      </c>
      <c r="M90" s="17">
        <v>-1.6</v>
      </c>
      <c r="N90" s="17">
        <v>7.7</v>
      </c>
      <c r="O90" s="17">
        <v>-11.4</v>
      </c>
      <c r="P90" s="17">
        <v>5.6</v>
      </c>
      <c r="Q90" s="17">
        <v>1.4</v>
      </c>
      <c r="R90" s="17">
        <v>5.5</v>
      </c>
      <c r="S90" s="17">
        <v>0.8</v>
      </c>
    </row>
    <row r="91" spans="1:32" ht="13.5" customHeight="1" x14ac:dyDescent="0.25">
      <c r="A91" s="24" t="s">
        <v>46</v>
      </c>
      <c r="B91" s="21">
        <v>8</v>
      </c>
      <c r="C91" s="19"/>
      <c r="D91" s="190">
        <v>-1.4</v>
      </c>
      <c r="E91" s="17">
        <v>-3.8</v>
      </c>
      <c r="F91" s="17">
        <v>-1.1000000000000001</v>
      </c>
      <c r="G91" s="17">
        <v>-1.4</v>
      </c>
      <c r="H91" s="17">
        <v>-3.4</v>
      </c>
      <c r="I91" s="17">
        <v>4.3</v>
      </c>
      <c r="J91" s="17">
        <v>-0.3</v>
      </c>
      <c r="K91" s="17">
        <v>-6.5</v>
      </c>
      <c r="L91" s="17">
        <v>-8</v>
      </c>
      <c r="M91" s="17">
        <v>-9.1999999999999993</v>
      </c>
      <c r="N91" s="17">
        <v>7.3</v>
      </c>
      <c r="O91" s="17">
        <v>-3.9</v>
      </c>
      <c r="P91" s="17">
        <v>-9.6999999999999993</v>
      </c>
      <c r="Q91" s="17">
        <v>-3.9</v>
      </c>
      <c r="R91" s="17">
        <v>1.3</v>
      </c>
      <c r="S91" s="17">
        <v>2.2000000000000002</v>
      </c>
    </row>
    <row r="92" spans="1:32" ht="13.5" customHeight="1" x14ac:dyDescent="0.25">
      <c r="A92" s="199" t="s">
        <v>46</v>
      </c>
      <c r="B92" s="200">
        <v>9</v>
      </c>
      <c r="C92" s="25"/>
      <c r="D92" s="201">
        <v>-1.5</v>
      </c>
      <c r="E92" s="202">
        <v>-13.5</v>
      </c>
      <c r="F92" s="202">
        <v>-0.5</v>
      </c>
      <c r="G92" s="202">
        <v>-2.9</v>
      </c>
      <c r="H92" s="202">
        <v>-2.8</v>
      </c>
      <c r="I92" s="202">
        <v>-0.9</v>
      </c>
      <c r="J92" s="202">
        <v>-0.8</v>
      </c>
      <c r="K92" s="202">
        <v>0.1</v>
      </c>
      <c r="L92" s="202">
        <v>-5.2</v>
      </c>
      <c r="M92" s="202">
        <v>1.7</v>
      </c>
      <c r="N92" s="202">
        <v>4</v>
      </c>
      <c r="O92" s="202">
        <v>-5.4</v>
      </c>
      <c r="P92" s="202">
        <v>14</v>
      </c>
      <c r="Q92" s="202">
        <v>-14.9</v>
      </c>
      <c r="R92" s="202">
        <v>6.5</v>
      </c>
      <c r="S92" s="202">
        <v>4.2</v>
      </c>
    </row>
    <row r="93" spans="1:32" ht="27" customHeight="1" x14ac:dyDescent="0.25">
      <c r="A93" s="595" t="s">
        <v>147</v>
      </c>
      <c r="B93" s="595"/>
      <c r="C93" s="596"/>
      <c r="D93" s="222">
        <v>3.3</v>
      </c>
      <c r="E93" s="203">
        <v>-3.1</v>
      </c>
      <c r="F93" s="203">
        <v>3.3</v>
      </c>
      <c r="G93" s="203">
        <v>-6.4</v>
      </c>
      <c r="H93" s="203">
        <v>-11.5</v>
      </c>
      <c r="I93" s="203">
        <v>0.3</v>
      </c>
      <c r="J93" s="203">
        <v>-0.6</v>
      </c>
      <c r="K93" s="203">
        <v>2.2999999999999998</v>
      </c>
      <c r="L93" s="203">
        <v>1.6</v>
      </c>
      <c r="M93" s="203">
        <v>6.8</v>
      </c>
      <c r="N93" s="203">
        <v>10.7</v>
      </c>
      <c r="O93" s="203">
        <v>0.4</v>
      </c>
      <c r="P93" s="203">
        <v>58.4</v>
      </c>
      <c r="Q93" s="203">
        <v>-8.8000000000000007</v>
      </c>
      <c r="R93" s="203">
        <v>-1.7</v>
      </c>
      <c r="S93" s="203">
        <v>1.9</v>
      </c>
      <c r="T93" s="204"/>
      <c r="U93" s="204"/>
      <c r="V93" s="204"/>
      <c r="W93" s="204"/>
      <c r="X93" s="204"/>
      <c r="Y93" s="204"/>
      <c r="Z93" s="204"/>
      <c r="AA93" s="204"/>
      <c r="AB93" s="204"/>
      <c r="AC93" s="204"/>
      <c r="AD93" s="204"/>
      <c r="AE93" s="204"/>
      <c r="AF93" s="204"/>
    </row>
    <row r="94" spans="1:32" ht="27" customHeight="1" x14ac:dyDescent="0.25">
      <c r="A94" s="225"/>
      <c r="B94" s="225"/>
      <c r="C94" s="225"/>
      <c r="D94" s="228"/>
      <c r="E94" s="228"/>
      <c r="F94" s="228"/>
      <c r="G94" s="228"/>
      <c r="H94" s="228"/>
      <c r="I94" s="228"/>
      <c r="J94" s="228"/>
      <c r="K94" s="228"/>
      <c r="L94" s="228"/>
      <c r="M94" s="228"/>
      <c r="N94" s="228"/>
      <c r="O94" s="228"/>
      <c r="P94" s="228"/>
      <c r="Q94" s="228"/>
      <c r="R94" s="228"/>
      <c r="S94" s="228"/>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65" right="0.39370078740157483" top="0.43307086614173229" bottom="0.59055118110236227" header="0.31496062992125984" footer="0.35433070866141736"/>
  <pageSetup paperSize="9" scale="61" firstPageNumber="0" orientation="portrait" r:id="rId1"/>
  <headerFooter alignWithMargins="0">
    <oddFooter>&amp;C&amp;"ＭＳ Ｐゴシック,標準"&amp;12- 10 -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indexed="17"/>
    <pageSetUpPr fitToPage="1"/>
  </sheetPr>
  <dimension ref="A1:AF94"/>
  <sheetViews>
    <sheetView view="pageBreakPreview" zoomScale="85" zoomScaleNormal="85" zoomScaleSheetLayoutView="85"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436</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187">
        <v>119.5</v>
      </c>
      <c r="E8" s="188">
        <v>95.8</v>
      </c>
      <c r="F8" s="188">
        <v>127.3</v>
      </c>
      <c r="G8" s="188">
        <v>120.8</v>
      </c>
      <c r="H8" s="188">
        <v>136.1</v>
      </c>
      <c r="I8" s="188">
        <v>134.1</v>
      </c>
      <c r="J8" s="188">
        <v>123.7</v>
      </c>
      <c r="K8" s="188">
        <v>107.6</v>
      </c>
      <c r="L8" s="189">
        <v>119.5</v>
      </c>
      <c r="M8" s="189">
        <v>90.3</v>
      </c>
      <c r="N8" s="189">
        <v>151.1</v>
      </c>
      <c r="O8" s="189">
        <v>117.8</v>
      </c>
      <c r="P8" s="188">
        <v>78.7</v>
      </c>
      <c r="Q8" s="188">
        <v>96</v>
      </c>
      <c r="R8" s="188">
        <v>92</v>
      </c>
      <c r="S8" s="189">
        <v>123.8</v>
      </c>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row>
    <row r="10" spans="1:28" x14ac:dyDescent="0.25">
      <c r="A10" s="21"/>
      <c r="B10" s="21" t="s">
        <v>94</v>
      </c>
      <c r="C10" s="19"/>
      <c r="D10" s="190">
        <v>101.5</v>
      </c>
      <c r="E10" s="17">
        <v>86.7</v>
      </c>
      <c r="F10" s="17">
        <v>108.8</v>
      </c>
      <c r="G10" s="17">
        <v>115.1</v>
      </c>
      <c r="H10" s="17">
        <v>105.5</v>
      </c>
      <c r="I10" s="17">
        <v>101.7</v>
      </c>
      <c r="J10" s="17">
        <v>100.3</v>
      </c>
      <c r="K10" s="17">
        <v>67.5</v>
      </c>
      <c r="L10" s="191">
        <v>106.8</v>
      </c>
      <c r="M10" s="191">
        <v>92.9</v>
      </c>
      <c r="N10" s="191">
        <v>84.4</v>
      </c>
      <c r="O10" s="191">
        <v>105.9</v>
      </c>
      <c r="P10" s="17">
        <v>72.5</v>
      </c>
      <c r="Q10" s="17">
        <v>87.9</v>
      </c>
      <c r="R10" s="17">
        <v>123.5</v>
      </c>
      <c r="S10" s="191">
        <v>158.5</v>
      </c>
    </row>
    <row r="11" spans="1:28" ht="13.5" customHeight="1" x14ac:dyDescent="0.25">
      <c r="A11" s="21"/>
      <c r="B11" s="21" t="s">
        <v>278</v>
      </c>
      <c r="C11" s="19"/>
      <c r="D11" s="190">
        <v>110.3</v>
      </c>
      <c r="E11" s="17">
        <v>77.8</v>
      </c>
      <c r="F11" s="17">
        <v>118.1</v>
      </c>
      <c r="G11" s="17">
        <v>108.5</v>
      </c>
      <c r="H11" s="17">
        <v>100.5</v>
      </c>
      <c r="I11" s="17">
        <v>93.4</v>
      </c>
      <c r="J11" s="17">
        <v>114.3</v>
      </c>
      <c r="K11" s="17">
        <v>73</v>
      </c>
      <c r="L11" s="191">
        <v>142.69999999999999</v>
      </c>
      <c r="M11" s="191">
        <v>107.3</v>
      </c>
      <c r="N11" s="191">
        <v>107.7</v>
      </c>
      <c r="O11" s="191">
        <v>130.9</v>
      </c>
      <c r="P11" s="17">
        <v>97.5</v>
      </c>
      <c r="Q11" s="17">
        <v>103.4</v>
      </c>
      <c r="R11" s="17">
        <v>191</v>
      </c>
      <c r="S11" s="191">
        <v>187.8</v>
      </c>
    </row>
    <row r="12" spans="1:28" ht="13.5" customHeight="1" x14ac:dyDescent="0.25">
      <c r="A12" s="21"/>
      <c r="B12" s="21" t="s">
        <v>96</v>
      </c>
      <c r="C12" s="19"/>
      <c r="D12" s="192">
        <v>116.7</v>
      </c>
      <c r="E12" s="35">
        <v>77.599999999999994</v>
      </c>
      <c r="F12" s="35">
        <v>122.9</v>
      </c>
      <c r="G12" s="35">
        <v>146.30000000000001</v>
      </c>
      <c r="H12" s="35">
        <v>104.1</v>
      </c>
      <c r="I12" s="35">
        <v>109</v>
      </c>
      <c r="J12" s="35">
        <v>108.5</v>
      </c>
      <c r="K12" s="35">
        <v>60.6</v>
      </c>
      <c r="L12" s="35">
        <v>141.9</v>
      </c>
      <c r="M12" s="35">
        <v>115.1</v>
      </c>
      <c r="N12" s="35">
        <v>123.1</v>
      </c>
      <c r="O12" s="35">
        <v>131.1</v>
      </c>
      <c r="P12" s="35">
        <v>137</v>
      </c>
      <c r="Q12" s="35">
        <v>101.1</v>
      </c>
      <c r="R12" s="35">
        <v>162.1</v>
      </c>
      <c r="S12" s="35">
        <v>196.5</v>
      </c>
    </row>
    <row r="13" spans="1:28" ht="13.5" customHeight="1" x14ac:dyDescent="0.25">
      <c r="A13" s="194"/>
      <c r="B13" s="194" t="s">
        <v>159</v>
      </c>
      <c r="C13" s="195"/>
      <c r="D13" s="196">
        <v>122.3</v>
      </c>
      <c r="E13" s="197">
        <v>81.599999999999994</v>
      </c>
      <c r="F13" s="197">
        <v>122.4</v>
      </c>
      <c r="G13" s="197">
        <v>142.30000000000001</v>
      </c>
      <c r="H13" s="197">
        <v>70.7</v>
      </c>
      <c r="I13" s="197">
        <v>104</v>
      </c>
      <c r="J13" s="197">
        <v>125.6</v>
      </c>
      <c r="K13" s="197">
        <v>73.2</v>
      </c>
      <c r="L13" s="197">
        <v>90.4</v>
      </c>
      <c r="M13" s="197">
        <v>114.4</v>
      </c>
      <c r="N13" s="197">
        <v>83</v>
      </c>
      <c r="O13" s="197">
        <v>139.19999999999999</v>
      </c>
      <c r="P13" s="197">
        <v>256.60000000000002</v>
      </c>
      <c r="Q13" s="197">
        <v>84.2</v>
      </c>
      <c r="R13" s="197">
        <v>277.2</v>
      </c>
      <c r="S13" s="197">
        <v>224.1</v>
      </c>
    </row>
    <row r="14" spans="1:28" ht="13.5" customHeight="1" x14ac:dyDescent="0.25">
      <c r="A14" s="21" t="s">
        <v>421</v>
      </c>
      <c r="B14" s="21">
        <v>9</v>
      </c>
      <c r="C14" s="19" t="s">
        <v>425</v>
      </c>
      <c r="D14" s="187">
        <v>121.5</v>
      </c>
      <c r="E14" s="188">
        <v>92.5</v>
      </c>
      <c r="F14" s="188">
        <v>125.4</v>
      </c>
      <c r="G14" s="188">
        <v>141.6</v>
      </c>
      <c r="H14" s="188">
        <v>61.1</v>
      </c>
      <c r="I14" s="188">
        <v>102.6</v>
      </c>
      <c r="J14" s="188">
        <v>116.9</v>
      </c>
      <c r="K14" s="188">
        <v>70</v>
      </c>
      <c r="L14" s="188">
        <v>88.9</v>
      </c>
      <c r="M14" s="188">
        <v>104.2</v>
      </c>
      <c r="N14" s="188">
        <v>72.099999999999994</v>
      </c>
      <c r="O14" s="188">
        <v>137.80000000000001</v>
      </c>
      <c r="P14" s="188">
        <v>282.3</v>
      </c>
      <c r="Q14" s="188">
        <v>83.1</v>
      </c>
      <c r="R14" s="188">
        <v>261.2</v>
      </c>
      <c r="S14" s="188">
        <v>207.2</v>
      </c>
    </row>
    <row r="15" spans="1:28" ht="13.5" customHeight="1" x14ac:dyDescent="0.25">
      <c r="A15" s="24" t="s">
        <v>46</v>
      </c>
      <c r="B15" s="21">
        <v>10</v>
      </c>
      <c r="C15" s="19"/>
      <c r="D15" s="190">
        <v>120.4</v>
      </c>
      <c r="E15" s="17">
        <v>88.4</v>
      </c>
      <c r="F15" s="17">
        <v>128.1</v>
      </c>
      <c r="G15" s="17">
        <v>134.5</v>
      </c>
      <c r="H15" s="17">
        <v>86.7</v>
      </c>
      <c r="I15" s="17">
        <v>102.6</v>
      </c>
      <c r="J15" s="17">
        <v>130.5</v>
      </c>
      <c r="K15" s="17">
        <v>83.3</v>
      </c>
      <c r="L15" s="17">
        <v>84</v>
      </c>
      <c r="M15" s="17">
        <v>112.5</v>
      </c>
      <c r="N15" s="17">
        <v>69.8</v>
      </c>
      <c r="O15" s="17">
        <v>148.6</v>
      </c>
      <c r="P15" s="17">
        <v>187.3</v>
      </c>
      <c r="Q15" s="17">
        <v>88.1</v>
      </c>
      <c r="R15" s="17">
        <v>277.60000000000002</v>
      </c>
      <c r="S15" s="17">
        <v>210.1</v>
      </c>
    </row>
    <row r="16" spans="1:28" ht="13.5" customHeight="1" x14ac:dyDescent="0.25">
      <c r="A16" s="24" t="s">
        <v>46</v>
      </c>
      <c r="B16" s="21">
        <v>11</v>
      </c>
      <c r="C16" s="19"/>
      <c r="D16" s="190">
        <v>128</v>
      </c>
      <c r="E16" s="17">
        <v>87.1</v>
      </c>
      <c r="F16" s="17">
        <v>127.2</v>
      </c>
      <c r="G16" s="17">
        <v>143.4</v>
      </c>
      <c r="H16" s="17">
        <v>69.900000000000006</v>
      </c>
      <c r="I16" s="17">
        <v>108.7</v>
      </c>
      <c r="J16" s="17">
        <v>125.4</v>
      </c>
      <c r="K16" s="17">
        <v>87.5</v>
      </c>
      <c r="L16" s="17">
        <v>103.7</v>
      </c>
      <c r="M16" s="17">
        <v>115.8</v>
      </c>
      <c r="N16" s="17">
        <v>72.099999999999994</v>
      </c>
      <c r="O16" s="17">
        <v>110.8</v>
      </c>
      <c r="P16" s="17">
        <v>302.5</v>
      </c>
      <c r="Q16" s="17">
        <v>79.7</v>
      </c>
      <c r="R16" s="17">
        <v>273.5</v>
      </c>
      <c r="S16" s="17">
        <v>244.9</v>
      </c>
    </row>
    <row r="17" spans="1:19" ht="13.5" customHeight="1" x14ac:dyDescent="0.25">
      <c r="A17" s="24" t="s">
        <v>46</v>
      </c>
      <c r="B17" s="21">
        <v>12</v>
      </c>
      <c r="D17" s="190">
        <v>119.4</v>
      </c>
      <c r="E17" s="17">
        <v>79.599999999999994</v>
      </c>
      <c r="F17" s="17">
        <v>125.4</v>
      </c>
      <c r="G17" s="17">
        <v>146.9</v>
      </c>
      <c r="H17" s="17">
        <v>77</v>
      </c>
      <c r="I17" s="17">
        <v>99.6</v>
      </c>
      <c r="J17" s="17">
        <v>115.3</v>
      </c>
      <c r="K17" s="17">
        <v>85.8</v>
      </c>
      <c r="L17" s="17">
        <v>81.5</v>
      </c>
      <c r="M17" s="17">
        <v>118.3</v>
      </c>
      <c r="N17" s="17">
        <v>104.7</v>
      </c>
      <c r="O17" s="17">
        <v>108.1</v>
      </c>
      <c r="P17" s="17">
        <v>213.9</v>
      </c>
      <c r="Q17" s="17">
        <v>79.7</v>
      </c>
      <c r="R17" s="17">
        <v>318.39999999999998</v>
      </c>
      <c r="S17" s="17">
        <v>218.8</v>
      </c>
    </row>
    <row r="18" spans="1:19" ht="13.5" customHeight="1" x14ac:dyDescent="0.25">
      <c r="A18" s="24" t="s">
        <v>422</v>
      </c>
      <c r="B18" s="21">
        <v>1</v>
      </c>
      <c r="C18" s="19"/>
      <c r="D18" s="190">
        <v>109.7</v>
      </c>
      <c r="E18" s="17">
        <v>53.7</v>
      </c>
      <c r="F18" s="17">
        <v>102.6</v>
      </c>
      <c r="G18" s="17">
        <v>119.5</v>
      </c>
      <c r="H18" s="17">
        <v>79.599999999999994</v>
      </c>
      <c r="I18" s="17">
        <v>91.8</v>
      </c>
      <c r="J18" s="17">
        <v>127.1</v>
      </c>
      <c r="K18" s="17">
        <v>96.7</v>
      </c>
      <c r="L18" s="17">
        <v>72.8</v>
      </c>
      <c r="M18" s="17">
        <v>90</v>
      </c>
      <c r="N18" s="17">
        <v>100</v>
      </c>
      <c r="O18" s="17">
        <v>159.5</v>
      </c>
      <c r="P18" s="17">
        <v>239.2</v>
      </c>
      <c r="Q18" s="17">
        <v>83.1</v>
      </c>
      <c r="R18" s="17">
        <v>361.2</v>
      </c>
      <c r="S18" s="17">
        <v>188.4</v>
      </c>
    </row>
    <row r="19" spans="1:19" ht="13.5" customHeight="1" x14ac:dyDescent="0.25">
      <c r="A19" s="24" t="s">
        <v>46</v>
      </c>
      <c r="B19" s="21">
        <v>2</v>
      </c>
      <c r="C19" s="19"/>
      <c r="D19" s="190">
        <v>115.1</v>
      </c>
      <c r="E19" s="17">
        <v>61.9</v>
      </c>
      <c r="F19" s="17">
        <v>112.3</v>
      </c>
      <c r="G19" s="17">
        <v>123.9</v>
      </c>
      <c r="H19" s="17">
        <v>89.4</v>
      </c>
      <c r="I19" s="17">
        <v>106.1</v>
      </c>
      <c r="J19" s="17">
        <v>103.4</v>
      </c>
      <c r="K19" s="17">
        <v>88.3</v>
      </c>
      <c r="L19" s="17">
        <v>59.3</v>
      </c>
      <c r="M19" s="17">
        <v>117.5</v>
      </c>
      <c r="N19" s="17">
        <v>100</v>
      </c>
      <c r="O19" s="17">
        <v>137.80000000000001</v>
      </c>
      <c r="P19" s="17">
        <v>251.9</v>
      </c>
      <c r="Q19" s="17">
        <v>84.7</v>
      </c>
      <c r="R19" s="17">
        <v>240.8</v>
      </c>
      <c r="S19" s="17">
        <v>208.7</v>
      </c>
    </row>
    <row r="20" spans="1:19" ht="13.5" customHeight="1" x14ac:dyDescent="0.25">
      <c r="A20" s="24" t="s">
        <v>46</v>
      </c>
      <c r="B20" s="21">
        <v>3</v>
      </c>
      <c r="C20" s="19"/>
      <c r="D20" s="190">
        <v>115.1</v>
      </c>
      <c r="E20" s="17">
        <v>73.5</v>
      </c>
      <c r="F20" s="17">
        <v>107.9</v>
      </c>
      <c r="G20" s="17">
        <v>128.30000000000001</v>
      </c>
      <c r="H20" s="17">
        <v>105.3</v>
      </c>
      <c r="I20" s="17">
        <v>104.3</v>
      </c>
      <c r="J20" s="17">
        <v>122</v>
      </c>
      <c r="K20" s="17">
        <v>100</v>
      </c>
      <c r="L20" s="17">
        <v>66.7</v>
      </c>
      <c r="M20" s="17">
        <v>120</v>
      </c>
      <c r="N20" s="17">
        <v>86</v>
      </c>
      <c r="O20" s="17">
        <v>118.9</v>
      </c>
      <c r="P20" s="17">
        <v>269.60000000000002</v>
      </c>
      <c r="Q20" s="17">
        <v>76.3</v>
      </c>
      <c r="R20" s="17">
        <v>273.5</v>
      </c>
      <c r="S20" s="17">
        <v>185.5</v>
      </c>
    </row>
    <row r="21" spans="1:19" ht="13.5" customHeight="1" x14ac:dyDescent="0.25">
      <c r="A21" s="198" t="s">
        <v>46</v>
      </c>
      <c r="B21" s="21">
        <v>4</v>
      </c>
      <c r="C21" s="19"/>
      <c r="D21" s="190">
        <v>121.5</v>
      </c>
      <c r="E21" s="17">
        <v>64.599999999999994</v>
      </c>
      <c r="F21" s="17">
        <v>107.9</v>
      </c>
      <c r="G21" s="17">
        <v>137.19999999999999</v>
      </c>
      <c r="H21" s="17">
        <v>89.4</v>
      </c>
      <c r="I21" s="17">
        <v>111.7</v>
      </c>
      <c r="J21" s="17">
        <v>113.6</v>
      </c>
      <c r="K21" s="17">
        <v>101.7</v>
      </c>
      <c r="L21" s="17">
        <v>76.5</v>
      </c>
      <c r="M21" s="17">
        <v>105</v>
      </c>
      <c r="N21" s="17">
        <v>86</v>
      </c>
      <c r="O21" s="17">
        <v>151.4</v>
      </c>
      <c r="P21" s="17">
        <v>354.4</v>
      </c>
      <c r="Q21" s="17">
        <v>88.1</v>
      </c>
      <c r="R21" s="17">
        <v>316.3</v>
      </c>
      <c r="S21" s="17">
        <v>210.1</v>
      </c>
    </row>
    <row r="22" spans="1:19" ht="13.5" customHeight="1" x14ac:dyDescent="0.25">
      <c r="A22" s="24" t="s">
        <v>46</v>
      </c>
      <c r="B22" s="21">
        <v>5</v>
      </c>
      <c r="D22" s="190">
        <v>114</v>
      </c>
      <c r="E22" s="17">
        <v>66</v>
      </c>
      <c r="F22" s="17">
        <v>100</v>
      </c>
      <c r="G22" s="17">
        <v>123</v>
      </c>
      <c r="H22" s="17">
        <v>79.599999999999994</v>
      </c>
      <c r="I22" s="17">
        <v>99.6</v>
      </c>
      <c r="J22" s="17">
        <v>105.1</v>
      </c>
      <c r="K22" s="17">
        <v>100</v>
      </c>
      <c r="L22" s="17">
        <v>67.900000000000006</v>
      </c>
      <c r="M22" s="17">
        <v>103.3</v>
      </c>
      <c r="N22" s="17">
        <v>93</v>
      </c>
      <c r="O22" s="17">
        <v>191.9</v>
      </c>
      <c r="P22" s="17">
        <v>346.8</v>
      </c>
      <c r="Q22" s="17">
        <v>79.7</v>
      </c>
      <c r="R22" s="17">
        <v>322.39999999999998</v>
      </c>
      <c r="S22" s="17">
        <v>185.5</v>
      </c>
    </row>
    <row r="23" spans="1:19" ht="13.5" customHeight="1" x14ac:dyDescent="0.25">
      <c r="A23" s="24" t="s">
        <v>46</v>
      </c>
      <c r="B23" s="21">
        <v>6</v>
      </c>
      <c r="C23" s="19"/>
      <c r="D23" s="190">
        <v>116.1</v>
      </c>
      <c r="E23" s="17">
        <v>68.7</v>
      </c>
      <c r="F23" s="17">
        <v>104.4</v>
      </c>
      <c r="G23" s="17">
        <v>123</v>
      </c>
      <c r="H23" s="17">
        <v>83.2</v>
      </c>
      <c r="I23" s="17">
        <v>104.3</v>
      </c>
      <c r="J23" s="17">
        <v>103.4</v>
      </c>
      <c r="K23" s="17">
        <v>96.7</v>
      </c>
      <c r="L23" s="17">
        <v>64.2</v>
      </c>
      <c r="M23" s="17">
        <v>108.3</v>
      </c>
      <c r="N23" s="17">
        <v>90.7</v>
      </c>
      <c r="O23" s="17">
        <v>159.5</v>
      </c>
      <c r="P23" s="17">
        <v>348.1</v>
      </c>
      <c r="Q23" s="17">
        <v>86.4</v>
      </c>
      <c r="R23" s="17">
        <v>287.8</v>
      </c>
      <c r="S23" s="17">
        <v>185.5</v>
      </c>
    </row>
    <row r="24" spans="1:19" ht="13.5" customHeight="1" x14ac:dyDescent="0.25">
      <c r="A24" s="24" t="s">
        <v>46</v>
      </c>
      <c r="B24" s="21">
        <v>7</v>
      </c>
      <c r="C24" s="19"/>
      <c r="D24" s="190">
        <v>112.9</v>
      </c>
      <c r="E24" s="17">
        <v>57.1</v>
      </c>
      <c r="F24" s="17">
        <v>107</v>
      </c>
      <c r="G24" s="17">
        <v>118.6</v>
      </c>
      <c r="H24" s="17">
        <v>92.9</v>
      </c>
      <c r="I24" s="17">
        <v>106.1</v>
      </c>
      <c r="J24" s="17">
        <v>120.3</v>
      </c>
      <c r="K24" s="17">
        <v>104.2</v>
      </c>
      <c r="L24" s="17">
        <v>100</v>
      </c>
      <c r="M24" s="17">
        <v>113.3</v>
      </c>
      <c r="N24" s="17">
        <v>81.400000000000006</v>
      </c>
      <c r="O24" s="17">
        <v>129.69999999999999</v>
      </c>
      <c r="P24" s="17">
        <v>274.7</v>
      </c>
      <c r="Q24" s="17">
        <v>74.599999999999994</v>
      </c>
      <c r="R24" s="17">
        <v>306.10000000000002</v>
      </c>
      <c r="S24" s="17">
        <v>182.6</v>
      </c>
    </row>
    <row r="25" spans="1:19" ht="13.5" customHeight="1" x14ac:dyDescent="0.25">
      <c r="A25" s="24" t="s">
        <v>46</v>
      </c>
      <c r="B25" s="21">
        <v>8</v>
      </c>
      <c r="C25" s="19"/>
      <c r="D25" s="190">
        <v>102.2</v>
      </c>
      <c r="E25" s="17">
        <v>56.5</v>
      </c>
      <c r="F25" s="17">
        <v>100</v>
      </c>
      <c r="G25" s="17">
        <v>114.2</v>
      </c>
      <c r="H25" s="17">
        <v>97.3</v>
      </c>
      <c r="I25" s="17">
        <v>100</v>
      </c>
      <c r="J25" s="17">
        <v>122</v>
      </c>
      <c r="K25" s="17">
        <v>81.7</v>
      </c>
      <c r="L25" s="17">
        <v>103.7</v>
      </c>
      <c r="M25" s="17">
        <v>95.8</v>
      </c>
      <c r="N25" s="17">
        <v>97.7</v>
      </c>
      <c r="O25" s="17">
        <v>154.1</v>
      </c>
      <c r="P25" s="17">
        <v>129.1</v>
      </c>
      <c r="Q25" s="17">
        <v>74.599999999999994</v>
      </c>
      <c r="R25" s="17">
        <v>257.10000000000002</v>
      </c>
      <c r="S25" s="17">
        <v>176.8</v>
      </c>
    </row>
    <row r="26" spans="1:19" ht="13.5" customHeight="1" x14ac:dyDescent="0.25">
      <c r="A26" s="199" t="s">
        <v>46</v>
      </c>
      <c r="B26" s="200">
        <v>9</v>
      </c>
      <c r="C26" s="25"/>
      <c r="D26" s="201">
        <v>117.2</v>
      </c>
      <c r="E26" s="202">
        <v>72.8</v>
      </c>
      <c r="F26" s="202">
        <v>107</v>
      </c>
      <c r="G26" s="202">
        <v>119.5</v>
      </c>
      <c r="H26" s="202">
        <v>92.9</v>
      </c>
      <c r="I26" s="202">
        <v>93.9</v>
      </c>
      <c r="J26" s="202">
        <v>130.5</v>
      </c>
      <c r="K26" s="202">
        <v>88.3</v>
      </c>
      <c r="L26" s="202">
        <v>97.5</v>
      </c>
      <c r="M26" s="202">
        <v>103.3</v>
      </c>
      <c r="N26" s="202">
        <v>74.400000000000006</v>
      </c>
      <c r="O26" s="202">
        <v>124.3</v>
      </c>
      <c r="P26" s="202">
        <v>330.4</v>
      </c>
      <c r="Q26" s="202">
        <v>100</v>
      </c>
      <c r="R26" s="202">
        <v>273.5</v>
      </c>
      <c r="S26" s="202">
        <v>176.8</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187">
        <v>-1.1000000000000001</v>
      </c>
      <c r="E28" s="188">
        <v>23.8</v>
      </c>
      <c r="F28" s="188">
        <v>-10.4</v>
      </c>
      <c r="G28" s="188">
        <v>-29.4</v>
      </c>
      <c r="H28" s="188">
        <v>28</v>
      </c>
      <c r="I28" s="188">
        <v>5.6</v>
      </c>
      <c r="J28" s="188">
        <v>4.9000000000000004</v>
      </c>
      <c r="K28" s="188">
        <v>47.5</v>
      </c>
      <c r="L28" s="189">
        <v>-6.4</v>
      </c>
      <c r="M28" s="189">
        <v>8.1999999999999993</v>
      </c>
      <c r="N28" s="189">
        <v>10.6</v>
      </c>
      <c r="O28" s="189">
        <v>-24.2</v>
      </c>
      <c r="P28" s="188">
        <v>-29.4</v>
      </c>
      <c r="Q28" s="188">
        <v>1.2</v>
      </c>
      <c r="R28" s="188">
        <v>-32.5</v>
      </c>
      <c r="S28" s="189">
        <v>8.9</v>
      </c>
    </row>
    <row r="29" spans="1:19" ht="13.5" customHeight="1" x14ac:dyDescent="0.25">
      <c r="A29" s="21"/>
      <c r="B29" s="21" t="s">
        <v>219</v>
      </c>
      <c r="C29" s="19"/>
      <c r="D29" s="190">
        <v>-16.399999999999999</v>
      </c>
      <c r="E29" s="17">
        <v>4.4000000000000004</v>
      </c>
      <c r="F29" s="17">
        <v>-21.5</v>
      </c>
      <c r="G29" s="17">
        <v>-17.2</v>
      </c>
      <c r="H29" s="17">
        <v>-26.5</v>
      </c>
      <c r="I29" s="17">
        <v>-25.4</v>
      </c>
      <c r="J29" s="17">
        <v>-19.2</v>
      </c>
      <c r="K29" s="17">
        <v>-7</v>
      </c>
      <c r="L29" s="191">
        <v>-16.399999999999999</v>
      </c>
      <c r="M29" s="191">
        <v>10.7</v>
      </c>
      <c r="N29" s="191">
        <v>-33.799999999999997</v>
      </c>
      <c r="O29" s="191">
        <v>-15.1</v>
      </c>
      <c r="P29" s="17">
        <v>27</v>
      </c>
      <c r="Q29" s="17">
        <v>4.0999999999999996</v>
      </c>
      <c r="R29" s="17">
        <v>8.6999999999999993</v>
      </c>
      <c r="S29" s="191">
        <v>-19.2</v>
      </c>
    </row>
    <row r="30" spans="1:19" ht="13.5" customHeight="1" x14ac:dyDescent="0.25">
      <c r="A30" s="21"/>
      <c r="B30" s="21" t="s">
        <v>94</v>
      </c>
      <c r="C30" s="19"/>
      <c r="D30" s="190">
        <v>1.4</v>
      </c>
      <c r="E30" s="17">
        <v>-13.3</v>
      </c>
      <c r="F30" s="17">
        <v>9</v>
      </c>
      <c r="G30" s="17">
        <v>15</v>
      </c>
      <c r="H30" s="17">
        <v>5.5</v>
      </c>
      <c r="I30" s="17">
        <v>1.7</v>
      </c>
      <c r="J30" s="17">
        <v>0.3</v>
      </c>
      <c r="K30" s="17">
        <v>-32.5</v>
      </c>
      <c r="L30" s="191">
        <v>6.8</v>
      </c>
      <c r="M30" s="191">
        <v>-7.1</v>
      </c>
      <c r="N30" s="191">
        <v>-15.7</v>
      </c>
      <c r="O30" s="191">
        <v>5.9</v>
      </c>
      <c r="P30" s="17">
        <v>-27.4</v>
      </c>
      <c r="Q30" s="17">
        <v>-12.1</v>
      </c>
      <c r="R30" s="17">
        <v>23.5</v>
      </c>
      <c r="S30" s="191">
        <v>58.5</v>
      </c>
    </row>
    <row r="31" spans="1:19" ht="13.5" customHeight="1" x14ac:dyDescent="0.25">
      <c r="A31" s="21"/>
      <c r="B31" s="21" t="s">
        <v>278</v>
      </c>
      <c r="C31" s="19"/>
      <c r="D31" s="190">
        <v>8.6999999999999993</v>
      </c>
      <c r="E31" s="17">
        <v>-10.3</v>
      </c>
      <c r="F31" s="17">
        <v>8.5</v>
      </c>
      <c r="G31" s="17">
        <v>-5.7</v>
      </c>
      <c r="H31" s="17">
        <v>-4.7</v>
      </c>
      <c r="I31" s="17">
        <v>-8.1999999999999993</v>
      </c>
      <c r="J31" s="17">
        <v>14</v>
      </c>
      <c r="K31" s="17">
        <v>8.1</v>
      </c>
      <c r="L31" s="191">
        <v>33.6</v>
      </c>
      <c r="M31" s="191">
        <v>15.5</v>
      </c>
      <c r="N31" s="191">
        <v>27.6</v>
      </c>
      <c r="O31" s="191">
        <v>23.6</v>
      </c>
      <c r="P31" s="17">
        <v>34.5</v>
      </c>
      <c r="Q31" s="17">
        <v>17.600000000000001</v>
      </c>
      <c r="R31" s="17">
        <v>54.7</v>
      </c>
      <c r="S31" s="191">
        <v>18.5</v>
      </c>
    </row>
    <row r="32" spans="1:19" ht="13.5" customHeight="1" x14ac:dyDescent="0.25">
      <c r="A32" s="21"/>
      <c r="B32" s="21" t="s">
        <v>96</v>
      </c>
      <c r="C32" s="19"/>
      <c r="D32" s="190">
        <v>5.8</v>
      </c>
      <c r="E32" s="17">
        <v>-0.3</v>
      </c>
      <c r="F32" s="17">
        <v>4.0999999999999996</v>
      </c>
      <c r="G32" s="17">
        <v>34.799999999999997</v>
      </c>
      <c r="H32" s="17">
        <v>3.6</v>
      </c>
      <c r="I32" s="17">
        <v>16.7</v>
      </c>
      <c r="J32" s="17">
        <v>-5.0999999999999996</v>
      </c>
      <c r="K32" s="17">
        <v>-17</v>
      </c>
      <c r="L32" s="191">
        <v>-0.6</v>
      </c>
      <c r="M32" s="191">
        <v>7.3</v>
      </c>
      <c r="N32" s="191">
        <v>14.3</v>
      </c>
      <c r="O32" s="191">
        <v>0.2</v>
      </c>
      <c r="P32" s="17">
        <v>40.5</v>
      </c>
      <c r="Q32" s="17">
        <v>-2.2000000000000002</v>
      </c>
      <c r="R32" s="17">
        <v>-15.1</v>
      </c>
      <c r="S32" s="191">
        <v>4.5999999999999996</v>
      </c>
    </row>
    <row r="33" spans="1:32" ht="13.5" customHeight="1" x14ac:dyDescent="0.25">
      <c r="A33" s="194"/>
      <c r="B33" s="194" t="s">
        <v>159</v>
      </c>
      <c r="C33" s="195"/>
      <c r="D33" s="196">
        <v>5.2</v>
      </c>
      <c r="E33" s="197">
        <v>4.5</v>
      </c>
      <c r="F33" s="197">
        <v>-0.8</v>
      </c>
      <c r="G33" s="197">
        <v>-1.9</v>
      </c>
      <c r="H33" s="197">
        <v>-32.1</v>
      </c>
      <c r="I33" s="197">
        <v>-5.2</v>
      </c>
      <c r="J33" s="197">
        <v>15.3</v>
      </c>
      <c r="K33" s="197">
        <v>22</v>
      </c>
      <c r="L33" s="197">
        <v>-36.200000000000003</v>
      </c>
      <c r="M33" s="197">
        <v>-2.2999999999999998</v>
      </c>
      <c r="N33" s="197">
        <v>-29.7</v>
      </c>
      <c r="O33" s="197">
        <v>-4.5999999999999996</v>
      </c>
      <c r="P33" s="197">
        <v>88</v>
      </c>
      <c r="Q33" s="197">
        <v>-12.2</v>
      </c>
      <c r="R33" s="197">
        <v>62.2</v>
      </c>
      <c r="S33" s="197">
        <v>18.7</v>
      </c>
    </row>
    <row r="34" spans="1:32" ht="13.5" customHeight="1" x14ac:dyDescent="0.25">
      <c r="A34" s="21" t="s">
        <v>421</v>
      </c>
      <c r="B34" s="21">
        <v>9</v>
      </c>
      <c r="C34" s="19" t="s">
        <v>425</v>
      </c>
      <c r="D34" s="187">
        <v>2.7</v>
      </c>
      <c r="E34" s="188">
        <v>17.2</v>
      </c>
      <c r="F34" s="188">
        <v>0</v>
      </c>
      <c r="G34" s="188">
        <v>-5.9</v>
      </c>
      <c r="H34" s="188">
        <v>-45.2</v>
      </c>
      <c r="I34" s="188">
        <v>-10.199999999999999</v>
      </c>
      <c r="J34" s="188">
        <v>18.899999999999999</v>
      </c>
      <c r="K34" s="188">
        <v>18.2</v>
      </c>
      <c r="L34" s="188">
        <v>-29.4</v>
      </c>
      <c r="M34" s="188">
        <v>-3.8</v>
      </c>
      <c r="N34" s="188">
        <v>-44.6</v>
      </c>
      <c r="O34" s="188">
        <v>-5.6</v>
      </c>
      <c r="P34" s="188">
        <v>87.5</v>
      </c>
      <c r="Q34" s="188">
        <v>-19.600000000000001</v>
      </c>
      <c r="R34" s="188">
        <v>75.3</v>
      </c>
      <c r="S34" s="188">
        <v>5.0999999999999996</v>
      </c>
    </row>
    <row r="35" spans="1:32" ht="13.5" customHeight="1" x14ac:dyDescent="0.25">
      <c r="A35" s="24" t="s">
        <v>46</v>
      </c>
      <c r="B35" s="21">
        <v>10</v>
      </c>
      <c r="C35" s="19"/>
      <c r="D35" s="190">
        <v>-0.9</v>
      </c>
      <c r="E35" s="17">
        <v>13.9</v>
      </c>
      <c r="F35" s="17">
        <v>0</v>
      </c>
      <c r="G35" s="17">
        <v>-9</v>
      </c>
      <c r="H35" s="17">
        <v>-14.1</v>
      </c>
      <c r="I35" s="17">
        <v>-11.9</v>
      </c>
      <c r="J35" s="17">
        <v>20.3</v>
      </c>
      <c r="K35" s="17">
        <v>13.6</v>
      </c>
      <c r="L35" s="17">
        <v>-30.6</v>
      </c>
      <c r="M35" s="17">
        <v>1.5</v>
      </c>
      <c r="N35" s="17">
        <v>-42.3</v>
      </c>
      <c r="O35" s="17">
        <v>-3.6</v>
      </c>
      <c r="P35" s="17">
        <v>18.399999999999999</v>
      </c>
      <c r="Q35" s="17">
        <v>-8.8000000000000007</v>
      </c>
      <c r="R35" s="17">
        <v>83.8</v>
      </c>
      <c r="S35" s="17">
        <v>3.5</v>
      </c>
    </row>
    <row r="36" spans="1:32" ht="13.5" customHeight="1" x14ac:dyDescent="0.25">
      <c r="A36" s="24" t="s">
        <v>46</v>
      </c>
      <c r="B36" s="21">
        <v>11</v>
      </c>
      <c r="C36" s="19"/>
      <c r="D36" s="190">
        <v>4.4000000000000004</v>
      </c>
      <c r="E36" s="17">
        <v>5.8</v>
      </c>
      <c r="F36" s="17">
        <v>-3.3</v>
      </c>
      <c r="G36" s="17">
        <v>-7.4</v>
      </c>
      <c r="H36" s="17">
        <v>-21</v>
      </c>
      <c r="I36" s="17">
        <v>-11.3</v>
      </c>
      <c r="J36" s="17">
        <v>19.3</v>
      </c>
      <c r="K36" s="17">
        <v>31.2</v>
      </c>
      <c r="L36" s="17">
        <v>-25</v>
      </c>
      <c r="M36" s="17">
        <v>-0.8</v>
      </c>
      <c r="N36" s="17">
        <v>-41.5</v>
      </c>
      <c r="O36" s="17">
        <v>-34.9</v>
      </c>
      <c r="P36" s="17">
        <v>104.3</v>
      </c>
      <c r="Q36" s="17">
        <v>-16</v>
      </c>
      <c r="R36" s="17">
        <v>81.099999999999994</v>
      </c>
      <c r="S36" s="17">
        <v>19.899999999999999</v>
      </c>
    </row>
    <row r="37" spans="1:32" ht="13.5" customHeight="1" x14ac:dyDescent="0.25">
      <c r="A37" s="24" t="s">
        <v>46</v>
      </c>
      <c r="B37" s="21">
        <v>12</v>
      </c>
      <c r="D37" s="190">
        <v>-0.8</v>
      </c>
      <c r="E37" s="17">
        <v>-2.5</v>
      </c>
      <c r="F37" s="17">
        <v>-4.0999999999999996</v>
      </c>
      <c r="G37" s="17">
        <v>-3.5</v>
      </c>
      <c r="H37" s="17">
        <v>-10.3</v>
      </c>
      <c r="I37" s="17">
        <v>-18.7</v>
      </c>
      <c r="J37" s="17">
        <v>-1.4</v>
      </c>
      <c r="K37" s="17">
        <v>32</v>
      </c>
      <c r="L37" s="17">
        <v>-35.9</v>
      </c>
      <c r="M37" s="17">
        <v>-2.1</v>
      </c>
      <c r="N37" s="17">
        <v>-15.1</v>
      </c>
      <c r="O37" s="17">
        <v>-13</v>
      </c>
      <c r="P37" s="17">
        <v>89.8</v>
      </c>
      <c r="Q37" s="17">
        <v>-14.5</v>
      </c>
      <c r="R37" s="17">
        <v>67.8</v>
      </c>
      <c r="S37" s="17">
        <v>16.100000000000001</v>
      </c>
    </row>
    <row r="38" spans="1:32" ht="13.5" customHeight="1" x14ac:dyDescent="0.25">
      <c r="A38" s="24" t="s">
        <v>422</v>
      </c>
      <c r="B38" s="21">
        <v>1</v>
      </c>
      <c r="C38" s="19"/>
      <c r="D38" s="190">
        <v>-11.3</v>
      </c>
      <c r="E38" s="17">
        <v>-31.3</v>
      </c>
      <c r="F38" s="17">
        <v>-12.1</v>
      </c>
      <c r="G38" s="17">
        <v>-21</v>
      </c>
      <c r="H38" s="17">
        <v>19.899999999999999</v>
      </c>
      <c r="I38" s="17">
        <v>-9.6999999999999993</v>
      </c>
      <c r="J38" s="17">
        <v>-9.6999999999999993</v>
      </c>
      <c r="K38" s="17">
        <v>61.2</v>
      </c>
      <c r="L38" s="17">
        <v>-17</v>
      </c>
      <c r="M38" s="17">
        <v>-15.7</v>
      </c>
      <c r="N38" s="17">
        <v>13.1</v>
      </c>
      <c r="O38" s="17">
        <v>3.5</v>
      </c>
      <c r="P38" s="17">
        <v>-7.4</v>
      </c>
      <c r="Q38" s="17">
        <v>0</v>
      </c>
      <c r="R38" s="17">
        <v>9.3000000000000007</v>
      </c>
      <c r="S38" s="17">
        <v>-29.4</v>
      </c>
    </row>
    <row r="39" spans="1:32" ht="13.5" customHeight="1" x14ac:dyDescent="0.25">
      <c r="A39" s="24" t="s">
        <v>46</v>
      </c>
      <c r="B39" s="21">
        <v>2</v>
      </c>
      <c r="C39" s="19"/>
      <c r="D39" s="190">
        <v>-7.7</v>
      </c>
      <c r="E39" s="17">
        <v>-30.5</v>
      </c>
      <c r="F39" s="17">
        <v>-9.9</v>
      </c>
      <c r="G39" s="17">
        <v>-7.9</v>
      </c>
      <c r="H39" s="17">
        <v>65.599999999999994</v>
      </c>
      <c r="I39" s="17">
        <v>-3.5</v>
      </c>
      <c r="J39" s="17">
        <v>-22.8</v>
      </c>
      <c r="K39" s="17">
        <v>41.3</v>
      </c>
      <c r="L39" s="17">
        <v>-36</v>
      </c>
      <c r="M39" s="17">
        <v>-4.7</v>
      </c>
      <c r="N39" s="17">
        <v>30.4</v>
      </c>
      <c r="O39" s="17">
        <v>-3.8</v>
      </c>
      <c r="P39" s="17">
        <v>8.1999999999999993</v>
      </c>
      <c r="Q39" s="17">
        <v>-3.9</v>
      </c>
      <c r="R39" s="17">
        <v>-5.6</v>
      </c>
      <c r="S39" s="17">
        <v>-11.6</v>
      </c>
    </row>
    <row r="40" spans="1:32" ht="13.5" customHeight="1" x14ac:dyDescent="0.25">
      <c r="A40" s="24" t="s">
        <v>46</v>
      </c>
      <c r="B40" s="21">
        <v>3</v>
      </c>
      <c r="C40" s="19"/>
      <c r="D40" s="190">
        <v>-7.7</v>
      </c>
      <c r="E40" s="17">
        <v>-20.5</v>
      </c>
      <c r="F40" s="17">
        <v>-9.6</v>
      </c>
      <c r="G40" s="17">
        <v>-21.6</v>
      </c>
      <c r="H40" s="17">
        <v>33.6</v>
      </c>
      <c r="I40" s="17">
        <v>-11.1</v>
      </c>
      <c r="J40" s="17">
        <v>-6.5</v>
      </c>
      <c r="K40" s="17">
        <v>41.2</v>
      </c>
      <c r="L40" s="17">
        <v>-28.9</v>
      </c>
      <c r="M40" s="17">
        <v>-13.8</v>
      </c>
      <c r="N40" s="17">
        <v>0</v>
      </c>
      <c r="O40" s="17">
        <v>-15.4</v>
      </c>
      <c r="P40" s="17">
        <v>27.5</v>
      </c>
      <c r="Q40" s="17">
        <v>-21</v>
      </c>
      <c r="R40" s="17">
        <v>0</v>
      </c>
      <c r="S40" s="17">
        <v>-14.1</v>
      </c>
    </row>
    <row r="41" spans="1:32" ht="13.5" customHeight="1" x14ac:dyDescent="0.25">
      <c r="A41" s="198" t="s">
        <v>46</v>
      </c>
      <c r="B41" s="21">
        <v>4</v>
      </c>
      <c r="C41" s="19"/>
      <c r="D41" s="190">
        <v>-7.4</v>
      </c>
      <c r="E41" s="17">
        <v>-16.8</v>
      </c>
      <c r="F41" s="17">
        <v>-14</v>
      </c>
      <c r="G41" s="17">
        <v>-8.8000000000000007</v>
      </c>
      <c r="H41" s="17">
        <v>17.5</v>
      </c>
      <c r="I41" s="17">
        <v>0.8</v>
      </c>
      <c r="J41" s="17">
        <v>-15.2</v>
      </c>
      <c r="K41" s="17">
        <v>41.8</v>
      </c>
      <c r="L41" s="17">
        <v>-19.600000000000001</v>
      </c>
      <c r="M41" s="17">
        <v>-5.2</v>
      </c>
      <c r="N41" s="17">
        <v>2.7</v>
      </c>
      <c r="O41" s="17">
        <v>0</v>
      </c>
      <c r="P41" s="17">
        <v>-2.8</v>
      </c>
      <c r="Q41" s="17">
        <v>2</v>
      </c>
      <c r="R41" s="17">
        <v>13.9</v>
      </c>
      <c r="S41" s="17">
        <v>-8.3000000000000007</v>
      </c>
    </row>
    <row r="42" spans="1:32" ht="13.5" customHeight="1" x14ac:dyDescent="0.25">
      <c r="A42" s="24" t="s">
        <v>46</v>
      </c>
      <c r="B42" s="21">
        <v>5</v>
      </c>
      <c r="D42" s="190">
        <v>-7</v>
      </c>
      <c r="E42" s="17">
        <v>-11.8</v>
      </c>
      <c r="F42" s="17">
        <v>-13</v>
      </c>
      <c r="G42" s="17">
        <v>-12</v>
      </c>
      <c r="H42" s="17">
        <v>32.200000000000003</v>
      </c>
      <c r="I42" s="17">
        <v>-2.1</v>
      </c>
      <c r="J42" s="17">
        <v>-15</v>
      </c>
      <c r="K42" s="17">
        <v>44.5</v>
      </c>
      <c r="L42" s="17">
        <v>-26.7</v>
      </c>
      <c r="M42" s="17">
        <v>2.5</v>
      </c>
      <c r="N42" s="17">
        <v>0</v>
      </c>
      <c r="O42" s="17">
        <v>26.8</v>
      </c>
      <c r="P42" s="17">
        <v>1.1000000000000001</v>
      </c>
      <c r="Q42" s="17">
        <v>0</v>
      </c>
      <c r="R42" s="17">
        <v>3.3</v>
      </c>
      <c r="S42" s="17">
        <v>-12.3</v>
      </c>
    </row>
    <row r="43" spans="1:32" ht="13.5" customHeight="1" x14ac:dyDescent="0.25">
      <c r="A43" s="24" t="s">
        <v>46</v>
      </c>
      <c r="B43" s="21">
        <v>6</v>
      </c>
      <c r="C43" s="19"/>
      <c r="D43" s="190">
        <v>-6.1</v>
      </c>
      <c r="E43" s="17">
        <v>-9</v>
      </c>
      <c r="F43" s="17">
        <v>-14.4</v>
      </c>
      <c r="G43" s="17">
        <v>-15.8</v>
      </c>
      <c r="H43" s="17">
        <v>47</v>
      </c>
      <c r="I43" s="17">
        <v>-0.9</v>
      </c>
      <c r="J43" s="17">
        <v>-15.2</v>
      </c>
      <c r="K43" s="17">
        <v>41.6</v>
      </c>
      <c r="L43" s="17">
        <v>-29.8</v>
      </c>
      <c r="M43" s="17">
        <v>-8.5</v>
      </c>
      <c r="N43" s="17">
        <v>11.4</v>
      </c>
      <c r="O43" s="17">
        <v>47.5</v>
      </c>
      <c r="P43" s="17">
        <v>11.8</v>
      </c>
      <c r="Q43" s="17">
        <v>10.8</v>
      </c>
      <c r="R43" s="17">
        <v>28.2</v>
      </c>
      <c r="S43" s="17">
        <v>-20</v>
      </c>
    </row>
    <row r="44" spans="1:32" ht="13.5" customHeight="1" x14ac:dyDescent="0.25">
      <c r="A44" s="24" t="s">
        <v>46</v>
      </c>
      <c r="B44" s="21">
        <v>7</v>
      </c>
      <c r="C44" s="19"/>
      <c r="D44" s="190">
        <v>-3.7</v>
      </c>
      <c r="E44" s="17">
        <v>-27.6</v>
      </c>
      <c r="F44" s="17">
        <v>-12.9</v>
      </c>
      <c r="G44" s="17">
        <v>0</v>
      </c>
      <c r="H44" s="17">
        <v>8.3000000000000007</v>
      </c>
      <c r="I44" s="17">
        <v>14</v>
      </c>
      <c r="J44" s="17">
        <v>5.9</v>
      </c>
      <c r="K44" s="17">
        <v>33.1</v>
      </c>
      <c r="L44" s="17">
        <v>22.7</v>
      </c>
      <c r="M44" s="17">
        <v>1.4</v>
      </c>
      <c r="N44" s="17">
        <v>2.9</v>
      </c>
      <c r="O44" s="17">
        <v>26.3</v>
      </c>
      <c r="P44" s="17">
        <v>10.1</v>
      </c>
      <c r="Q44" s="17">
        <v>-6.4</v>
      </c>
      <c r="R44" s="17">
        <v>2</v>
      </c>
      <c r="S44" s="17">
        <v>-10.6</v>
      </c>
    </row>
    <row r="45" spans="1:32" ht="13.5" customHeight="1" x14ac:dyDescent="0.25">
      <c r="A45" s="24" t="s">
        <v>46</v>
      </c>
      <c r="B45" s="21">
        <v>8</v>
      </c>
      <c r="C45" s="19"/>
      <c r="D45" s="190">
        <v>-7.8</v>
      </c>
      <c r="E45" s="17">
        <v>-13.5</v>
      </c>
      <c r="F45" s="17">
        <v>-14.3</v>
      </c>
      <c r="G45" s="17">
        <v>-16.8</v>
      </c>
      <c r="H45" s="17">
        <v>27.9</v>
      </c>
      <c r="I45" s="17">
        <v>5.5</v>
      </c>
      <c r="J45" s="17">
        <v>1.4</v>
      </c>
      <c r="K45" s="17">
        <v>15.4</v>
      </c>
      <c r="L45" s="17">
        <v>13.5</v>
      </c>
      <c r="M45" s="17">
        <v>-13.5</v>
      </c>
      <c r="N45" s="17">
        <v>10.5</v>
      </c>
      <c r="O45" s="17">
        <v>-27.8</v>
      </c>
      <c r="P45" s="17">
        <v>5.0999999999999996</v>
      </c>
      <c r="Q45" s="17">
        <v>-15.3</v>
      </c>
      <c r="R45" s="17">
        <v>15.6</v>
      </c>
      <c r="S45" s="17">
        <v>-17</v>
      </c>
    </row>
    <row r="46" spans="1:32" ht="13.5" customHeight="1" x14ac:dyDescent="0.25">
      <c r="A46" s="199" t="s">
        <v>46</v>
      </c>
      <c r="B46" s="200">
        <v>9</v>
      </c>
      <c r="C46" s="25"/>
      <c r="D46" s="201">
        <v>-3.5</v>
      </c>
      <c r="E46" s="202">
        <v>-21.3</v>
      </c>
      <c r="F46" s="202">
        <v>-14.7</v>
      </c>
      <c r="G46" s="202">
        <v>-15.6</v>
      </c>
      <c r="H46" s="202">
        <v>52</v>
      </c>
      <c r="I46" s="202">
        <v>-8.5</v>
      </c>
      <c r="J46" s="202">
        <v>11.6</v>
      </c>
      <c r="K46" s="202">
        <v>26.1</v>
      </c>
      <c r="L46" s="202">
        <v>9.6999999999999993</v>
      </c>
      <c r="M46" s="202">
        <v>-0.9</v>
      </c>
      <c r="N46" s="202">
        <v>3.2</v>
      </c>
      <c r="O46" s="202">
        <v>-9.8000000000000007</v>
      </c>
      <c r="P46" s="202">
        <v>17</v>
      </c>
      <c r="Q46" s="202">
        <v>20.3</v>
      </c>
      <c r="R46" s="202">
        <v>4.7</v>
      </c>
      <c r="S46" s="202">
        <v>-14.7</v>
      </c>
    </row>
    <row r="47" spans="1:32" ht="27" customHeight="1" x14ac:dyDescent="0.25">
      <c r="A47" s="595" t="s">
        <v>147</v>
      </c>
      <c r="B47" s="595"/>
      <c r="C47" s="596"/>
      <c r="D47" s="203">
        <v>14.7</v>
      </c>
      <c r="E47" s="203">
        <v>28.8</v>
      </c>
      <c r="F47" s="203">
        <v>7</v>
      </c>
      <c r="G47" s="203">
        <v>4.5999999999999996</v>
      </c>
      <c r="H47" s="203">
        <v>-4.5</v>
      </c>
      <c r="I47" s="203">
        <v>-6.1</v>
      </c>
      <c r="J47" s="203">
        <v>7</v>
      </c>
      <c r="K47" s="203">
        <v>8.1</v>
      </c>
      <c r="L47" s="203">
        <v>-6</v>
      </c>
      <c r="M47" s="203">
        <v>7.8</v>
      </c>
      <c r="N47" s="203">
        <v>-23.8</v>
      </c>
      <c r="O47" s="203">
        <v>-19.3</v>
      </c>
      <c r="P47" s="203">
        <v>155.9</v>
      </c>
      <c r="Q47" s="203">
        <v>34</v>
      </c>
      <c r="R47" s="203">
        <v>6.4</v>
      </c>
      <c r="S47" s="203">
        <v>0</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187">
        <v>120.7</v>
      </c>
      <c r="E54" s="188">
        <v>77.900000000000006</v>
      </c>
      <c r="F54" s="188">
        <v>129.69999999999999</v>
      </c>
      <c r="G54" s="188">
        <v>125.6</v>
      </c>
      <c r="H54" s="188">
        <v>135.80000000000001</v>
      </c>
      <c r="I54" s="188">
        <v>133.19999999999999</v>
      </c>
      <c r="J54" s="188">
        <v>117.3</v>
      </c>
      <c r="K54" s="188">
        <v>124.5</v>
      </c>
      <c r="L54" s="189">
        <v>110.1</v>
      </c>
      <c r="M54" s="189">
        <v>107.8</v>
      </c>
      <c r="N54" s="189">
        <v>139.30000000000001</v>
      </c>
      <c r="O54" s="189">
        <v>117</v>
      </c>
      <c r="P54" s="188">
        <v>93.2</v>
      </c>
      <c r="Q54" s="188">
        <v>91.9</v>
      </c>
      <c r="R54" s="188">
        <v>91.5</v>
      </c>
      <c r="S54" s="189">
        <v>113</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105.1</v>
      </c>
      <c r="E56" s="17">
        <v>80.5</v>
      </c>
      <c r="F56" s="17">
        <v>108.4</v>
      </c>
      <c r="G56" s="17">
        <v>110.1</v>
      </c>
      <c r="H56" s="17">
        <v>77.8</v>
      </c>
      <c r="I56" s="17">
        <v>120.2</v>
      </c>
      <c r="J56" s="17">
        <v>106</v>
      </c>
      <c r="K56" s="17">
        <v>63</v>
      </c>
      <c r="L56" s="191">
        <v>136.19999999999999</v>
      </c>
      <c r="M56" s="191">
        <v>94.9</v>
      </c>
      <c r="N56" s="191">
        <v>79.8</v>
      </c>
      <c r="O56" s="191">
        <v>103.7</v>
      </c>
      <c r="P56" s="17">
        <v>82.1</v>
      </c>
      <c r="Q56" s="17">
        <v>90.9</v>
      </c>
      <c r="R56" s="17">
        <v>128.9</v>
      </c>
      <c r="S56" s="191">
        <v>153</v>
      </c>
    </row>
    <row r="57" spans="1:19" ht="13.5" customHeight="1" x14ac:dyDescent="0.25">
      <c r="A57" s="21"/>
      <c r="B57" s="21" t="s">
        <v>278</v>
      </c>
      <c r="C57" s="19"/>
      <c r="D57" s="190">
        <v>117.3</v>
      </c>
      <c r="E57" s="17">
        <v>59.3</v>
      </c>
      <c r="F57" s="17">
        <v>118.4</v>
      </c>
      <c r="G57" s="17">
        <v>112.4</v>
      </c>
      <c r="H57" s="17">
        <v>77.900000000000006</v>
      </c>
      <c r="I57" s="17">
        <v>109.8</v>
      </c>
      <c r="J57" s="17">
        <v>129.4</v>
      </c>
      <c r="K57" s="17">
        <v>87.7</v>
      </c>
      <c r="L57" s="191">
        <v>107.9</v>
      </c>
      <c r="M57" s="191">
        <v>114.3</v>
      </c>
      <c r="N57" s="191">
        <v>93.5</v>
      </c>
      <c r="O57" s="191">
        <v>99.8</v>
      </c>
      <c r="P57" s="17">
        <v>167.3</v>
      </c>
      <c r="Q57" s="17">
        <v>108.8</v>
      </c>
      <c r="R57" s="17">
        <v>199.4</v>
      </c>
      <c r="S57" s="191">
        <v>206.9</v>
      </c>
    </row>
    <row r="58" spans="1:19" ht="13.5" customHeight="1" x14ac:dyDescent="0.25">
      <c r="A58" s="21"/>
      <c r="B58" s="21" t="s">
        <v>96</v>
      </c>
      <c r="C58" s="19"/>
      <c r="D58" s="192">
        <v>120</v>
      </c>
      <c r="E58" s="35">
        <v>57.7</v>
      </c>
      <c r="F58" s="35">
        <v>120.3</v>
      </c>
      <c r="G58" s="35">
        <v>109.3</v>
      </c>
      <c r="H58" s="35">
        <v>80.900000000000006</v>
      </c>
      <c r="I58" s="35">
        <v>113.9</v>
      </c>
      <c r="J58" s="35">
        <v>103.9</v>
      </c>
      <c r="K58" s="35">
        <v>62.1</v>
      </c>
      <c r="L58" s="35">
        <v>121.2</v>
      </c>
      <c r="M58" s="35">
        <v>120.7</v>
      </c>
      <c r="N58" s="35">
        <v>90.8</v>
      </c>
      <c r="O58" s="35">
        <v>104.3</v>
      </c>
      <c r="P58" s="35">
        <v>340.7</v>
      </c>
      <c r="Q58" s="35">
        <v>109.8</v>
      </c>
      <c r="R58" s="35">
        <v>167.1</v>
      </c>
      <c r="S58" s="35">
        <v>174.3</v>
      </c>
    </row>
    <row r="59" spans="1:19" ht="13.5" customHeight="1" x14ac:dyDescent="0.25">
      <c r="A59" s="194"/>
      <c r="B59" s="194" t="s">
        <v>159</v>
      </c>
      <c r="C59" s="195"/>
      <c r="D59" s="196">
        <v>124.1</v>
      </c>
      <c r="E59" s="197">
        <v>55.3</v>
      </c>
      <c r="F59" s="197">
        <v>117.9</v>
      </c>
      <c r="G59" s="197">
        <v>107.9</v>
      </c>
      <c r="H59" s="197">
        <v>52.4</v>
      </c>
      <c r="I59" s="197">
        <v>93.9</v>
      </c>
      <c r="J59" s="197">
        <v>98.5</v>
      </c>
      <c r="K59" s="197">
        <v>61.7</v>
      </c>
      <c r="L59" s="197">
        <v>85.3</v>
      </c>
      <c r="M59" s="197">
        <v>119.2</v>
      </c>
      <c r="N59" s="197">
        <v>54.9</v>
      </c>
      <c r="O59" s="197">
        <v>164.7</v>
      </c>
      <c r="P59" s="197">
        <v>637.1</v>
      </c>
      <c r="Q59" s="197">
        <v>88.8</v>
      </c>
      <c r="R59" s="197">
        <v>292.39999999999998</v>
      </c>
      <c r="S59" s="197">
        <v>218.2</v>
      </c>
    </row>
    <row r="60" spans="1:19" ht="13.5" customHeight="1" x14ac:dyDescent="0.25">
      <c r="A60" s="21" t="s">
        <v>421</v>
      </c>
      <c r="B60" s="21">
        <v>9</v>
      </c>
      <c r="C60" s="19" t="s">
        <v>425</v>
      </c>
      <c r="D60" s="187">
        <v>126</v>
      </c>
      <c r="E60" s="188">
        <v>80.7</v>
      </c>
      <c r="F60" s="188">
        <v>120.2</v>
      </c>
      <c r="G60" s="188">
        <v>122.1</v>
      </c>
      <c r="H60" s="188">
        <v>37.9</v>
      </c>
      <c r="I60" s="188">
        <v>97</v>
      </c>
      <c r="J60" s="188">
        <v>92.6</v>
      </c>
      <c r="K60" s="188">
        <v>54.3</v>
      </c>
      <c r="L60" s="188">
        <v>81.599999999999994</v>
      </c>
      <c r="M60" s="188">
        <v>113</v>
      </c>
      <c r="N60" s="188">
        <v>52.3</v>
      </c>
      <c r="O60" s="188">
        <v>178.7</v>
      </c>
      <c r="P60" s="188">
        <v>704.8</v>
      </c>
      <c r="Q60" s="188">
        <v>89.9</v>
      </c>
      <c r="R60" s="188">
        <v>260.60000000000002</v>
      </c>
      <c r="S60" s="188">
        <v>198.6</v>
      </c>
    </row>
    <row r="61" spans="1:19" ht="13.5" customHeight="1" x14ac:dyDescent="0.25">
      <c r="A61" s="24" t="s">
        <v>46</v>
      </c>
      <c r="B61" s="21">
        <v>10</v>
      </c>
      <c r="C61" s="19"/>
      <c r="D61" s="190">
        <v>121.2</v>
      </c>
      <c r="E61" s="17">
        <v>49.8</v>
      </c>
      <c r="F61" s="17">
        <v>123.4</v>
      </c>
      <c r="G61" s="17">
        <v>116.2</v>
      </c>
      <c r="H61" s="17">
        <v>65.5</v>
      </c>
      <c r="I61" s="17">
        <v>93.4</v>
      </c>
      <c r="J61" s="17">
        <v>101.5</v>
      </c>
      <c r="K61" s="17">
        <v>62.2</v>
      </c>
      <c r="L61" s="17">
        <v>90.8</v>
      </c>
      <c r="M61" s="17">
        <v>121.4</v>
      </c>
      <c r="N61" s="17">
        <v>46.2</v>
      </c>
      <c r="O61" s="17">
        <v>195.7</v>
      </c>
      <c r="P61" s="17">
        <v>447.6</v>
      </c>
      <c r="Q61" s="17">
        <v>87</v>
      </c>
      <c r="R61" s="17">
        <v>280.3</v>
      </c>
      <c r="S61" s="17">
        <v>219.7</v>
      </c>
    </row>
    <row r="62" spans="1:19" ht="13.5" customHeight="1" x14ac:dyDescent="0.25">
      <c r="A62" s="24" t="s">
        <v>46</v>
      </c>
      <c r="B62" s="21">
        <v>11</v>
      </c>
      <c r="C62" s="19"/>
      <c r="D62" s="190">
        <v>133.69999999999999</v>
      </c>
      <c r="E62" s="17">
        <v>59.1</v>
      </c>
      <c r="F62" s="17">
        <v>123.4</v>
      </c>
      <c r="G62" s="17">
        <v>119.9</v>
      </c>
      <c r="H62" s="17">
        <v>47.6</v>
      </c>
      <c r="I62" s="17">
        <v>101</v>
      </c>
      <c r="J62" s="17">
        <v>94.1</v>
      </c>
      <c r="K62" s="17">
        <v>67.7</v>
      </c>
      <c r="L62" s="17">
        <v>131</v>
      </c>
      <c r="M62" s="17">
        <v>126</v>
      </c>
      <c r="N62" s="17">
        <v>53.8</v>
      </c>
      <c r="O62" s="17">
        <v>140.4</v>
      </c>
      <c r="P62" s="17">
        <v>759.5</v>
      </c>
      <c r="Q62" s="17">
        <v>85.5</v>
      </c>
      <c r="R62" s="17">
        <v>287.3</v>
      </c>
      <c r="S62" s="17">
        <v>267.60000000000002</v>
      </c>
    </row>
    <row r="63" spans="1:19" ht="13.5" customHeight="1" x14ac:dyDescent="0.25">
      <c r="A63" s="24" t="s">
        <v>46</v>
      </c>
      <c r="B63" s="21">
        <v>12</v>
      </c>
      <c r="D63" s="190">
        <v>124</v>
      </c>
      <c r="E63" s="17">
        <v>53.3</v>
      </c>
      <c r="F63" s="17">
        <v>122.6</v>
      </c>
      <c r="G63" s="17">
        <v>111.8</v>
      </c>
      <c r="H63" s="17">
        <v>49</v>
      </c>
      <c r="I63" s="17">
        <v>101</v>
      </c>
      <c r="J63" s="17">
        <v>94.1</v>
      </c>
      <c r="K63" s="17">
        <v>62.2</v>
      </c>
      <c r="L63" s="17">
        <v>85.1</v>
      </c>
      <c r="M63" s="17">
        <v>116</v>
      </c>
      <c r="N63" s="17">
        <v>58.5</v>
      </c>
      <c r="O63" s="17">
        <v>131.9</v>
      </c>
      <c r="P63" s="17">
        <v>528.6</v>
      </c>
      <c r="Q63" s="17">
        <v>88.4</v>
      </c>
      <c r="R63" s="17">
        <v>319.7</v>
      </c>
      <c r="S63" s="17">
        <v>235.2</v>
      </c>
    </row>
    <row r="64" spans="1:19" ht="13.5" customHeight="1" x14ac:dyDescent="0.25">
      <c r="A64" s="24" t="s">
        <v>422</v>
      </c>
      <c r="B64" s="21">
        <v>1</v>
      </c>
      <c r="C64" s="19"/>
      <c r="D64" s="190">
        <v>114.4</v>
      </c>
      <c r="E64" s="17">
        <v>34</v>
      </c>
      <c r="F64" s="17">
        <v>104.8</v>
      </c>
      <c r="G64" s="17">
        <v>99.3</v>
      </c>
      <c r="H64" s="17">
        <v>46.9</v>
      </c>
      <c r="I64" s="17">
        <v>90.9</v>
      </c>
      <c r="J64" s="17">
        <v>105.9</v>
      </c>
      <c r="K64" s="17">
        <v>82.7</v>
      </c>
      <c r="L64" s="17">
        <v>57.5</v>
      </c>
      <c r="M64" s="17">
        <v>93.1</v>
      </c>
      <c r="N64" s="17">
        <v>63.1</v>
      </c>
      <c r="O64" s="17">
        <v>200</v>
      </c>
      <c r="P64" s="17">
        <v>554.79999999999995</v>
      </c>
      <c r="Q64" s="17">
        <v>89.9</v>
      </c>
      <c r="R64" s="17">
        <v>395.8</v>
      </c>
      <c r="S64" s="17">
        <v>198.6</v>
      </c>
    </row>
    <row r="65" spans="1:19" ht="13.5" customHeight="1" x14ac:dyDescent="0.25">
      <c r="A65" s="24" t="s">
        <v>46</v>
      </c>
      <c r="B65" s="21">
        <v>2</v>
      </c>
      <c r="C65" s="19"/>
      <c r="D65" s="190">
        <v>120.2</v>
      </c>
      <c r="E65" s="17">
        <v>36.299999999999997</v>
      </c>
      <c r="F65" s="17">
        <v>112.9</v>
      </c>
      <c r="G65" s="17">
        <v>100</v>
      </c>
      <c r="H65" s="17">
        <v>57.9</v>
      </c>
      <c r="I65" s="17">
        <v>108.1</v>
      </c>
      <c r="J65" s="17">
        <v>83.8</v>
      </c>
      <c r="K65" s="17">
        <v>78</v>
      </c>
      <c r="L65" s="17">
        <v>51.7</v>
      </c>
      <c r="M65" s="17">
        <v>120.6</v>
      </c>
      <c r="N65" s="17">
        <v>69.2</v>
      </c>
      <c r="O65" s="17">
        <v>123.4</v>
      </c>
      <c r="P65" s="17">
        <v>592.9</v>
      </c>
      <c r="Q65" s="17">
        <v>91.3</v>
      </c>
      <c r="R65" s="17">
        <v>263.39999999999998</v>
      </c>
      <c r="S65" s="17">
        <v>209.9</v>
      </c>
    </row>
    <row r="66" spans="1:19" ht="13.5" customHeight="1" x14ac:dyDescent="0.25">
      <c r="A66" s="24" t="s">
        <v>46</v>
      </c>
      <c r="B66" s="21">
        <v>3</v>
      </c>
      <c r="C66" s="19"/>
      <c r="D66" s="190">
        <v>119.2</v>
      </c>
      <c r="E66" s="17">
        <v>54.4</v>
      </c>
      <c r="F66" s="17">
        <v>108.1</v>
      </c>
      <c r="G66" s="17">
        <v>108.1</v>
      </c>
      <c r="H66" s="17">
        <v>65.5</v>
      </c>
      <c r="I66" s="17">
        <v>102.5</v>
      </c>
      <c r="J66" s="17">
        <v>94.1</v>
      </c>
      <c r="K66" s="17">
        <v>89.8</v>
      </c>
      <c r="L66" s="17">
        <v>57.5</v>
      </c>
      <c r="M66" s="17">
        <v>126</v>
      </c>
      <c r="N66" s="17">
        <v>60</v>
      </c>
      <c r="O66" s="17">
        <v>125.5</v>
      </c>
      <c r="P66" s="17">
        <v>645.20000000000005</v>
      </c>
      <c r="Q66" s="17">
        <v>87</v>
      </c>
      <c r="R66" s="17">
        <v>298.60000000000002</v>
      </c>
      <c r="S66" s="17">
        <v>190.1</v>
      </c>
    </row>
    <row r="67" spans="1:19" ht="13.5" customHeight="1" x14ac:dyDescent="0.25">
      <c r="A67" s="198" t="s">
        <v>46</v>
      </c>
      <c r="B67" s="21">
        <v>4</v>
      </c>
      <c r="C67" s="19"/>
      <c r="D67" s="190">
        <v>126.9</v>
      </c>
      <c r="E67" s="17">
        <v>45.6</v>
      </c>
      <c r="F67" s="17">
        <v>108.9</v>
      </c>
      <c r="G67" s="17">
        <v>105.9</v>
      </c>
      <c r="H67" s="17">
        <v>61.4</v>
      </c>
      <c r="I67" s="17">
        <v>113.6</v>
      </c>
      <c r="J67" s="17">
        <v>83.8</v>
      </c>
      <c r="K67" s="17">
        <v>89.8</v>
      </c>
      <c r="L67" s="17">
        <v>63.2</v>
      </c>
      <c r="M67" s="17">
        <v>111.5</v>
      </c>
      <c r="N67" s="17">
        <v>66.2</v>
      </c>
      <c r="O67" s="17">
        <v>131.9</v>
      </c>
      <c r="P67" s="17">
        <v>845.2</v>
      </c>
      <c r="Q67" s="17">
        <v>92.8</v>
      </c>
      <c r="R67" s="17">
        <v>307</v>
      </c>
      <c r="S67" s="17">
        <v>214.1</v>
      </c>
    </row>
    <row r="68" spans="1:19" ht="13.5" customHeight="1" x14ac:dyDescent="0.25">
      <c r="A68" s="24" t="s">
        <v>46</v>
      </c>
      <c r="B68" s="21">
        <v>5</v>
      </c>
      <c r="D68" s="190">
        <v>120.2</v>
      </c>
      <c r="E68" s="17">
        <v>36.700000000000003</v>
      </c>
      <c r="F68" s="17">
        <v>100</v>
      </c>
      <c r="G68" s="17">
        <v>97.8</v>
      </c>
      <c r="H68" s="17">
        <v>62.1</v>
      </c>
      <c r="I68" s="17">
        <v>105.6</v>
      </c>
      <c r="J68" s="17">
        <v>79.400000000000006</v>
      </c>
      <c r="K68" s="17">
        <v>92.1</v>
      </c>
      <c r="L68" s="17">
        <v>56.3</v>
      </c>
      <c r="M68" s="17">
        <v>109.9</v>
      </c>
      <c r="N68" s="17">
        <v>56.9</v>
      </c>
      <c r="O68" s="17">
        <v>138.30000000000001</v>
      </c>
      <c r="P68" s="17">
        <v>833.3</v>
      </c>
      <c r="Q68" s="17">
        <v>88.4</v>
      </c>
      <c r="R68" s="17">
        <v>339.4</v>
      </c>
      <c r="S68" s="17">
        <v>195.8</v>
      </c>
    </row>
    <row r="69" spans="1:19" ht="13.5" customHeight="1" x14ac:dyDescent="0.25">
      <c r="A69" s="21" t="s">
        <v>46</v>
      </c>
      <c r="B69" s="21">
        <v>6</v>
      </c>
      <c r="C69" s="19"/>
      <c r="D69" s="190">
        <v>123.1</v>
      </c>
      <c r="E69" s="17">
        <v>40.9</v>
      </c>
      <c r="F69" s="17">
        <v>104.8</v>
      </c>
      <c r="G69" s="17">
        <v>97.8</v>
      </c>
      <c r="H69" s="17">
        <v>55.2</v>
      </c>
      <c r="I69" s="17">
        <v>102.5</v>
      </c>
      <c r="J69" s="17">
        <v>82.4</v>
      </c>
      <c r="K69" s="17">
        <v>91.3</v>
      </c>
      <c r="L69" s="17">
        <v>54</v>
      </c>
      <c r="M69" s="17">
        <v>117.6</v>
      </c>
      <c r="N69" s="17">
        <v>56.9</v>
      </c>
      <c r="O69" s="17">
        <v>123.4</v>
      </c>
      <c r="P69" s="17">
        <v>833.3</v>
      </c>
      <c r="Q69" s="17">
        <v>102.9</v>
      </c>
      <c r="R69" s="17">
        <v>290.10000000000002</v>
      </c>
      <c r="S69" s="17">
        <v>197.2</v>
      </c>
    </row>
    <row r="70" spans="1:19" ht="13.5" customHeight="1" x14ac:dyDescent="0.25">
      <c r="A70" s="24" t="s">
        <v>46</v>
      </c>
      <c r="B70" s="21">
        <v>7</v>
      </c>
      <c r="C70" s="19"/>
      <c r="D70" s="190">
        <v>121.2</v>
      </c>
      <c r="E70" s="17">
        <v>41.3</v>
      </c>
      <c r="F70" s="17">
        <v>108.9</v>
      </c>
      <c r="G70" s="17">
        <v>101.5</v>
      </c>
      <c r="H70" s="17">
        <v>61.4</v>
      </c>
      <c r="I70" s="17">
        <v>126.3</v>
      </c>
      <c r="J70" s="17">
        <v>79.400000000000006</v>
      </c>
      <c r="K70" s="17">
        <v>97.6</v>
      </c>
      <c r="L70" s="17">
        <v>52.9</v>
      </c>
      <c r="M70" s="17">
        <v>122.1</v>
      </c>
      <c r="N70" s="17">
        <v>60</v>
      </c>
      <c r="O70" s="17">
        <v>123.4</v>
      </c>
      <c r="P70" s="17">
        <v>638.1</v>
      </c>
      <c r="Q70" s="17">
        <v>84.1</v>
      </c>
      <c r="R70" s="17">
        <v>308.5</v>
      </c>
      <c r="S70" s="17">
        <v>204.2</v>
      </c>
    </row>
    <row r="71" spans="1:19" ht="13.5" customHeight="1" x14ac:dyDescent="0.25">
      <c r="A71" s="24" t="s">
        <v>46</v>
      </c>
      <c r="B71" s="21">
        <v>8</v>
      </c>
      <c r="C71" s="19"/>
      <c r="D71" s="190">
        <v>105.8</v>
      </c>
      <c r="E71" s="17">
        <v>34.700000000000003</v>
      </c>
      <c r="F71" s="17">
        <v>100.8</v>
      </c>
      <c r="G71" s="17">
        <v>102.2</v>
      </c>
      <c r="H71" s="17">
        <v>62.8</v>
      </c>
      <c r="I71" s="17">
        <v>110.6</v>
      </c>
      <c r="J71" s="17">
        <v>80.900000000000006</v>
      </c>
      <c r="K71" s="17">
        <v>78</v>
      </c>
      <c r="L71" s="17">
        <v>52.9</v>
      </c>
      <c r="M71" s="17">
        <v>107.6</v>
      </c>
      <c r="N71" s="17">
        <v>72.3</v>
      </c>
      <c r="O71" s="17">
        <v>168.1</v>
      </c>
      <c r="P71" s="17">
        <v>307.10000000000002</v>
      </c>
      <c r="Q71" s="17">
        <v>79.7</v>
      </c>
      <c r="R71" s="17">
        <v>274.60000000000002</v>
      </c>
      <c r="S71" s="17">
        <v>201.4</v>
      </c>
    </row>
    <row r="72" spans="1:19" ht="13.5" customHeight="1" x14ac:dyDescent="0.25">
      <c r="A72" s="199" t="s">
        <v>46</v>
      </c>
      <c r="B72" s="200">
        <v>9</v>
      </c>
      <c r="C72" s="25"/>
      <c r="D72" s="201">
        <v>125</v>
      </c>
      <c r="E72" s="202">
        <v>46.3</v>
      </c>
      <c r="F72" s="202">
        <v>110.5</v>
      </c>
      <c r="G72" s="202">
        <v>102.2</v>
      </c>
      <c r="H72" s="202">
        <v>50.3</v>
      </c>
      <c r="I72" s="202">
        <v>99.5</v>
      </c>
      <c r="J72" s="202">
        <v>89.7</v>
      </c>
      <c r="K72" s="202">
        <v>81.900000000000006</v>
      </c>
      <c r="L72" s="202">
        <v>52.9</v>
      </c>
      <c r="M72" s="202">
        <v>108.4</v>
      </c>
      <c r="N72" s="202">
        <v>64.599999999999994</v>
      </c>
      <c r="O72" s="202">
        <v>134</v>
      </c>
      <c r="P72" s="202">
        <v>752.4</v>
      </c>
      <c r="Q72" s="202">
        <v>114.5</v>
      </c>
      <c r="R72" s="202">
        <v>301.39999999999998</v>
      </c>
      <c r="S72" s="202">
        <v>202.8</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-6</v>
      </c>
      <c r="E74" s="188">
        <v>67</v>
      </c>
      <c r="F74" s="188">
        <v>-14</v>
      </c>
      <c r="G74" s="188">
        <v>-11.8</v>
      </c>
      <c r="H74" s="188">
        <v>25.6</v>
      </c>
      <c r="I74" s="188">
        <v>-3.4</v>
      </c>
      <c r="J74" s="188">
        <v>13.1</v>
      </c>
      <c r="K74" s="188">
        <v>30.9</v>
      </c>
      <c r="L74" s="189">
        <v>-10.6</v>
      </c>
      <c r="M74" s="189">
        <v>0.9</v>
      </c>
      <c r="N74" s="189">
        <v>7.9</v>
      </c>
      <c r="O74" s="189">
        <v>-12.6</v>
      </c>
      <c r="P74" s="188">
        <v>-64</v>
      </c>
      <c r="Q74" s="188">
        <v>6</v>
      </c>
      <c r="R74" s="188">
        <v>-14.5</v>
      </c>
      <c r="S74" s="189">
        <v>4.2</v>
      </c>
    </row>
    <row r="75" spans="1:19" ht="13.5" customHeight="1" x14ac:dyDescent="0.25">
      <c r="A75" s="21"/>
      <c r="B75" s="21" t="s">
        <v>219</v>
      </c>
      <c r="C75" s="19"/>
      <c r="D75" s="190">
        <v>-17.100000000000001</v>
      </c>
      <c r="E75" s="17">
        <v>28.4</v>
      </c>
      <c r="F75" s="17">
        <v>-22.9</v>
      </c>
      <c r="G75" s="17">
        <v>-20.399999999999999</v>
      </c>
      <c r="H75" s="17">
        <v>-26.4</v>
      </c>
      <c r="I75" s="17">
        <v>-24.9</v>
      </c>
      <c r="J75" s="17">
        <v>-14.8</v>
      </c>
      <c r="K75" s="17">
        <v>-19.7</v>
      </c>
      <c r="L75" s="191">
        <v>-9.1</v>
      </c>
      <c r="M75" s="191">
        <v>-7.2</v>
      </c>
      <c r="N75" s="191">
        <v>-28.2</v>
      </c>
      <c r="O75" s="191">
        <v>-14.5</v>
      </c>
      <c r="P75" s="17">
        <v>7.6</v>
      </c>
      <c r="Q75" s="17">
        <v>8.9</v>
      </c>
      <c r="R75" s="17">
        <v>9.3000000000000007</v>
      </c>
      <c r="S75" s="191">
        <v>-11.5</v>
      </c>
    </row>
    <row r="76" spans="1:19" ht="13.5" customHeight="1" x14ac:dyDescent="0.25">
      <c r="A76" s="21"/>
      <c r="B76" s="21" t="s">
        <v>94</v>
      </c>
      <c r="C76" s="19"/>
      <c r="D76" s="190">
        <v>5</v>
      </c>
      <c r="E76" s="17">
        <v>-19.5</v>
      </c>
      <c r="F76" s="17">
        <v>8.4</v>
      </c>
      <c r="G76" s="17">
        <v>10.1</v>
      </c>
      <c r="H76" s="17">
        <v>-22.2</v>
      </c>
      <c r="I76" s="17">
        <v>20.2</v>
      </c>
      <c r="J76" s="17">
        <v>6</v>
      </c>
      <c r="K76" s="17">
        <v>-37.1</v>
      </c>
      <c r="L76" s="191">
        <v>36.200000000000003</v>
      </c>
      <c r="M76" s="191">
        <v>-5.2</v>
      </c>
      <c r="N76" s="191">
        <v>-20.2</v>
      </c>
      <c r="O76" s="191">
        <v>3.7</v>
      </c>
      <c r="P76" s="17">
        <v>-18.100000000000001</v>
      </c>
      <c r="Q76" s="17">
        <v>-9.1999999999999993</v>
      </c>
      <c r="R76" s="17">
        <v>28.9</v>
      </c>
      <c r="S76" s="191">
        <v>53</v>
      </c>
    </row>
    <row r="77" spans="1:19" ht="13.5" customHeight="1" x14ac:dyDescent="0.25">
      <c r="A77" s="21"/>
      <c r="B77" s="21" t="s">
        <v>278</v>
      </c>
      <c r="C77" s="19"/>
      <c r="D77" s="190">
        <v>11.6</v>
      </c>
      <c r="E77" s="17">
        <v>-26.3</v>
      </c>
      <c r="F77" s="17">
        <v>9.1999999999999993</v>
      </c>
      <c r="G77" s="17">
        <v>2.1</v>
      </c>
      <c r="H77" s="17">
        <v>0.1</v>
      </c>
      <c r="I77" s="17">
        <v>-8.6999999999999993</v>
      </c>
      <c r="J77" s="17">
        <v>22.1</v>
      </c>
      <c r="K77" s="17">
        <v>39.200000000000003</v>
      </c>
      <c r="L77" s="191">
        <v>-20.8</v>
      </c>
      <c r="M77" s="191">
        <v>20.399999999999999</v>
      </c>
      <c r="N77" s="191">
        <v>17.2</v>
      </c>
      <c r="O77" s="191">
        <v>-3.8</v>
      </c>
      <c r="P77" s="17">
        <v>103.8</v>
      </c>
      <c r="Q77" s="17">
        <v>19.7</v>
      </c>
      <c r="R77" s="17">
        <v>54.7</v>
      </c>
      <c r="S77" s="191">
        <v>35.200000000000003</v>
      </c>
    </row>
    <row r="78" spans="1:19" ht="13.5" customHeight="1" x14ac:dyDescent="0.25">
      <c r="A78" s="21"/>
      <c r="B78" s="21" t="s">
        <v>96</v>
      </c>
      <c r="C78" s="19"/>
      <c r="D78" s="190">
        <v>2.2999999999999998</v>
      </c>
      <c r="E78" s="17">
        <v>-2.7</v>
      </c>
      <c r="F78" s="17">
        <v>1.6</v>
      </c>
      <c r="G78" s="17">
        <v>-2.8</v>
      </c>
      <c r="H78" s="17">
        <v>3.9</v>
      </c>
      <c r="I78" s="17">
        <v>3.7</v>
      </c>
      <c r="J78" s="17">
        <v>-19.7</v>
      </c>
      <c r="K78" s="17">
        <v>-29.2</v>
      </c>
      <c r="L78" s="191">
        <v>12.3</v>
      </c>
      <c r="M78" s="191">
        <v>5.6</v>
      </c>
      <c r="N78" s="191">
        <v>-2.9</v>
      </c>
      <c r="O78" s="191">
        <v>4.5</v>
      </c>
      <c r="P78" s="17">
        <v>103.6</v>
      </c>
      <c r="Q78" s="17">
        <v>0.9</v>
      </c>
      <c r="R78" s="17">
        <v>-16.2</v>
      </c>
      <c r="S78" s="191">
        <v>-15.8</v>
      </c>
    </row>
    <row r="79" spans="1:19" ht="13.5" customHeight="1" x14ac:dyDescent="0.25">
      <c r="A79" s="194"/>
      <c r="B79" s="194" t="s">
        <v>159</v>
      </c>
      <c r="C79" s="195"/>
      <c r="D79" s="196">
        <v>5.3</v>
      </c>
      <c r="E79" s="197">
        <v>-4.7</v>
      </c>
      <c r="F79" s="197">
        <v>-1.3</v>
      </c>
      <c r="G79" s="197">
        <v>0</v>
      </c>
      <c r="H79" s="197">
        <v>-35.299999999999997</v>
      </c>
      <c r="I79" s="197">
        <v>-17.600000000000001</v>
      </c>
      <c r="J79" s="197">
        <v>-5.9</v>
      </c>
      <c r="K79" s="197">
        <v>0.2</v>
      </c>
      <c r="L79" s="197">
        <v>-30</v>
      </c>
      <c r="M79" s="197">
        <v>-1.2</v>
      </c>
      <c r="N79" s="197">
        <v>-32.200000000000003</v>
      </c>
      <c r="O79" s="197">
        <v>28</v>
      </c>
      <c r="P79" s="197">
        <v>94.2</v>
      </c>
      <c r="Q79" s="197">
        <v>-15.3</v>
      </c>
      <c r="R79" s="197">
        <v>75.400000000000006</v>
      </c>
      <c r="S79" s="197">
        <v>29</v>
      </c>
    </row>
    <row r="80" spans="1:19" ht="13.5" customHeight="1" x14ac:dyDescent="0.25">
      <c r="A80" s="21" t="s">
        <v>421</v>
      </c>
      <c r="B80" s="21">
        <v>9</v>
      </c>
      <c r="C80" s="19" t="s">
        <v>425</v>
      </c>
      <c r="D80" s="187">
        <v>4.8</v>
      </c>
      <c r="E80" s="188">
        <v>31.4</v>
      </c>
      <c r="F80" s="188">
        <v>-1.3</v>
      </c>
      <c r="G80" s="188">
        <v>22.1</v>
      </c>
      <c r="H80" s="188">
        <v>-60.8</v>
      </c>
      <c r="I80" s="188">
        <v>-16.5</v>
      </c>
      <c r="J80" s="188">
        <v>-6</v>
      </c>
      <c r="K80" s="188">
        <v>-5.6</v>
      </c>
      <c r="L80" s="188">
        <v>-28.3</v>
      </c>
      <c r="M80" s="188">
        <v>-1.3</v>
      </c>
      <c r="N80" s="188">
        <v>-35.799999999999997</v>
      </c>
      <c r="O80" s="188">
        <v>23.5</v>
      </c>
      <c r="P80" s="188">
        <v>89.8</v>
      </c>
      <c r="Q80" s="188">
        <v>-20.399999999999999</v>
      </c>
      <c r="R80" s="188">
        <v>74.5</v>
      </c>
      <c r="S80" s="188">
        <v>18.5</v>
      </c>
    </row>
    <row r="81" spans="1:32" ht="13.5" customHeight="1" x14ac:dyDescent="0.25">
      <c r="A81" s="24" t="s">
        <v>46</v>
      </c>
      <c r="B81" s="21">
        <v>10</v>
      </c>
      <c r="C81" s="19"/>
      <c r="D81" s="190">
        <v>-1.5</v>
      </c>
      <c r="E81" s="17">
        <v>-11.7</v>
      </c>
      <c r="F81" s="17">
        <v>-3.1</v>
      </c>
      <c r="G81" s="17">
        <v>13.7</v>
      </c>
      <c r="H81" s="17">
        <v>-31.7</v>
      </c>
      <c r="I81" s="17">
        <v>-18.5</v>
      </c>
      <c r="J81" s="17">
        <v>-8</v>
      </c>
      <c r="K81" s="17">
        <v>-8.1</v>
      </c>
      <c r="L81" s="17">
        <v>-18.600000000000001</v>
      </c>
      <c r="M81" s="17">
        <v>3.9</v>
      </c>
      <c r="N81" s="17">
        <v>-36.1</v>
      </c>
      <c r="O81" s="17">
        <v>53.2</v>
      </c>
      <c r="P81" s="17">
        <v>16</v>
      </c>
      <c r="Q81" s="17">
        <v>-15.5</v>
      </c>
      <c r="R81" s="17">
        <v>84.3</v>
      </c>
      <c r="S81" s="17">
        <v>26.8</v>
      </c>
    </row>
    <row r="82" spans="1:32" ht="13.5" customHeight="1" x14ac:dyDescent="0.25">
      <c r="A82" s="24" t="s">
        <v>46</v>
      </c>
      <c r="B82" s="21">
        <v>11</v>
      </c>
      <c r="C82" s="19"/>
      <c r="D82" s="190">
        <v>9.5</v>
      </c>
      <c r="E82" s="17">
        <v>11.7</v>
      </c>
      <c r="F82" s="17">
        <v>-2.5</v>
      </c>
      <c r="G82" s="17">
        <v>13.2</v>
      </c>
      <c r="H82" s="17">
        <v>-39.4</v>
      </c>
      <c r="I82" s="17">
        <v>-14.9</v>
      </c>
      <c r="J82" s="17">
        <v>-14.7</v>
      </c>
      <c r="K82" s="17">
        <v>4.8</v>
      </c>
      <c r="L82" s="17">
        <v>16.3</v>
      </c>
      <c r="M82" s="17">
        <v>1.3</v>
      </c>
      <c r="N82" s="17">
        <v>-35.299999999999997</v>
      </c>
      <c r="O82" s="17">
        <v>-4.4000000000000004</v>
      </c>
      <c r="P82" s="17">
        <v>112.7</v>
      </c>
      <c r="Q82" s="17">
        <v>-14.5</v>
      </c>
      <c r="R82" s="17">
        <v>85.5</v>
      </c>
      <c r="S82" s="17">
        <v>58.3</v>
      </c>
    </row>
    <row r="83" spans="1:32" ht="13.5" customHeight="1" x14ac:dyDescent="0.25">
      <c r="A83" s="24" t="s">
        <v>46</v>
      </c>
      <c r="B83" s="21">
        <v>12</v>
      </c>
      <c r="D83" s="190">
        <v>3.2</v>
      </c>
      <c r="E83" s="17">
        <v>-2.7</v>
      </c>
      <c r="F83" s="17">
        <v>-2.5</v>
      </c>
      <c r="G83" s="17">
        <v>7.1</v>
      </c>
      <c r="H83" s="17">
        <v>-37.1</v>
      </c>
      <c r="I83" s="17">
        <v>-20.3</v>
      </c>
      <c r="J83" s="17">
        <v>-22</v>
      </c>
      <c r="K83" s="17">
        <v>-2.5</v>
      </c>
      <c r="L83" s="17">
        <v>-21.2</v>
      </c>
      <c r="M83" s="17">
        <v>-9.5</v>
      </c>
      <c r="N83" s="17">
        <v>-28.2</v>
      </c>
      <c r="O83" s="17">
        <v>34.700000000000003</v>
      </c>
      <c r="P83" s="17">
        <v>93.1</v>
      </c>
      <c r="Q83" s="17">
        <v>-9</v>
      </c>
      <c r="R83" s="17">
        <v>62.1</v>
      </c>
      <c r="S83" s="17">
        <v>40.299999999999997</v>
      </c>
    </row>
    <row r="84" spans="1:32" ht="13.5" customHeight="1" x14ac:dyDescent="0.25">
      <c r="A84" s="24" t="s">
        <v>422</v>
      </c>
      <c r="B84" s="21">
        <v>1</v>
      </c>
      <c r="C84" s="19"/>
      <c r="D84" s="190">
        <v>-9.1999999999999993</v>
      </c>
      <c r="E84" s="17">
        <v>-36.700000000000003</v>
      </c>
      <c r="F84" s="17">
        <v>-9.1</v>
      </c>
      <c r="G84" s="17">
        <v>-7.5</v>
      </c>
      <c r="H84" s="17">
        <v>-8</v>
      </c>
      <c r="I84" s="17">
        <v>-0.5</v>
      </c>
      <c r="J84" s="17">
        <v>-2.7</v>
      </c>
      <c r="K84" s="17">
        <v>47.9</v>
      </c>
      <c r="L84" s="17">
        <v>-26.5</v>
      </c>
      <c r="M84" s="17">
        <v>-14.7</v>
      </c>
      <c r="N84" s="17">
        <v>5.2</v>
      </c>
      <c r="O84" s="17">
        <v>9.3000000000000007</v>
      </c>
      <c r="P84" s="17">
        <v>-14.6</v>
      </c>
      <c r="Q84" s="17">
        <v>5.0999999999999996</v>
      </c>
      <c r="R84" s="17">
        <v>0</v>
      </c>
      <c r="S84" s="17">
        <v>-19.899999999999999</v>
      </c>
    </row>
    <row r="85" spans="1:32" ht="13.5" customHeight="1" x14ac:dyDescent="0.25">
      <c r="A85" s="24" t="s">
        <v>46</v>
      </c>
      <c r="B85" s="21">
        <v>2</v>
      </c>
      <c r="C85" s="19"/>
      <c r="D85" s="190">
        <v>-0.8</v>
      </c>
      <c r="E85" s="17">
        <v>-39.299999999999997</v>
      </c>
      <c r="F85" s="17">
        <v>-6.7</v>
      </c>
      <c r="G85" s="17">
        <v>0.7</v>
      </c>
      <c r="H85" s="17">
        <v>19.899999999999999</v>
      </c>
      <c r="I85" s="17">
        <v>23.7</v>
      </c>
      <c r="J85" s="17">
        <v>-9.5</v>
      </c>
      <c r="K85" s="17">
        <v>30.4</v>
      </c>
      <c r="L85" s="17">
        <v>-33.9</v>
      </c>
      <c r="M85" s="17">
        <v>-0.7</v>
      </c>
      <c r="N85" s="17">
        <v>49.8</v>
      </c>
      <c r="O85" s="17">
        <v>-24.7</v>
      </c>
      <c r="P85" s="17">
        <v>4.2</v>
      </c>
      <c r="Q85" s="17">
        <v>4.9000000000000004</v>
      </c>
      <c r="R85" s="17">
        <v>-11.8</v>
      </c>
      <c r="S85" s="17">
        <v>-1.3</v>
      </c>
    </row>
    <row r="86" spans="1:32" ht="13.5" customHeight="1" x14ac:dyDescent="0.25">
      <c r="A86" s="24" t="s">
        <v>46</v>
      </c>
      <c r="B86" s="21">
        <v>3</v>
      </c>
      <c r="C86" s="19"/>
      <c r="D86" s="190">
        <v>0</v>
      </c>
      <c r="E86" s="17">
        <v>-2.2000000000000002</v>
      </c>
      <c r="F86" s="17">
        <v>-4.9000000000000004</v>
      </c>
      <c r="G86" s="17">
        <v>-3.3</v>
      </c>
      <c r="H86" s="17">
        <v>4.3</v>
      </c>
      <c r="I86" s="17">
        <v>16.600000000000001</v>
      </c>
      <c r="J86" s="17">
        <v>-4.5</v>
      </c>
      <c r="K86" s="17">
        <v>42.5</v>
      </c>
      <c r="L86" s="17">
        <v>-26.5</v>
      </c>
      <c r="M86" s="17">
        <v>-8.3000000000000007</v>
      </c>
      <c r="N86" s="17">
        <v>18.100000000000001</v>
      </c>
      <c r="O86" s="17">
        <v>-18.100000000000001</v>
      </c>
      <c r="P86" s="17">
        <v>24.3</v>
      </c>
      <c r="Q86" s="17">
        <v>-11.8</v>
      </c>
      <c r="R86" s="17">
        <v>-5.8</v>
      </c>
      <c r="S86" s="17">
        <v>-7.5</v>
      </c>
    </row>
    <row r="87" spans="1:32" ht="13.5" customHeight="1" x14ac:dyDescent="0.25">
      <c r="A87" s="198" t="s">
        <v>46</v>
      </c>
      <c r="B87" s="21">
        <v>4</v>
      </c>
      <c r="C87" s="19"/>
      <c r="D87" s="190">
        <v>-4.4000000000000004</v>
      </c>
      <c r="E87" s="17">
        <v>-13.1</v>
      </c>
      <c r="F87" s="17">
        <v>-7.5</v>
      </c>
      <c r="G87" s="17">
        <v>4.3</v>
      </c>
      <c r="H87" s="17">
        <v>2.2999999999999998</v>
      </c>
      <c r="I87" s="17">
        <v>14.7</v>
      </c>
      <c r="J87" s="17">
        <v>-20.9</v>
      </c>
      <c r="K87" s="17">
        <v>40.799999999999997</v>
      </c>
      <c r="L87" s="17">
        <v>-26.7</v>
      </c>
      <c r="M87" s="17">
        <v>-5.2</v>
      </c>
      <c r="N87" s="17">
        <v>26.6</v>
      </c>
      <c r="O87" s="17">
        <v>-13.9</v>
      </c>
      <c r="P87" s="17">
        <v>-8.3000000000000007</v>
      </c>
      <c r="Q87" s="17">
        <v>-3</v>
      </c>
      <c r="R87" s="17">
        <v>9.5</v>
      </c>
      <c r="S87" s="17">
        <v>2.7</v>
      </c>
    </row>
    <row r="88" spans="1:32" ht="13.5" customHeight="1" x14ac:dyDescent="0.25">
      <c r="A88" s="24" t="s">
        <v>46</v>
      </c>
      <c r="B88" s="21">
        <v>5</v>
      </c>
      <c r="D88" s="190">
        <v>-4.5999999999999996</v>
      </c>
      <c r="E88" s="17">
        <v>-30.1</v>
      </c>
      <c r="F88" s="17">
        <v>-9.5</v>
      </c>
      <c r="G88" s="17">
        <v>-2.9</v>
      </c>
      <c r="H88" s="17">
        <v>43.1</v>
      </c>
      <c r="I88" s="17">
        <v>10.6</v>
      </c>
      <c r="J88" s="17">
        <v>-20.6</v>
      </c>
      <c r="K88" s="17">
        <v>34.5</v>
      </c>
      <c r="L88" s="17">
        <v>-30.1</v>
      </c>
      <c r="M88" s="17">
        <v>0.6</v>
      </c>
      <c r="N88" s="17">
        <v>-11.9</v>
      </c>
      <c r="O88" s="17">
        <v>-3</v>
      </c>
      <c r="P88" s="17">
        <v>-3.3</v>
      </c>
      <c r="Q88" s="17">
        <v>0</v>
      </c>
      <c r="R88" s="17">
        <v>0.8</v>
      </c>
      <c r="S88" s="17">
        <v>2.2000000000000002</v>
      </c>
    </row>
    <row r="89" spans="1:32" ht="13.5" customHeight="1" x14ac:dyDescent="0.25">
      <c r="A89" s="21" t="s">
        <v>46</v>
      </c>
      <c r="B89" s="21">
        <v>6</v>
      </c>
      <c r="C89" s="19"/>
      <c r="D89" s="190">
        <v>-0.7</v>
      </c>
      <c r="E89" s="17">
        <v>-20.9</v>
      </c>
      <c r="F89" s="17">
        <v>-9.1</v>
      </c>
      <c r="G89" s="17">
        <v>0</v>
      </c>
      <c r="H89" s="17">
        <v>38</v>
      </c>
      <c r="I89" s="17">
        <v>11.5</v>
      </c>
      <c r="J89" s="17">
        <v>-15.1</v>
      </c>
      <c r="K89" s="17">
        <v>39.6</v>
      </c>
      <c r="L89" s="17">
        <v>-30.9</v>
      </c>
      <c r="M89" s="17">
        <v>-4.9000000000000004</v>
      </c>
      <c r="N89" s="17">
        <v>32</v>
      </c>
      <c r="O89" s="17">
        <v>7.4</v>
      </c>
      <c r="P89" s="17">
        <v>6.7</v>
      </c>
      <c r="Q89" s="17">
        <v>22.4</v>
      </c>
      <c r="R89" s="17">
        <v>23.3</v>
      </c>
      <c r="S89" s="17">
        <v>-6.1</v>
      </c>
    </row>
    <row r="90" spans="1:32" ht="13.5" customHeight="1" x14ac:dyDescent="0.25">
      <c r="A90" s="24" t="s">
        <v>46</v>
      </c>
      <c r="B90" s="21">
        <v>7</v>
      </c>
      <c r="C90" s="19"/>
      <c r="D90" s="190">
        <v>0</v>
      </c>
      <c r="E90" s="17">
        <v>-17.7</v>
      </c>
      <c r="F90" s="17">
        <v>-7.5</v>
      </c>
      <c r="G90" s="17">
        <v>0</v>
      </c>
      <c r="H90" s="17">
        <v>-10.1</v>
      </c>
      <c r="I90" s="17">
        <v>42.9</v>
      </c>
      <c r="J90" s="17">
        <v>-21.8</v>
      </c>
      <c r="K90" s="17">
        <v>56.9</v>
      </c>
      <c r="L90" s="17">
        <v>-33.299999999999997</v>
      </c>
      <c r="M90" s="17">
        <v>4.5</v>
      </c>
      <c r="N90" s="17">
        <v>0</v>
      </c>
      <c r="O90" s="17">
        <v>0</v>
      </c>
      <c r="P90" s="17">
        <v>5.5</v>
      </c>
      <c r="Q90" s="17">
        <v>0</v>
      </c>
      <c r="R90" s="17">
        <v>9</v>
      </c>
      <c r="S90" s="17">
        <v>0</v>
      </c>
    </row>
    <row r="91" spans="1:32" ht="13.5" customHeight="1" x14ac:dyDescent="0.25">
      <c r="A91" s="24" t="s">
        <v>46</v>
      </c>
      <c r="B91" s="21">
        <v>8</v>
      </c>
      <c r="C91" s="19"/>
      <c r="D91" s="190">
        <v>-6.8</v>
      </c>
      <c r="E91" s="17">
        <v>-23.2</v>
      </c>
      <c r="F91" s="17">
        <v>-12</v>
      </c>
      <c r="G91" s="17">
        <v>-2.8</v>
      </c>
      <c r="H91" s="17">
        <v>15.2</v>
      </c>
      <c r="I91" s="17">
        <v>18.399999999999999</v>
      </c>
      <c r="J91" s="17">
        <v>-15.4</v>
      </c>
      <c r="K91" s="17">
        <v>39.5</v>
      </c>
      <c r="L91" s="17">
        <v>-30.3</v>
      </c>
      <c r="M91" s="17">
        <v>-9.6999999999999993</v>
      </c>
      <c r="N91" s="17">
        <v>2.1</v>
      </c>
      <c r="O91" s="17">
        <v>-43.2</v>
      </c>
      <c r="P91" s="17">
        <v>3.2</v>
      </c>
      <c r="Q91" s="17">
        <v>-12.7</v>
      </c>
      <c r="R91" s="17">
        <v>28.3</v>
      </c>
      <c r="S91" s="17">
        <v>-7.1</v>
      </c>
    </row>
    <row r="92" spans="1:32" ht="13.5" customHeight="1" x14ac:dyDescent="0.25">
      <c r="A92" s="199" t="s">
        <v>46</v>
      </c>
      <c r="B92" s="200">
        <v>9</v>
      </c>
      <c r="C92" s="25"/>
      <c r="D92" s="201">
        <v>-0.8</v>
      </c>
      <c r="E92" s="202">
        <v>-42.6</v>
      </c>
      <c r="F92" s="202">
        <v>-8.1</v>
      </c>
      <c r="G92" s="202">
        <v>-16.3</v>
      </c>
      <c r="H92" s="202">
        <v>32.700000000000003</v>
      </c>
      <c r="I92" s="202">
        <v>2.6</v>
      </c>
      <c r="J92" s="202">
        <v>-3.1</v>
      </c>
      <c r="K92" s="202">
        <v>50.8</v>
      </c>
      <c r="L92" s="202">
        <v>-35.200000000000003</v>
      </c>
      <c r="M92" s="202">
        <v>-4.0999999999999996</v>
      </c>
      <c r="N92" s="202">
        <v>23.5</v>
      </c>
      <c r="O92" s="202">
        <v>-25</v>
      </c>
      <c r="P92" s="202">
        <v>6.8</v>
      </c>
      <c r="Q92" s="202">
        <v>27.4</v>
      </c>
      <c r="R92" s="202">
        <v>15.7</v>
      </c>
      <c r="S92" s="202">
        <v>2.1</v>
      </c>
    </row>
    <row r="93" spans="1:32" ht="27" customHeight="1" x14ac:dyDescent="0.25">
      <c r="A93" s="595" t="s">
        <v>147</v>
      </c>
      <c r="B93" s="595"/>
      <c r="C93" s="596"/>
      <c r="D93" s="222">
        <v>18.100000000000001</v>
      </c>
      <c r="E93" s="203">
        <v>33.4</v>
      </c>
      <c r="F93" s="203">
        <v>9.6</v>
      </c>
      <c r="G93" s="203">
        <v>0</v>
      </c>
      <c r="H93" s="203">
        <v>-19.899999999999999</v>
      </c>
      <c r="I93" s="203">
        <v>-10</v>
      </c>
      <c r="J93" s="203">
        <v>10.9</v>
      </c>
      <c r="K93" s="203">
        <v>5</v>
      </c>
      <c r="L93" s="203">
        <v>0</v>
      </c>
      <c r="M93" s="203">
        <v>0.7</v>
      </c>
      <c r="N93" s="203">
        <v>-10.7</v>
      </c>
      <c r="O93" s="203">
        <v>-20.3</v>
      </c>
      <c r="P93" s="203">
        <v>145</v>
      </c>
      <c r="Q93" s="203">
        <v>43.7</v>
      </c>
      <c r="R93" s="203">
        <v>9.8000000000000007</v>
      </c>
      <c r="S93" s="203">
        <v>0.7</v>
      </c>
      <c r="T93" s="204"/>
      <c r="U93" s="204"/>
      <c r="V93" s="204"/>
      <c r="W93" s="204"/>
      <c r="X93" s="204"/>
      <c r="Y93" s="204"/>
      <c r="Z93" s="204"/>
      <c r="AA93" s="204"/>
      <c r="AB93" s="204"/>
      <c r="AC93" s="204"/>
      <c r="AD93" s="204"/>
      <c r="AE93" s="204"/>
      <c r="AF93" s="204"/>
    </row>
    <row r="94" spans="1:32" ht="27" customHeight="1" x14ac:dyDescent="0.25">
      <c r="A94" s="225"/>
      <c r="B94" s="225"/>
      <c r="C94" s="225"/>
      <c r="D94" s="228"/>
      <c r="E94" s="228"/>
      <c r="F94" s="228"/>
      <c r="G94" s="228"/>
      <c r="H94" s="228"/>
      <c r="I94" s="228"/>
      <c r="J94" s="228"/>
      <c r="K94" s="228"/>
      <c r="L94" s="228"/>
      <c r="M94" s="228"/>
      <c r="N94" s="228"/>
      <c r="O94" s="228"/>
      <c r="P94" s="228"/>
      <c r="Q94" s="228"/>
      <c r="R94" s="228"/>
      <c r="S94" s="228"/>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65" right="0.39370078740157483" top="0.43307086614173229" bottom="0.59055118110236227" header="0.31496062992125984" footer="0.35433070866141736"/>
  <pageSetup paperSize="9" scale="62" firstPageNumber="0" orientation="portrait" r:id="rId1"/>
  <headerFooter alignWithMargins="0">
    <oddFooter>&amp;C&amp;"ＭＳ Ｐゴシック,標準"&amp;12- 11 -</oddFooter>
  </headerFooter>
  <rowBreaks count="1" manualBreakCount="1">
    <brk id="9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indexed="17"/>
    <pageSetUpPr fitToPage="1"/>
  </sheetPr>
  <dimension ref="A1:AE95"/>
  <sheetViews>
    <sheetView view="pageBreakPreview" topLeftCell="A3" zoomScale="85" zoomScaleNormal="85" zoomScaleSheetLayoutView="85"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6" width="8.23046875" style="23" customWidth="1"/>
    <col min="7" max="7" width="9.23046875" style="23" customWidth="1"/>
    <col min="8" max="19" width="8.23046875" style="23" customWidth="1"/>
    <col min="20" max="31" width="7.61328125" style="23" customWidth="1"/>
    <col min="32" max="32" width="9" style="23" bestFit="1"/>
    <col min="33" max="16384" width="9" style="23"/>
  </cols>
  <sheetData>
    <row r="1" spans="1:27" ht="18.45" x14ac:dyDescent="0.25">
      <c r="A1" s="230"/>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row>
    <row r="2" spans="1:27" ht="18.45" x14ac:dyDescent="0.25">
      <c r="A2" s="34"/>
      <c r="B2" s="34"/>
      <c r="C2" s="34"/>
      <c r="D2" s="34"/>
      <c r="E2" s="174"/>
      <c r="F2" s="174"/>
      <c r="G2" s="597" t="s">
        <v>112</v>
      </c>
      <c r="H2" s="597"/>
      <c r="I2" s="597"/>
      <c r="J2" s="597"/>
      <c r="K2" s="597"/>
      <c r="L2" s="597"/>
      <c r="M2" s="597"/>
      <c r="N2" s="597"/>
      <c r="O2" s="175"/>
      <c r="P2" s="174"/>
      <c r="Q2" s="174"/>
      <c r="R2" s="34"/>
      <c r="S2" s="174"/>
      <c r="T2" s="174"/>
      <c r="U2" s="174"/>
      <c r="V2" s="174"/>
      <c r="W2" s="174"/>
      <c r="X2" s="174"/>
      <c r="Y2" s="174"/>
      <c r="Z2" s="174"/>
      <c r="AA2" s="174"/>
    </row>
    <row r="3" spans="1:27" ht="16.75" x14ac:dyDescent="0.25">
      <c r="A3" s="176" t="s">
        <v>391</v>
      </c>
      <c r="B3" s="60"/>
      <c r="C3" s="60"/>
      <c r="H3" s="598"/>
      <c r="I3" s="598"/>
      <c r="J3" s="598"/>
      <c r="K3" s="598"/>
      <c r="L3" s="598"/>
      <c r="M3" s="598"/>
      <c r="N3" s="598"/>
      <c r="O3" s="598"/>
      <c r="S3" s="44" t="s">
        <v>49</v>
      </c>
    </row>
    <row r="4" spans="1:27"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7"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7"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7" ht="15.75" customHeight="1" x14ac:dyDescent="0.25">
      <c r="A7" s="212"/>
      <c r="B7" s="212"/>
      <c r="C7" s="212"/>
      <c r="D7" s="593" t="s">
        <v>418</v>
      </c>
      <c r="E7" s="593"/>
      <c r="F7" s="593"/>
      <c r="G7" s="593"/>
      <c r="H7" s="593"/>
      <c r="I7" s="593"/>
      <c r="J7" s="593"/>
      <c r="K7" s="593"/>
      <c r="L7" s="593"/>
      <c r="M7" s="593"/>
      <c r="N7" s="593"/>
      <c r="O7" s="593"/>
      <c r="P7" s="593"/>
      <c r="Q7" s="593"/>
      <c r="R7" s="593"/>
      <c r="S7" s="212"/>
    </row>
    <row r="8" spans="1:27" ht="13.5" customHeight="1" x14ac:dyDescent="0.25">
      <c r="A8" s="186" t="s">
        <v>420</v>
      </c>
      <c r="B8" s="186" t="s">
        <v>296</v>
      </c>
      <c r="C8" s="19"/>
      <c r="D8" s="231">
        <v>100.3</v>
      </c>
      <c r="E8" s="232">
        <v>98.8</v>
      </c>
      <c r="F8" s="232">
        <v>101.3</v>
      </c>
      <c r="G8" s="232">
        <v>100.9</v>
      </c>
      <c r="H8" s="232">
        <v>96.9</v>
      </c>
      <c r="I8" s="232">
        <v>96.9</v>
      </c>
      <c r="J8" s="232">
        <v>97</v>
      </c>
      <c r="K8" s="232">
        <v>99.9</v>
      </c>
      <c r="L8" s="233">
        <v>100.1</v>
      </c>
      <c r="M8" s="233">
        <v>125.4</v>
      </c>
      <c r="N8" s="233">
        <v>110.3</v>
      </c>
      <c r="O8" s="233">
        <v>103.2</v>
      </c>
      <c r="P8" s="232">
        <v>88.9</v>
      </c>
      <c r="Q8" s="232">
        <v>99.2</v>
      </c>
      <c r="R8" s="232">
        <v>101.6</v>
      </c>
      <c r="S8" s="233">
        <v>102.1</v>
      </c>
    </row>
    <row r="9" spans="1:27" ht="13.5" customHeight="1" x14ac:dyDescent="0.25">
      <c r="A9" s="21"/>
      <c r="B9" s="21" t="s">
        <v>219</v>
      </c>
      <c r="C9" s="19"/>
      <c r="D9" s="234">
        <v>100</v>
      </c>
      <c r="E9" s="29">
        <v>100</v>
      </c>
      <c r="F9" s="29">
        <v>100</v>
      </c>
      <c r="G9" s="29">
        <v>100</v>
      </c>
      <c r="H9" s="29">
        <v>100</v>
      </c>
      <c r="I9" s="29">
        <v>100</v>
      </c>
      <c r="J9" s="29">
        <v>100</v>
      </c>
      <c r="K9" s="29">
        <v>100</v>
      </c>
      <c r="L9" s="235">
        <v>100</v>
      </c>
      <c r="M9" s="235">
        <v>100</v>
      </c>
      <c r="N9" s="235">
        <v>100</v>
      </c>
      <c r="O9" s="235">
        <v>100</v>
      </c>
      <c r="P9" s="29">
        <v>100</v>
      </c>
      <c r="Q9" s="29">
        <v>100</v>
      </c>
      <c r="R9" s="29">
        <v>100</v>
      </c>
      <c r="S9" s="235">
        <v>100</v>
      </c>
    </row>
    <row r="10" spans="1:27" x14ac:dyDescent="0.25">
      <c r="A10" s="21"/>
      <c r="B10" s="21" t="s">
        <v>94</v>
      </c>
      <c r="C10" s="19"/>
      <c r="D10" s="234">
        <v>100.4</v>
      </c>
      <c r="E10" s="29">
        <v>99.8</v>
      </c>
      <c r="F10" s="29">
        <v>98</v>
      </c>
      <c r="G10" s="29">
        <v>95.6</v>
      </c>
      <c r="H10" s="29">
        <v>101.1</v>
      </c>
      <c r="I10" s="29">
        <v>98</v>
      </c>
      <c r="J10" s="29">
        <v>101.1</v>
      </c>
      <c r="K10" s="29">
        <v>91.4</v>
      </c>
      <c r="L10" s="235">
        <v>99.2</v>
      </c>
      <c r="M10" s="235">
        <v>121.2</v>
      </c>
      <c r="N10" s="235">
        <v>97.8</v>
      </c>
      <c r="O10" s="235">
        <v>99.9</v>
      </c>
      <c r="P10" s="29">
        <v>104.8</v>
      </c>
      <c r="Q10" s="29">
        <v>101</v>
      </c>
      <c r="R10" s="29">
        <v>97.2</v>
      </c>
      <c r="S10" s="235">
        <v>107.4</v>
      </c>
    </row>
    <row r="11" spans="1:27" ht="13.5" customHeight="1" x14ac:dyDescent="0.25">
      <c r="A11" s="21"/>
      <c r="B11" s="21" t="s">
        <v>278</v>
      </c>
      <c r="C11" s="19"/>
      <c r="D11" s="234">
        <v>101.2</v>
      </c>
      <c r="E11" s="29">
        <v>94.6</v>
      </c>
      <c r="F11" s="29">
        <v>100.9</v>
      </c>
      <c r="G11" s="29">
        <v>94.6</v>
      </c>
      <c r="H11" s="29">
        <v>96.6</v>
      </c>
      <c r="I11" s="29">
        <v>95.8</v>
      </c>
      <c r="J11" s="29">
        <v>99.4</v>
      </c>
      <c r="K11" s="29">
        <v>90</v>
      </c>
      <c r="L11" s="235">
        <v>88.6</v>
      </c>
      <c r="M11" s="235">
        <v>116.7</v>
      </c>
      <c r="N11" s="235">
        <v>101.2</v>
      </c>
      <c r="O11" s="235">
        <v>100.7</v>
      </c>
      <c r="P11" s="29">
        <v>107.3</v>
      </c>
      <c r="Q11" s="29">
        <v>102.6</v>
      </c>
      <c r="R11" s="29">
        <v>96.5</v>
      </c>
      <c r="S11" s="235">
        <v>110.8</v>
      </c>
    </row>
    <row r="12" spans="1:27" ht="13.5" customHeight="1" x14ac:dyDescent="0.25">
      <c r="A12" s="21"/>
      <c r="B12" s="21" t="s">
        <v>96</v>
      </c>
      <c r="C12" s="19"/>
      <c r="D12" s="236">
        <v>102.1</v>
      </c>
      <c r="E12" s="237">
        <v>101.5</v>
      </c>
      <c r="F12" s="237">
        <v>101.6</v>
      </c>
      <c r="G12" s="237">
        <v>89.9</v>
      </c>
      <c r="H12" s="237">
        <v>97.7</v>
      </c>
      <c r="I12" s="237">
        <v>95.9</v>
      </c>
      <c r="J12" s="237">
        <v>97.5</v>
      </c>
      <c r="K12" s="237">
        <v>91.1</v>
      </c>
      <c r="L12" s="237">
        <v>103.7</v>
      </c>
      <c r="M12" s="237">
        <v>113.7</v>
      </c>
      <c r="N12" s="237">
        <v>105.3</v>
      </c>
      <c r="O12" s="237">
        <v>101.5</v>
      </c>
      <c r="P12" s="237">
        <v>110.1</v>
      </c>
      <c r="Q12" s="237">
        <v>104.2</v>
      </c>
      <c r="R12" s="237">
        <v>92.1</v>
      </c>
      <c r="S12" s="237">
        <v>109.2</v>
      </c>
    </row>
    <row r="13" spans="1:27" ht="13.5" customHeight="1" x14ac:dyDescent="0.25">
      <c r="A13" s="194"/>
      <c r="B13" s="194" t="s">
        <v>159</v>
      </c>
      <c r="C13" s="195"/>
      <c r="D13" s="238">
        <v>101.9</v>
      </c>
      <c r="E13" s="239">
        <v>102.7</v>
      </c>
      <c r="F13" s="239">
        <v>99.4</v>
      </c>
      <c r="G13" s="239">
        <v>84.8</v>
      </c>
      <c r="H13" s="239">
        <v>93.8</v>
      </c>
      <c r="I13" s="239">
        <v>97.3</v>
      </c>
      <c r="J13" s="239">
        <v>98.1</v>
      </c>
      <c r="K13" s="239">
        <v>88.9</v>
      </c>
      <c r="L13" s="239">
        <v>113.4</v>
      </c>
      <c r="M13" s="239">
        <v>113.8</v>
      </c>
      <c r="N13" s="239">
        <v>106.7</v>
      </c>
      <c r="O13" s="239">
        <v>101.6</v>
      </c>
      <c r="P13" s="239">
        <v>112.5</v>
      </c>
      <c r="Q13" s="239">
        <v>104.5</v>
      </c>
      <c r="R13" s="239">
        <v>98.2</v>
      </c>
      <c r="S13" s="239">
        <v>105.8</v>
      </c>
    </row>
    <row r="14" spans="1:27" ht="13.5" customHeight="1" x14ac:dyDescent="0.25">
      <c r="A14" s="21" t="s">
        <v>421</v>
      </c>
      <c r="B14" s="21">
        <v>9</v>
      </c>
      <c r="C14" s="19" t="s">
        <v>425</v>
      </c>
      <c r="D14" s="240">
        <v>101.5</v>
      </c>
      <c r="E14" s="241">
        <v>100.3</v>
      </c>
      <c r="F14" s="241">
        <v>98.5</v>
      </c>
      <c r="G14" s="241">
        <v>84.7</v>
      </c>
      <c r="H14" s="241">
        <v>92.3</v>
      </c>
      <c r="I14" s="241">
        <v>95</v>
      </c>
      <c r="J14" s="241">
        <v>98.3</v>
      </c>
      <c r="K14" s="241">
        <v>88.8</v>
      </c>
      <c r="L14" s="241">
        <v>127.4</v>
      </c>
      <c r="M14" s="241">
        <v>114.2</v>
      </c>
      <c r="N14" s="241">
        <v>107.8</v>
      </c>
      <c r="O14" s="241">
        <v>104.7</v>
      </c>
      <c r="P14" s="241">
        <v>112.6</v>
      </c>
      <c r="Q14" s="241">
        <v>104.7</v>
      </c>
      <c r="R14" s="241">
        <v>99.7</v>
      </c>
      <c r="S14" s="241">
        <v>102.2</v>
      </c>
    </row>
    <row r="15" spans="1:27" ht="13.5" customHeight="1" x14ac:dyDescent="0.25">
      <c r="A15" s="24" t="s">
        <v>46</v>
      </c>
      <c r="B15" s="21">
        <v>10</v>
      </c>
      <c r="C15" s="19"/>
      <c r="D15" s="242">
        <v>101.5</v>
      </c>
      <c r="E15" s="237">
        <v>102.9</v>
      </c>
      <c r="F15" s="237">
        <v>98.8</v>
      </c>
      <c r="G15" s="237">
        <v>84</v>
      </c>
      <c r="H15" s="237">
        <v>99.1</v>
      </c>
      <c r="I15" s="237">
        <v>97.3</v>
      </c>
      <c r="J15" s="237">
        <v>98.4</v>
      </c>
      <c r="K15" s="237">
        <v>88.9</v>
      </c>
      <c r="L15" s="237">
        <v>113.9</v>
      </c>
      <c r="M15" s="237">
        <v>114.4</v>
      </c>
      <c r="N15" s="237">
        <v>107.3</v>
      </c>
      <c r="O15" s="237">
        <v>101.8</v>
      </c>
      <c r="P15" s="237">
        <v>114</v>
      </c>
      <c r="Q15" s="237">
        <v>103.8</v>
      </c>
      <c r="R15" s="237">
        <v>100</v>
      </c>
      <c r="S15" s="237">
        <v>101.3</v>
      </c>
    </row>
    <row r="16" spans="1:27" ht="13.5" customHeight="1" x14ac:dyDescent="0.25">
      <c r="A16" s="24" t="s">
        <v>46</v>
      </c>
      <c r="B16" s="21">
        <v>11</v>
      </c>
      <c r="C16" s="19"/>
      <c r="D16" s="242">
        <v>101.2</v>
      </c>
      <c r="E16" s="237">
        <v>103.3</v>
      </c>
      <c r="F16" s="237">
        <v>98.5</v>
      </c>
      <c r="G16" s="237">
        <v>85.6</v>
      </c>
      <c r="H16" s="237">
        <v>99</v>
      </c>
      <c r="I16" s="237">
        <v>97.5</v>
      </c>
      <c r="J16" s="237">
        <v>98.6</v>
      </c>
      <c r="K16" s="237">
        <v>88.3</v>
      </c>
      <c r="L16" s="237">
        <v>113</v>
      </c>
      <c r="M16" s="237">
        <v>112.2</v>
      </c>
      <c r="N16" s="237">
        <v>105.5</v>
      </c>
      <c r="O16" s="237">
        <v>102.4</v>
      </c>
      <c r="P16" s="237">
        <v>113.8</v>
      </c>
      <c r="Q16" s="237">
        <v>103.8</v>
      </c>
      <c r="R16" s="237">
        <v>100.3</v>
      </c>
      <c r="S16" s="237">
        <v>99.6</v>
      </c>
    </row>
    <row r="17" spans="1:19" ht="13.5" customHeight="1" x14ac:dyDescent="0.25">
      <c r="A17" s="24" t="s">
        <v>46</v>
      </c>
      <c r="B17" s="21">
        <v>12</v>
      </c>
      <c r="D17" s="242">
        <v>101.2</v>
      </c>
      <c r="E17" s="237">
        <v>103.6</v>
      </c>
      <c r="F17" s="237">
        <v>98.4</v>
      </c>
      <c r="G17" s="237">
        <v>86.2</v>
      </c>
      <c r="H17" s="237">
        <v>98.4</v>
      </c>
      <c r="I17" s="237">
        <v>96.6</v>
      </c>
      <c r="J17" s="237">
        <v>98.4</v>
      </c>
      <c r="K17" s="237">
        <v>88.4</v>
      </c>
      <c r="L17" s="237">
        <v>106.4</v>
      </c>
      <c r="M17" s="237">
        <v>110</v>
      </c>
      <c r="N17" s="237">
        <v>106.6</v>
      </c>
      <c r="O17" s="237">
        <v>102.9</v>
      </c>
      <c r="P17" s="237">
        <v>114.1</v>
      </c>
      <c r="Q17" s="237">
        <v>104</v>
      </c>
      <c r="R17" s="237">
        <v>100.8</v>
      </c>
      <c r="S17" s="237">
        <v>100.3</v>
      </c>
    </row>
    <row r="18" spans="1:19" ht="13.5" customHeight="1" x14ac:dyDescent="0.25">
      <c r="A18" s="24" t="s">
        <v>422</v>
      </c>
      <c r="B18" s="21">
        <v>1</v>
      </c>
      <c r="C18" s="19"/>
      <c r="D18" s="242">
        <v>101.2</v>
      </c>
      <c r="E18" s="237">
        <v>103.3</v>
      </c>
      <c r="F18" s="237">
        <v>98</v>
      </c>
      <c r="G18" s="237">
        <v>85.8</v>
      </c>
      <c r="H18" s="237">
        <v>98.4</v>
      </c>
      <c r="I18" s="237">
        <v>96.9</v>
      </c>
      <c r="J18" s="237">
        <v>98.4</v>
      </c>
      <c r="K18" s="237">
        <v>88.4</v>
      </c>
      <c r="L18" s="237">
        <v>109.2</v>
      </c>
      <c r="M18" s="237">
        <v>109.4</v>
      </c>
      <c r="N18" s="237">
        <v>108.4</v>
      </c>
      <c r="O18" s="237">
        <v>102.7</v>
      </c>
      <c r="P18" s="237">
        <v>113.6</v>
      </c>
      <c r="Q18" s="237">
        <v>104</v>
      </c>
      <c r="R18" s="237">
        <v>100.2</v>
      </c>
      <c r="S18" s="237">
        <v>99.8</v>
      </c>
    </row>
    <row r="19" spans="1:19" ht="13.5" customHeight="1" x14ac:dyDescent="0.25">
      <c r="A19" s="24" t="s">
        <v>46</v>
      </c>
      <c r="B19" s="21">
        <v>2</v>
      </c>
      <c r="C19" s="19"/>
      <c r="D19" s="242">
        <v>100.7</v>
      </c>
      <c r="E19" s="237">
        <v>103.4</v>
      </c>
      <c r="F19" s="237">
        <v>97.8</v>
      </c>
      <c r="G19" s="237">
        <v>85.5</v>
      </c>
      <c r="H19" s="237">
        <v>98</v>
      </c>
      <c r="I19" s="237">
        <v>96.4</v>
      </c>
      <c r="J19" s="237">
        <v>97.8</v>
      </c>
      <c r="K19" s="237">
        <v>88.2</v>
      </c>
      <c r="L19" s="237">
        <v>105</v>
      </c>
      <c r="M19" s="237">
        <v>109.3</v>
      </c>
      <c r="N19" s="237">
        <v>106.6</v>
      </c>
      <c r="O19" s="237">
        <v>103</v>
      </c>
      <c r="P19" s="237">
        <v>112.6</v>
      </c>
      <c r="Q19" s="237">
        <v>103.6</v>
      </c>
      <c r="R19" s="237">
        <v>100.3</v>
      </c>
      <c r="S19" s="237">
        <v>100.2</v>
      </c>
    </row>
    <row r="20" spans="1:19" ht="13.5" customHeight="1" x14ac:dyDescent="0.25">
      <c r="A20" s="24" t="s">
        <v>46</v>
      </c>
      <c r="B20" s="21">
        <v>3</v>
      </c>
      <c r="C20" s="19"/>
      <c r="D20" s="242">
        <v>99.8</v>
      </c>
      <c r="E20" s="237">
        <v>103.2</v>
      </c>
      <c r="F20" s="237">
        <v>96</v>
      </c>
      <c r="G20" s="237">
        <v>86.1</v>
      </c>
      <c r="H20" s="237">
        <v>97.3</v>
      </c>
      <c r="I20" s="237">
        <v>95.5</v>
      </c>
      <c r="J20" s="237">
        <v>97.6</v>
      </c>
      <c r="K20" s="237">
        <v>87.9</v>
      </c>
      <c r="L20" s="237">
        <v>105.1</v>
      </c>
      <c r="M20" s="237">
        <v>109.7</v>
      </c>
      <c r="N20" s="237">
        <v>104.3</v>
      </c>
      <c r="O20" s="237">
        <v>102.7</v>
      </c>
      <c r="P20" s="237">
        <v>112</v>
      </c>
      <c r="Q20" s="237">
        <v>103.3</v>
      </c>
      <c r="R20" s="237">
        <v>92.6</v>
      </c>
      <c r="S20" s="237">
        <v>100.2</v>
      </c>
    </row>
    <row r="21" spans="1:19" ht="13.5" customHeight="1" x14ac:dyDescent="0.25">
      <c r="A21" s="198" t="s">
        <v>46</v>
      </c>
      <c r="B21" s="21">
        <v>4</v>
      </c>
      <c r="C21" s="19"/>
      <c r="D21" s="242">
        <v>99.9</v>
      </c>
      <c r="E21" s="237">
        <v>103.8</v>
      </c>
      <c r="F21" s="237">
        <v>96.5</v>
      </c>
      <c r="G21" s="237">
        <v>86.9</v>
      </c>
      <c r="H21" s="237">
        <v>97.1</v>
      </c>
      <c r="I21" s="237">
        <v>95.8</v>
      </c>
      <c r="J21" s="237">
        <v>97.8</v>
      </c>
      <c r="K21" s="237">
        <v>90.9</v>
      </c>
      <c r="L21" s="237">
        <v>106</v>
      </c>
      <c r="M21" s="237">
        <v>107.7</v>
      </c>
      <c r="N21" s="237">
        <v>104.7</v>
      </c>
      <c r="O21" s="237">
        <v>99.7</v>
      </c>
      <c r="P21" s="237">
        <v>113</v>
      </c>
      <c r="Q21" s="237">
        <v>103.6</v>
      </c>
      <c r="R21" s="237">
        <v>93.9</v>
      </c>
      <c r="S21" s="237">
        <v>97.6</v>
      </c>
    </row>
    <row r="22" spans="1:19" ht="13.5" customHeight="1" x14ac:dyDescent="0.25">
      <c r="A22" s="24" t="s">
        <v>46</v>
      </c>
      <c r="B22" s="21">
        <v>5</v>
      </c>
      <c r="D22" s="242">
        <v>100.9</v>
      </c>
      <c r="E22" s="237">
        <v>102.1</v>
      </c>
      <c r="F22" s="237">
        <v>98.6</v>
      </c>
      <c r="G22" s="237">
        <v>86.9</v>
      </c>
      <c r="H22" s="237">
        <v>97.7</v>
      </c>
      <c r="I22" s="237">
        <v>96.6</v>
      </c>
      <c r="J22" s="237">
        <v>97.7</v>
      </c>
      <c r="K22" s="237">
        <v>90.4</v>
      </c>
      <c r="L22" s="237">
        <v>113.5</v>
      </c>
      <c r="M22" s="237">
        <v>108.5</v>
      </c>
      <c r="N22" s="237">
        <v>106.5</v>
      </c>
      <c r="O22" s="237">
        <v>100.8</v>
      </c>
      <c r="P22" s="237">
        <v>113.5</v>
      </c>
      <c r="Q22" s="237">
        <v>104.5</v>
      </c>
      <c r="R22" s="237">
        <v>96.1</v>
      </c>
      <c r="S22" s="237">
        <v>97.2</v>
      </c>
    </row>
    <row r="23" spans="1:19" ht="13.5" customHeight="1" x14ac:dyDescent="0.25">
      <c r="A23" s="24" t="s">
        <v>46</v>
      </c>
      <c r="B23" s="21">
        <v>6</v>
      </c>
      <c r="C23" s="19"/>
      <c r="D23" s="242">
        <v>101.2</v>
      </c>
      <c r="E23" s="237">
        <v>102.2</v>
      </c>
      <c r="F23" s="237">
        <v>98.8</v>
      </c>
      <c r="G23" s="237">
        <v>86.6</v>
      </c>
      <c r="H23" s="237">
        <v>97.7</v>
      </c>
      <c r="I23" s="237">
        <v>94.5</v>
      </c>
      <c r="J23" s="237">
        <v>98.2</v>
      </c>
      <c r="K23" s="237">
        <v>89.8</v>
      </c>
      <c r="L23" s="237">
        <v>113.4</v>
      </c>
      <c r="M23" s="237">
        <v>109.2</v>
      </c>
      <c r="N23" s="237">
        <v>110</v>
      </c>
      <c r="O23" s="237">
        <v>103</v>
      </c>
      <c r="P23" s="237">
        <v>114.4</v>
      </c>
      <c r="Q23" s="237">
        <v>104.8</v>
      </c>
      <c r="R23" s="237">
        <v>93.6</v>
      </c>
      <c r="S23" s="237">
        <v>96.1</v>
      </c>
    </row>
    <row r="24" spans="1:19" ht="13.5" customHeight="1" x14ac:dyDescent="0.25">
      <c r="A24" s="24" t="s">
        <v>46</v>
      </c>
      <c r="B24" s="21">
        <v>7</v>
      </c>
      <c r="C24" s="19"/>
      <c r="D24" s="242">
        <v>100.7</v>
      </c>
      <c r="E24" s="237">
        <v>103.1</v>
      </c>
      <c r="F24" s="237">
        <v>96</v>
      </c>
      <c r="G24" s="237">
        <v>86.5</v>
      </c>
      <c r="H24" s="237">
        <v>98</v>
      </c>
      <c r="I24" s="237">
        <v>96.6</v>
      </c>
      <c r="J24" s="237">
        <v>98.3</v>
      </c>
      <c r="K24" s="237">
        <v>90.7</v>
      </c>
      <c r="L24" s="237">
        <v>111.9</v>
      </c>
      <c r="M24" s="237">
        <v>109</v>
      </c>
      <c r="N24" s="237">
        <v>110.6</v>
      </c>
      <c r="O24" s="237">
        <v>103</v>
      </c>
      <c r="P24" s="237">
        <v>114</v>
      </c>
      <c r="Q24" s="237">
        <v>105</v>
      </c>
      <c r="R24" s="237">
        <v>93.5</v>
      </c>
      <c r="S24" s="237">
        <v>96.9</v>
      </c>
    </row>
    <row r="25" spans="1:19" ht="13.5" customHeight="1" x14ac:dyDescent="0.25">
      <c r="A25" s="24" t="s">
        <v>46</v>
      </c>
      <c r="B25" s="21">
        <v>8</v>
      </c>
      <c r="C25" s="19"/>
      <c r="D25" s="242">
        <v>100.5</v>
      </c>
      <c r="E25" s="237">
        <v>102.8</v>
      </c>
      <c r="F25" s="237">
        <v>95.8</v>
      </c>
      <c r="G25" s="237">
        <v>85.7</v>
      </c>
      <c r="H25" s="237">
        <v>98.1</v>
      </c>
      <c r="I25" s="237">
        <v>96</v>
      </c>
      <c r="J25" s="237">
        <v>97.9</v>
      </c>
      <c r="K25" s="237">
        <v>90.2</v>
      </c>
      <c r="L25" s="237">
        <v>121</v>
      </c>
      <c r="M25" s="237">
        <v>109.4</v>
      </c>
      <c r="N25" s="237">
        <v>110.4</v>
      </c>
      <c r="O25" s="237">
        <v>105</v>
      </c>
      <c r="P25" s="237">
        <v>113.8</v>
      </c>
      <c r="Q25" s="237">
        <v>104.4</v>
      </c>
      <c r="R25" s="237">
        <v>93.4</v>
      </c>
      <c r="S25" s="237">
        <v>96.8</v>
      </c>
    </row>
    <row r="26" spans="1:19" ht="13.5" customHeight="1" x14ac:dyDescent="0.25">
      <c r="A26" s="199" t="s">
        <v>46</v>
      </c>
      <c r="B26" s="200">
        <v>9</v>
      </c>
      <c r="C26" s="25"/>
      <c r="D26" s="243">
        <v>99.8</v>
      </c>
      <c r="E26" s="244">
        <v>102.9</v>
      </c>
      <c r="F26" s="244">
        <v>95.2</v>
      </c>
      <c r="G26" s="244">
        <v>85.6</v>
      </c>
      <c r="H26" s="244">
        <v>97.5</v>
      </c>
      <c r="I26" s="244">
        <v>95.8</v>
      </c>
      <c r="J26" s="244">
        <v>97.4</v>
      </c>
      <c r="K26" s="244">
        <v>90</v>
      </c>
      <c r="L26" s="244">
        <v>112.3</v>
      </c>
      <c r="M26" s="244">
        <v>110.8</v>
      </c>
      <c r="N26" s="244">
        <v>108</v>
      </c>
      <c r="O26" s="244">
        <v>103.4</v>
      </c>
      <c r="P26" s="244">
        <v>112.9</v>
      </c>
      <c r="Q26" s="244">
        <v>103.3</v>
      </c>
      <c r="R26" s="244">
        <v>92.5</v>
      </c>
      <c r="S26" s="244">
        <v>97</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187">
        <v>1.1000000000000001</v>
      </c>
      <c r="E28" s="188">
        <v>4.0999999999999996</v>
      </c>
      <c r="F28" s="188">
        <v>-0.2</v>
      </c>
      <c r="G28" s="188">
        <v>208.1</v>
      </c>
      <c r="H28" s="188">
        <v>-1.4</v>
      </c>
      <c r="I28" s="188">
        <v>1.5</v>
      </c>
      <c r="J28" s="188">
        <v>0.7</v>
      </c>
      <c r="K28" s="188">
        <v>0.7</v>
      </c>
      <c r="L28" s="189">
        <v>-1.9</v>
      </c>
      <c r="M28" s="189">
        <v>1.9</v>
      </c>
      <c r="N28" s="189">
        <v>2.7</v>
      </c>
      <c r="O28" s="189">
        <v>0.5</v>
      </c>
      <c r="P28" s="188">
        <v>-0.4</v>
      </c>
      <c r="Q28" s="188">
        <v>0.5</v>
      </c>
      <c r="R28" s="188">
        <v>-0.5</v>
      </c>
      <c r="S28" s="189">
        <v>2</v>
      </c>
    </row>
    <row r="29" spans="1:19" ht="13.5" customHeight="1" x14ac:dyDescent="0.25">
      <c r="A29" s="21"/>
      <c r="B29" s="21" t="s">
        <v>219</v>
      </c>
      <c r="C29" s="19"/>
      <c r="D29" s="190">
        <v>-0.3</v>
      </c>
      <c r="E29" s="17">
        <v>1.2</v>
      </c>
      <c r="F29" s="17">
        <v>-1.3</v>
      </c>
      <c r="G29" s="17">
        <v>-0.9</v>
      </c>
      <c r="H29" s="17">
        <v>3.2</v>
      </c>
      <c r="I29" s="17">
        <v>3.1</v>
      </c>
      <c r="J29" s="17">
        <v>3.1</v>
      </c>
      <c r="K29" s="17">
        <v>0.1</v>
      </c>
      <c r="L29" s="191">
        <v>-0.1</v>
      </c>
      <c r="M29" s="191">
        <v>-20.3</v>
      </c>
      <c r="N29" s="191">
        <v>-9.4</v>
      </c>
      <c r="O29" s="191">
        <v>-3.1</v>
      </c>
      <c r="P29" s="17">
        <v>12.5</v>
      </c>
      <c r="Q29" s="17">
        <v>0.8</v>
      </c>
      <c r="R29" s="17">
        <v>-1.6</v>
      </c>
      <c r="S29" s="191">
        <v>-2.1</v>
      </c>
    </row>
    <row r="30" spans="1:19" ht="13.5" customHeight="1" x14ac:dyDescent="0.25">
      <c r="A30" s="21"/>
      <c r="B30" s="21" t="s">
        <v>94</v>
      </c>
      <c r="C30" s="19"/>
      <c r="D30" s="190">
        <v>0.4</v>
      </c>
      <c r="E30" s="17">
        <v>-0.2</v>
      </c>
      <c r="F30" s="17">
        <v>-2</v>
      </c>
      <c r="G30" s="17">
        <v>-4.4000000000000004</v>
      </c>
      <c r="H30" s="17">
        <v>1.1000000000000001</v>
      </c>
      <c r="I30" s="17">
        <v>-2</v>
      </c>
      <c r="J30" s="17">
        <v>1.1000000000000001</v>
      </c>
      <c r="K30" s="17">
        <v>-8.6</v>
      </c>
      <c r="L30" s="191">
        <v>-0.8</v>
      </c>
      <c r="M30" s="191">
        <v>21.2</v>
      </c>
      <c r="N30" s="191">
        <v>-2.2000000000000002</v>
      </c>
      <c r="O30" s="191">
        <v>-0.1</v>
      </c>
      <c r="P30" s="17">
        <v>4.8</v>
      </c>
      <c r="Q30" s="17">
        <v>1</v>
      </c>
      <c r="R30" s="17">
        <v>-2.8</v>
      </c>
      <c r="S30" s="191">
        <v>7.4</v>
      </c>
    </row>
    <row r="31" spans="1:19" ht="13.5" customHeight="1" x14ac:dyDescent="0.25">
      <c r="A31" s="21"/>
      <c r="B31" s="21" t="s">
        <v>278</v>
      </c>
      <c r="C31" s="19"/>
      <c r="D31" s="190">
        <v>0.8</v>
      </c>
      <c r="E31" s="17">
        <v>-5.2</v>
      </c>
      <c r="F31" s="17">
        <v>2.9</v>
      </c>
      <c r="G31" s="17">
        <v>-1.1000000000000001</v>
      </c>
      <c r="H31" s="17">
        <v>-4.5</v>
      </c>
      <c r="I31" s="17">
        <v>-2.2000000000000002</v>
      </c>
      <c r="J31" s="17">
        <v>-1.7</v>
      </c>
      <c r="K31" s="17">
        <v>-1.6</v>
      </c>
      <c r="L31" s="191">
        <v>-10.7</v>
      </c>
      <c r="M31" s="191">
        <v>-3.7</v>
      </c>
      <c r="N31" s="191">
        <v>3.5</v>
      </c>
      <c r="O31" s="191">
        <v>0.8</v>
      </c>
      <c r="P31" s="17">
        <v>2.4</v>
      </c>
      <c r="Q31" s="17">
        <v>1.6</v>
      </c>
      <c r="R31" s="17">
        <v>-0.7</v>
      </c>
      <c r="S31" s="191">
        <v>3.2</v>
      </c>
    </row>
    <row r="32" spans="1:19" ht="13.5" customHeight="1" x14ac:dyDescent="0.25">
      <c r="A32" s="21"/>
      <c r="B32" s="21" t="s">
        <v>96</v>
      </c>
      <c r="C32" s="19"/>
      <c r="D32" s="190">
        <v>0.9</v>
      </c>
      <c r="E32" s="17">
        <v>7.3</v>
      </c>
      <c r="F32" s="17">
        <v>0.7</v>
      </c>
      <c r="G32" s="17">
        <v>-4.8</v>
      </c>
      <c r="H32" s="17">
        <v>1.1000000000000001</v>
      </c>
      <c r="I32" s="17">
        <v>0.1</v>
      </c>
      <c r="J32" s="17">
        <v>-1.9</v>
      </c>
      <c r="K32" s="17">
        <v>1.2</v>
      </c>
      <c r="L32" s="191">
        <v>17.2</v>
      </c>
      <c r="M32" s="191">
        <v>-2.5</v>
      </c>
      <c r="N32" s="191">
        <v>4.0999999999999996</v>
      </c>
      <c r="O32" s="191">
        <v>0.7</v>
      </c>
      <c r="P32" s="17">
        <v>2.6</v>
      </c>
      <c r="Q32" s="17">
        <v>1.6</v>
      </c>
      <c r="R32" s="17">
        <v>-4.5999999999999996</v>
      </c>
      <c r="S32" s="191">
        <v>-1.5</v>
      </c>
    </row>
    <row r="33" spans="1:31" ht="13.5" customHeight="1" x14ac:dyDescent="0.25">
      <c r="A33" s="194"/>
      <c r="B33" s="194" t="s">
        <v>159</v>
      </c>
      <c r="C33" s="195"/>
      <c r="D33" s="196">
        <v>-0.2</v>
      </c>
      <c r="E33" s="197">
        <v>1.2</v>
      </c>
      <c r="F33" s="197">
        <v>-2.2000000000000002</v>
      </c>
      <c r="G33" s="197">
        <v>-5.7</v>
      </c>
      <c r="H33" s="197">
        <v>-4</v>
      </c>
      <c r="I33" s="197">
        <v>1.5</v>
      </c>
      <c r="J33" s="197">
        <v>0.6</v>
      </c>
      <c r="K33" s="197">
        <v>-2.4</v>
      </c>
      <c r="L33" s="197">
        <v>9.4</v>
      </c>
      <c r="M33" s="197">
        <v>0.1</v>
      </c>
      <c r="N33" s="197">
        <v>1.3</v>
      </c>
      <c r="O33" s="197">
        <v>0.1</v>
      </c>
      <c r="P33" s="197">
        <v>2.2000000000000002</v>
      </c>
      <c r="Q33" s="197">
        <v>0.3</v>
      </c>
      <c r="R33" s="197">
        <v>6.6</v>
      </c>
      <c r="S33" s="197">
        <v>-3.1</v>
      </c>
    </row>
    <row r="34" spans="1:31" ht="13.5" customHeight="1" x14ac:dyDescent="0.25">
      <c r="A34" s="21" t="s">
        <v>421</v>
      </c>
      <c r="B34" s="21">
        <v>9</v>
      </c>
      <c r="C34" s="19" t="s">
        <v>425</v>
      </c>
      <c r="D34" s="245">
        <v>-0.8</v>
      </c>
      <c r="E34" s="36">
        <v>-0.9</v>
      </c>
      <c r="F34" s="36">
        <v>-3.1</v>
      </c>
      <c r="G34" s="36">
        <v>-3.9</v>
      </c>
      <c r="H34" s="36">
        <v>-5.0999999999999996</v>
      </c>
      <c r="I34" s="36">
        <v>-1.8</v>
      </c>
      <c r="J34" s="36">
        <v>0.8</v>
      </c>
      <c r="K34" s="36">
        <v>-3</v>
      </c>
      <c r="L34" s="36">
        <v>18.399999999999999</v>
      </c>
      <c r="M34" s="36">
        <v>-0.3</v>
      </c>
      <c r="N34" s="36">
        <v>1</v>
      </c>
      <c r="O34" s="36">
        <v>1.8</v>
      </c>
      <c r="P34" s="36">
        <v>1.8</v>
      </c>
      <c r="Q34" s="36">
        <v>0.1</v>
      </c>
      <c r="R34" s="36">
        <v>7.9</v>
      </c>
      <c r="S34" s="36">
        <v>-4.9000000000000004</v>
      </c>
    </row>
    <row r="35" spans="1:31" ht="13.5" customHeight="1" x14ac:dyDescent="0.25">
      <c r="A35" s="24" t="s">
        <v>46</v>
      </c>
      <c r="B35" s="21">
        <v>10</v>
      </c>
      <c r="C35" s="19"/>
      <c r="D35" s="246">
        <v>-0.8</v>
      </c>
      <c r="E35" s="35">
        <v>1.4</v>
      </c>
      <c r="F35" s="35">
        <v>-2.7</v>
      </c>
      <c r="G35" s="35">
        <v>-4.7</v>
      </c>
      <c r="H35" s="35">
        <v>4.0999999999999996</v>
      </c>
      <c r="I35" s="35">
        <v>0.1</v>
      </c>
      <c r="J35" s="35">
        <v>0.2</v>
      </c>
      <c r="K35" s="35">
        <v>-3.7</v>
      </c>
      <c r="L35" s="35">
        <v>7</v>
      </c>
      <c r="M35" s="35">
        <v>-0.5</v>
      </c>
      <c r="N35" s="35">
        <v>1.6</v>
      </c>
      <c r="O35" s="35">
        <v>-0.1</v>
      </c>
      <c r="P35" s="35">
        <v>2.6</v>
      </c>
      <c r="Q35" s="35">
        <v>-0.5</v>
      </c>
      <c r="R35" s="35">
        <v>8.8000000000000007</v>
      </c>
      <c r="S35" s="35">
        <v>-5.9</v>
      </c>
    </row>
    <row r="36" spans="1:31" ht="13.5" customHeight="1" x14ac:dyDescent="0.25">
      <c r="A36" s="24" t="s">
        <v>46</v>
      </c>
      <c r="B36" s="21">
        <v>11</v>
      </c>
      <c r="C36" s="19"/>
      <c r="D36" s="246">
        <v>-1.2</v>
      </c>
      <c r="E36" s="35">
        <v>0.4</v>
      </c>
      <c r="F36" s="35">
        <v>-3</v>
      </c>
      <c r="G36" s="35">
        <v>-1.7</v>
      </c>
      <c r="H36" s="35">
        <v>3.4</v>
      </c>
      <c r="I36" s="35">
        <v>0.5</v>
      </c>
      <c r="J36" s="35">
        <v>0.7</v>
      </c>
      <c r="K36" s="35">
        <v>-3.9</v>
      </c>
      <c r="L36" s="35">
        <v>8.5</v>
      </c>
      <c r="M36" s="35">
        <v>-1.9</v>
      </c>
      <c r="N36" s="35">
        <v>-0.9</v>
      </c>
      <c r="O36" s="35">
        <v>1.5</v>
      </c>
      <c r="P36" s="35">
        <v>2</v>
      </c>
      <c r="Q36" s="35">
        <v>-0.3</v>
      </c>
      <c r="R36" s="35">
        <v>9.4</v>
      </c>
      <c r="S36" s="35">
        <v>-8</v>
      </c>
    </row>
    <row r="37" spans="1:31" ht="13.5" customHeight="1" x14ac:dyDescent="0.25">
      <c r="A37" s="24" t="s">
        <v>46</v>
      </c>
      <c r="B37" s="21">
        <v>12</v>
      </c>
      <c r="D37" s="246">
        <v>-1.3</v>
      </c>
      <c r="E37" s="35">
        <v>0.3</v>
      </c>
      <c r="F37" s="35">
        <v>-2.5</v>
      </c>
      <c r="G37" s="35">
        <v>-1.6</v>
      </c>
      <c r="H37" s="35">
        <v>3.1</v>
      </c>
      <c r="I37" s="35">
        <v>-0.4</v>
      </c>
      <c r="J37" s="35">
        <v>0.4</v>
      </c>
      <c r="K37" s="35">
        <v>-2.8</v>
      </c>
      <c r="L37" s="35">
        <v>-0.7</v>
      </c>
      <c r="M37" s="35">
        <v>-3.6</v>
      </c>
      <c r="N37" s="35">
        <v>-1.3</v>
      </c>
      <c r="O37" s="35">
        <v>1</v>
      </c>
      <c r="P37" s="35">
        <v>2.5</v>
      </c>
      <c r="Q37" s="35">
        <v>-0.5</v>
      </c>
      <c r="R37" s="35">
        <v>10</v>
      </c>
      <c r="S37" s="35">
        <v>-8.1</v>
      </c>
    </row>
    <row r="38" spans="1:31" ht="13.5" customHeight="1" x14ac:dyDescent="0.25">
      <c r="A38" s="24" t="s">
        <v>422</v>
      </c>
      <c r="B38" s="21">
        <v>1</v>
      </c>
      <c r="C38" s="19"/>
      <c r="D38" s="246">
        <v>-0.9</v>
      </c>
      <c r="E38" s="35">
        <v>-1.1000000000000001</v>
      </c>
      <c r="F38" s="35">
        <v>-2.2999999999999998</v>
      </c>
      <c r="G38" s="35">
        <v>0</v>
      </c>
      <c r="H38" s="35">
        <v>6.6</v>
      </c>
      <c r="I38" s="35">
        <v>0.2</v>
      </c>
      <c r="J38" s="35">
        <v>1.3</v>
      </c>
      <c r="K38" s="35">
        <v>-2.2000000000000002</v>
      </c>
      <c r="L38" s="35">
        <v>1.2</v>
      </c>
      <c r="M38" s="35">
        <v>-4.3</v>
      </c>
      <c r="N38" s="35">
        <v>-0.7</v>
      </c>
      <c r="O38" s="35">
        <v>1.9</v>
      </c>
      <c r="P38" s="35">
        <v>1.9</v>
      </c>
      <c r="Q38" s="35">
        <v>0.6</v>
      </c>
      <c r="R38" s="35">
        <v>8</v>
      </c>
      <c r="S38" s="35">
        <v>-8.6999999999999993</v>
      </c>
    </row>
    <row r="39" spans="1:31" ht="13.5" customHeight="1" x14ac:dyDescent="0.25">
      <c r="A39" s="24" t="s">
        <v>46</v>
      </c>
      <c r="B39" s="21">
        <v>2</v>
      </c>
      <c r="C39" s="19"/>
      <c r="D39" s="246">
        <v>-1.1000000000000001</v>
      </c>
      <c r="E39" s="35">
        <v>-0.6</v>
      </c>
      <c r="F39" s="35">
        <v>-1.8</v>
      </c>
      <c r="G39" s="35">
        <v>5.6</v>
      </c>
      <c r="H39" s="35">
        <v>6.9</v>
      </c>
      <c r="I39" s="35">
        <v>-1.8</v>
      </c>
      <c r="J39" s="35">
        <v>0.5</v>
      </c>
      <c r="K39" s="35">
        <v>-1.3</v>
      </c>
      <c r="L39" s="35">
        <v>-4.0999999999999996</v>
      </c>
      <c r="M39" s="35">
        <v>-4.2</v>
      </c>
      <c r="N39" s="35">
        <v>-1</v>
      </c>
      <c r="O39" s="35">
        <v>2.7</v>
      </c>
      <c r="P39" s="35">
        <v>0.9</v>
      </c>
      <c r="Q39" s="35">
        <v>0.3</v>
      </c>
      <c r="R39" s="35">
        <v>8.1</v>
      </c>
      <c r="S39" s="35">
        <v>-7.6</v>
      </c>
    </row>
    <row r="40" spans="1:31" ht="13.5" customHeight="1" x14ac:dyDescent="0.25">
      <c r="A40" s="24" t="s">
        <v>46</v>
      </c>
      <c r="B40" s="21">
        <v>3</v>
      </c>
      <c r="C40" s="19"/>
      <c r="D40" s="246">
        <v>-1.6</v>
      </c>
      <c r="E40" s="35">
        <v>-0.1</v>
      </c>
      <c r="F40" s="35">
        <v>-3.2</v>
      </c>
      <c r="G40" s="35">
        <v>5.5</v>
      </c>
      <c r="H40" s="35">
        <v>5.9</v>
      </c>
      <c r="I40" s="35">
        <v>-3.4</v>
      </c>
      <c r="J40" s="35">
        <v>0.3</v>
      </c>
      <c r="K40" s="35">
        <v>-0.6</v>
      </c>
      <c r="L40" s="35">
        <v>-3.6</v>
      </c>
      <c r="M40" s="35">
        <v>-3</v>
      </c>
      <c r="N40" s="35">
        <v>-1.5</v>
      </c>
      <c r="O40" s="35">
        <v>3.4</v>
      </c>
      <c r="P40" s="35">
        <v>1.4</v>
      </c>
      <c r="Q40" s="35">
        <v>0.4</v>
      </c>
      <c r="R40" s="35">
        <v>1.2</v>
      </c>
      <c r="S40" s="35">
        <v>-8</v>
      </c>
    </row>
    <row r="41" spans="1:31" ht="13.5" customHeight="1" x14ac:dyDescent="0.25">
      <c r="A41" s="198" t="s">
        <v>46</v>
      </c>
      <c r="B41" s="21">
        <v>4</v>
      </c>
      <c r="C41" s="19"/>
      <c r="D41" s="246">
        <v>-2.1</v>
      </c>
      <c r="E41" s="35">
        <v>-0.6</v>
      </c>
      <c r="F41" s="35">
        <v>-3.5</v>
      </c>
      <c r="G41" s="35">
        <v>4.0999999999999996</v>
      </c>
      <c r="H41" s="35">
        <v>6.4</v>
      </c>
      <c r="I41" s="35">
        <v>-2.6</v>
      </c>
      <c r="J41" s="35">
        <v>0.3</v>
      </c>
      <c r="K41" s="35">
        <v>2.6</v>
      </c>
      <c r="L41" s="35">
        <v>-1.7</v>
      </c>
      <c r="M41" s="35">
        <v>-6</v>
      </c>
      <c r="N41" s="35">
        <v>0.4</v>
      </c>
      <c r="O41" s="35">
        <v>2.2999999999999998</v>
      </c>
      <c r="P41" s="35">
        <v>2.1</v>
      </c>
      <c r="Q41" s="35">
        <v>-1.8</v>
      </c>
      <c r="R41" s="35">
        <v>-5.8</v>
      </c>
      <c r="S41" s="35">
        <v>-10.9</v>
      </c>
    </row>
    <row r="42" spans="1:31" ht="13.5" customHeight="1" x14ac:dyDescent="0.25">
      <c r="A42" s="24" t="s">
        <v>46</v>
      </c>
      <c r="B42" s="21">
        <v>5</v>
      </c>
      <c r="D42" s="246">
        <v>-1.5</v>
      </c>
      <c r="E42" s="35">
        <v>-1.7</v>
      </c>
      <c r="F42" s="35">
        <v>-1.5</v>
      </c>
      <c r="G42" s="35">
        <v>0.3</v>
      </c>
      <c r="H42" s="35">
        <v>5.7</v>
      </c>
      <c r="I42" s="35">
        <v>-1.9</v>
      </c>
      <c r="J42" s="35">
        <v>-1</v>
      </c>
      <c r="K42" s="35">
        <v>1.8</v>
      </c>
      <c r="L42" s="35">
        <v>3.2</v>
      </c>
      <c r="M42" s="35">
        <v>-5.2</v>
      </c>
      <c r="N42" s="35">
        <v>2.2000000000000002</v>
      </c>
      <c r="O42" s="35">
        <v>0.3</v>
      </c>
      <c r="P42" s="35">
        <v>1.5</v>
      </c>
      <c r="Q42" s="35">
        <v>-1.1000000000000001</v>
      </c>
      <c r="R42" s="35">
        <v>-3.3</v>
      </c>
      <c r="S42" s="35">
        <v>-11</v>
      </c>
    </row>
    <row r="43" spans="1:31" ht="13.5" customHeight="1" x14ac:dyDescent="0.25">
      <c r="A43" s="24" t="s">
        <v>46</v>
      </c>
      <c r="B43" s="21">
        <v>6</v>
      </c>
      <c r="C43" s="19"/>
      <c r="D43" s="246">
        <v>-1.3</v>
      </c>
      <c r="E43" s="35">
        <v>-1.4</v>
      </c>
      <c r="F43" s="35">
        <v>-1.5</v>
      </c>
      <c r="G43" s="35">
        <v>0.2</v>
      </c>
      <c r="H43" s="35">
        <v>5.5</v>
      </c>
      <c r="I43" s="35">
        <v>-2.9</v>
      </c>
      <c r="J43" s="35">
        <v>-0.2</v>
      </c>
      <c r="K43" s="35">
        <v>1</v>
      </c>
      <c r="L43" s="35">
        <v>1.5</v>
      </c>
      <c r="M43" s="35">
        <v>-5.4</v>
      </c>
      <c r="N43" s="35">
        <v>5.0999999999999996</v>
      </c>
      <c r="O43" s="35">
        <v>0.7</v>
      </c>
      <c r="P43" s="35">
        <v>1.7</v>
      </c>
      <c r="Q43" s="35">
        <v>-1.1000000000000001</v>
      </c>
      <c r="R43" s="35">
        <v>-6.9</v>
      </c>
      <c r="S43" s="35">
        <v>-11.8</v>
      </c>
    </row>
    <row r="44" spans="1:31" ht="13.5" customHeight="1" x14ac:dyDescent="0.25">
      <c r="A44" s="24" t="s">
        <v>46</v>
      </c>
      <c r="B44" s="21">
        <v>7</v>
      </c>
      <c r="C44" s="19"/>
      <c r="D44" s="246">
        <v>-1.7</v>
      </c>
      <c r="E44" s="35">
        <v>3.2</v>
      </c>
      <c r="F44" s="35">
        <v>-3.9</v>
      </c>
      <c r="G44" s="35">
        <v>0.5</v>
      </c>
      <c r="H44" s="35">
        <v>5.8</v>
      </c>
      <c r="I44" s="35">
        <v>-0.8</v>
      </c>
      <c r="J44" s="35">
        <v>-0.1</v>
      </c>
      <c r="K44" s="35">
        <v>1.7</v>
      </c>
      <c r="L44" s="35">
        <v>-0.9</v>
      </c>
      <c r="M44" s="35">
        <v>-4.5999999999999996</v>
      </c>
      <c r="N44" s="35">
        <v>2.2999999999999998</v>
      </c>
      <c r="O44" s="35">
        <v>0.2</v>
      </c>
      <c r="P44" s="35">
        <v>0.9</v>
      </c>
      <c r="Q44" s="35">
        <v>-0.5</v>
      </c>
      <c r="R44" s="35">
        <v>-7.2</v>
      </c>
      <c r="S44" s="35">
        <v>-10.199999999999999</v>
      </c>
    </row>
    <row r="45" spans="1:31" ht="13.5" customHeight="1" x14ac:dyDescent="0.25">
      <c r="A45" s="24" t="s">
        <v>46</v>
      </c>
      <c r="B45" s="21">
        <v>8</v>
      </c>
      <c r="C45" s="19"/>
      <c r="D45" s="246">
        <v>-1.7</v>
      </c>
      <c r="E45" s="35">
        <v>3.3</v>
      </c>
      <c r="F45" s="35">
        <v>-3.7</v>
      </c>
      <c r="G45" s="35">
        <v>0.5</v>
      </c>
      <c r="H45" s="35">
        <v>6.6</v>
      </c>
      <c r="I45" s="35">
        <v>0.5</v>
      </c>
      <c r="J45" s="35">
        <v>-0.5</v>
      </c>
      <c r="K45" s="35">
        <v>1.3</v>
      </c>
      <c r="L45" s="35">
        <v>-7.4</v>
      </c>
      <c r="M45" s="35">
        <v>-4.5</v>
      </c>
      <c r="N45" s="35">
        <v>1.4</v>
      </c>
      <c r="O45" s="35">
        <v>1.4</v>
      </c>
      <c r="P45" s="35">
        <v>-0.2</v>
      </c>
      <c r="Q45" s="35">
        <v>-0.9</v>
      </c>
      <c r="R45" s="35">
        <v>-6.5</v>
      </c>
      <c r="S45" s="35">
        <v>-7.2</v>
      </c>
    </row>
    <row r="46" spans="1:31" ht="13.5" customHeight="1" x14ac:dyDescent="0.25">
      <c r="A46" s="199" t="s">
        <v>46</v>
      </c>
      <c r="B46" s="200">
        <v>9</v>
      </c>
      <c r="C46" s="25"/>
      <c r="D46" s="201">
        <v>-1.7</v>
      </c>
      <c r="E46" s="202">
        <v>2.6</v>
      </c>
      <c r="F46" s="202">
        <v>-3.4</v>
      </c>
      <c r="G46" s="202">
        <v>1.1000000000000001</v>
      </c>
      <c r="H46" s="202">
        <v>5.6</v>
      </c>
      <c r="I46" s="202">
        <v>0.8</v>
      </c>
      <c r="J46" s="202">
        <v>-0.9</v>
      </c>
      <c r="K46" s="202">
        <v>1.4</v>
      </c>
      <c r="L46" s="202">
        <v>-11.9</v>
      </c>
      <c r="M46" s="202">
        <v>-3</v>
      </c>
      <c r="N46" s="202">
        <v>0.2</v>
      </c>
      <c r="O46" s="202">
        <v>-1.2</v>
      </c>
      <c r="P46" s="202">
        <v>0.3</v>
      </c>
      <c r="Q46" s="202">
        <v>-1.3</v>
      </c>
      <c r="R46" s="202">
        <v>-7.2</v>
      </c>
      <c r="S46" s="202">
        <v>-5.0999999999999996</v>
      </c>
    </row>
    <row r="47" spans="1:31" ht="27" customHeight="1" x14ac:dyDescent="0.25">
      <c r="A47" s="595" t="s">
        <v>147</v>
      </c>
      <c r="B47" s="595"/>
      <c r="C47" s="596"/>
      <c r="D47" s="203">
        <v>-0.7</v>
      </c>
      <c r="E47" s="203">
        <v>0.1</v>
      </c>
      <c r="F47" s="203">
        <v>-0.6</v>
      </c>
      <c r="G47" s="203">
        <v>-0.1</v>
      </c>
      <c r="H47" s="203">
        <v>-0.6</v>
      </c>
      <c r="I47" s="203">
        <v>-0.2</v>
      </c>
      <c r="J47" s="203">
        <v>-0.5</v>
      </c>
      <c r="K47" s="203">
        <v>-0.2</v>
      </c>
      <c r="L47" s="203">
        <v>-7.2</v>
      </c>
      <c r="M47" s="203">
        <v>1.3</v>
      </c>
      <c r="N47" s="203">
        <v>-2.2000000000000002</v>
      </c>
      <c r="O47" s="203">
        <v>-1.5</v>
      </c>
      <c r="P47" s="203">
        <v>-0.8</v>
      </c>
      <c r="Q47" s="203">
        <v>-1.1000000000000001</v>
      </c>
      <c r="R47" s="203">
        <v>-1</v>
      </c>
      <c r="S47" s="203">
        <v>0.2</v>
      </c>
      <c r="T47" s="204"/>
      <c r="U47" s="204"/>
      <c r="V47" s="204"/>
      <c r="W47" s="204"/>
      <c r="X47" s="204"/>
      <c r="Y47" s="204"/>
      <c r="Z47" s="204"/>
      <c r="AA47" s="204"/>
      <c r="AB47" s="204"/>
      <c r="AC47" s="204"/>
      <c r="AD47" s="204"/>
      <c r="AE47" s="204"/>
    </row>
    <row r="48" spans="1:31"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247">
        <v>99.5</v>
      </c>
      <c r="E54" s="248">
        <v>100.4</v>
      </c>
      <c r="F54" s="248">
        <v>99.9</v>
      </c>
      <c r="G54" s="248">
        <v>101.4</v>
      </c>
      <c r="H54" s="248">
        <v>94.9</v>
      </c>
      <c r="I54" s="248">
        <v>96.1</v>
      </c>
      <c r="J54" s="248">
        <v>95</v>
      </c>
      <c r="K54" s="248">
        <v>98.4</v>
      </c>
      <c r="L54" s="249">
        <v>125.3</v>
      </c>
      <c r="M54" s="249">
        <v>146.30000000000001</v>
      </c>
      <c r="N54" s="249">
        <v>105.5</v>
      </c>
      <c r="O54" s="249">
        <v>104.1</v>
      </c>
      <c r="P54" s="248">
        <v>80.3</v>
      </c>
      <c r="Q54" s="248">
        <v>100</v>
      </c>
      <c r="R54" s="248">
        <v>104.1</v>
      </c>
      <c r="S54" s="249">
        <v>104.7</v>
      </c>
    </row>
    <row r="55" spans="1:19" ht="13.5" customHeight="1" x14ac:dyDescent="0.25">
      <c r="A55" s="21"/>
      <c r="B55" s="21" t="s">
        <v>219</v>
      </c>
      <c r="C55" s="19"/>
      <c r="D55" s="250">
        <v>100</v>
      </c>
      <c r="E55" s="2">
        <v>100</v>
      </c>
      <c r="F55" s="2">
        <v>100</v>
      </c>
      <c r="G55" s="2">
        <v>100</v>
      </c>
      <c r="H55" s="2">
        <v>100</v>
      </c>
      <c r="I55" s="2">
        <v>100</v>
      </c>
      <c r="J55" s="2">
        <v>100</v>
      </c>
      <c r="K55" s="2">
        <v>100</v>
      </c>
      <c r="L55" s="251">
        <v>100</v>
      </c>
      <c r="M55" s="251">
        <v>100</v>
      </c>
      <c r="N55" s="251">
        <v>100</v>
      </c>
      <c r="O55" s="251">
        <v>100</v>
      </c>
      <c r="P55" s="2">
        <v>100</v>
      </c>
      <c r="Q55" s="2">
        <v>100</v>
      </c>
      <c r="R55" s="2">
        <v>100</v>
      </c>
      <c r="S55" s="251">
        <v>100</v>
      </c>
    </row>
    <row r="56" spans="1:19" ht="13.5" customHeight="1" x14ac:dyDescent="0.25">
      <c r="A56" s="21"/>
      <c r="B56" s="21" t="s">
        <v>94</v>
      </c>
      <c r="C56" s="19"/>
      <c r="D56" s="250">
        <v>101.8</v>
      </c>
      <c r="E56" s="2">
        <v>98.8</v>
      </c>
      <c r="F56" s="2">
        <v>99.2</v>
      </c>
      <c r="G56" s="2">
        <v>97.6</v>
      </c>
      <c r="H56" s="2">
        <v>99.8</v>
      </c>
      <c r="I56" s="2">
        <v>97.9</v>
      </c>
      <c r="J56" s="2">
        <v>103.8</v>
      </c>
      <c r="K56" s="2">
        <v>98.1</v>
      </c>
      <c r="L56" s="251">
        <v>104.7</v>
      </c>
      <c r="M56" s="251">
        <v>138.1</v>
      </c>
      <c r="N56" s="251">
        <v>93.7</v>
      </c>
      <c r="O56" s="251">
        <v>99</v>
      </c>
      <c r="P56" s="2">
        <v>107.9</v>
      </c>
      <c r="Q56" s="2">
        <v>101.4</v>
      </c>
      <c r="R56" s="2">
        <v>97.6</v>
      </c>
      <c r="S56" s="251">
        <v>112.1</v>
      </c>
    </row>
    <row r="57" spans="1:19" ht="13.5" customHeight="1" x14ac:dyDescent="0.25">
      <c r="A57" s="21"/>
      <c r="B57" s="21" t="s">
        <v>278</v>
      </c>
      <c r="C57" s="19"/>
      <c r="D57" s="250">
        <v>102.5</v>
      </c>
      <c r="E57" s="2">
        <v>80.400000000000006</v>
      </c>
      <c r="F57" s="2">
        <v>101.9</v>
      </c>
      <c r="G57" s="2">
        <v>95.3</v>
      </c>
      <c r="H57" s="2">
        <v>95</v>
      </c>
      <c r="I57" s="2">
        <v>95.5</v>
      </c>
      <c r="J57" s="2">
        <v>101.2</v>
      </c>
      <c r="K57" s="2">
        <v>96.7</v>
      </c>
      <c r="L57" s="251">
        <v>79.5</v>
      </c>
      <c r="M57" s="251">
        <v>133.69999999999999</v>
      </c>
      <c r="N57" s="251">
        <v>93.7</v>
      </c>
      <c r="O57" s="251">
        <v>99.2</v>
      </c>
      <c r="P57" s="2">
        <v>111.2</v>
      </c>
      <c r="Q57" s="2">
        <v>102.5</v>
      </c>
      <c r="R57" s="2">
        <v>94.6</v>
      </c>
      <c r="S57" s="251">
        <v>117.7</v>
      </c>
    </row>
    <row r="58" spans="1:19" ht="13.5" customHeight="1" x14ac:dyDescent="0.25">
      <c r="A58" s="21"/>
      <c r="B58" s="21" t="s">
        <v>96</v>
      </c>
      <c r="C58" s="19"/>
      <c r="D58" s="252">
        <v>103.6</v>
      </c>
      <c r="E58" s="207">
        <v>98.4</v>
      </c>
      <c r="F58" s="207">
        <v>102</v>
      </c>
      <c r="G58" s="207">
        <v>90.1</v>
      </c>
      <c r="H58" s="207">
        <v>98.1</v>
      </c>
      <c r="I58" s="207">
        <v>95.2</v>
      </c>
      <c r="J58" s="207">
        <v>98.1</v>
      </c>
      <c r="K58" s="207">
        <v>95</v>
      </c>
      <c r="L58" s="207">
        <v>130.6</v>
      </c>
      <c r="M58" s="207">
        <v>130.6</v>
      </c>
      <c r="N58" s="207">
        <v>96.2</v>
      </c>
      <c r="O58" s="207">
        <v>100.5</v>
      </c>
      <c r="P58" s="207">
        <v>116.8</v>
      </c>
      <c r="Q58" s="207">
        <v>105.5</v>
      </c>
      <c r="R58" s="207">
        <v>90.5</v>
      </c>
      <c r="S58" s="207">
        <v>115.3</v>
      </c>
    </row>
    <row r="59" spans="1:19" ht="13.5" customHeight="1" x14ac:dyDescent="0.25">
      <c r="A59" s="194"/>
      <c r="B59" s="194" t="s">
        <v>159</v>
      </c>
      <c r="C59" s="195"/>
      <c r="D59" s="253">
        <v>102.2</v>
      </c>
      <c r="E59" s="254">
        <v>91.4</v>
      </c>
      <c r="F59" s="254">
        <v>99.8</v>
      </c>
      <c r="G59" s="254">
        <v>83</v>
      </c>
      <c r="H59" s="254">
        <v>93.8</v>
      </c>
      <c r="I59" s="254">
        <v>97.1</v>
      </c>
      <c r="J59" s="254">
        <v>97.6</v>
      </c>
      <c r="K59" s="254">
        <v>93.6</v>
      </c>
      <c r="L59" s="254">
        <v>142.30000000000001</v>
      </c>
      <c r="M59" s="254">
        <v>133</v>
      </c>
      <c r="N59" s="254">
        <v>96.6</v>
      </c>
      <c r="O59" s="254">
        <v>101.2</v>
      </c>
      <c r="P59" s="254">
        <v>118.2</v>
      </c>
      <c r="Q59" s="254">
        <v>103.1</v>
      </c>
      <c r="R59" s="254">
        <v>107.4</v>
      </c>
      <c r="S59" s="254">
        <v>111.3</v>
      </c>
    </row>
    <row r="60" spans="1:19" ht="13.5" customHeight="1" x14ac:dyDescent="0.25">
      <c r="A60" s="21" t="s">
        <v>421</v>
      </c>
      <c r="B60" s="21">
        <v>9</v>
      </c>
      <c r="C60" s="19" t="s">
        <v>425</v>
      </c>
      <c r="D60" s="255">
        <v>101.2</v>
      </c>
      <c r="E60" s="256">
        <v>85.3</v>
      </c>
      <c r="F60" s="256">
        <v>99</v>
      </c>
      <c r="G60" s="256">
        <v>83.5</v>
      </c>
      <c r="H60" s="256">
        <v>90.9</v>
      </c>
      <c r="I60" s="256">
        <v>95.5</v>
      </c>
      <c r="J60" s="256">
        <v>97.4</v>
      </c>
      <c r="K60" s="256">
        <v>93.3</v>
      </c>
      <c r="L60" s="256">
        <v>143.6</v>
      </c>
      <c r="M60" s="256">
        <v>132.5</v>
      </c>
      <c r="N60" s="256">
        <v>98.8</v>
      </c>
      <c r="O60" s="256">
        <v>105.2</v>
      </c>
      <c r="P60" s="256">
        <v>118.2</v>
      </c>
      <c r="Q60" s="256">
        <v>101.9</v>
      </c>
      <c r="R60" s="256">
        <v>110.5</v>
      </c>
      <c r="S60" s="256">
        <v>106.8</v>
      </c>
    </row>
    <row r="61" spans="1:19" ht="13.5" customHeight="1" x14ac:dyDescent="0.25">
      <c r="A61" s="24" t="s">
        <v>46</v>
      </c>
      <c r="B61" s="21">
        <v>10</v>
      </c>
      <c r="C61" s="19"/>
      <c r="D61" s="257">
        <v>101.3</v>
      </c>
      <c r="E61" s="207">
        <v>86.3</v>
      </c>
      <c r="F61" s="207">
        <v>98.8</v>
      </c>
      <c r="G61" s="207">
        <v>83.2</v>
      </c>
      <c r="H61" s="207">
        <v>100.1</v>
      </c>
      <c r="I61" s="207">
        <v>97.1</v>
      </c>
      <c r="J61" s="207">
        <v>97.9</v>
      </c>
      <c r="K61" s="207">
        <v>93.1</v>
      </c>
      <c r="L61" s="207">
        <v>143.1</v>
      </c>
      <c r="M61" s="207">
        <v>132.5</v>
      </c>
      <c r="N61" s="207">
        <v>100.2</v>
      </c>
      <c r="O61" s="207">
        <v>101.3</v>
      </c>
      <c r="P61" s="207">
        <v>119</v>
      </c>
      <c r="Q61" s="207">
        <v>100.8</v>
      </c>
      <c r="R61" s="207">
        <v>111</v>
      </c>
      <c r="S61" s="207">
        <v>106</v>
      </c>
    </row>
    <row r="62" spans="1:19" ht="13.5" customHeight="1" x14ac:dyDescent="0.25">
      <c r="A62" s="24" t="s">
        <v>46</v>
      </c>
      <c r="B62" s="21">
        <v>11</v>
      </c>
      <c r="C62" s="19"/>
      <c r="D62" s="257">
        <v>100.8</v>
      </c>
      <c r="E62" s="207">
        <v>86.5</v>
      </c>
      <c r="F62" s="207">
        <v>98.3</v>
      </c>
      <c r="G62" s="207">
        <v>86.1</v>
      </c>
      <c r="H62" s="207">
        <v>100</v>
      </c>
      <c r="I62" s="207">
        <v>97</v>
      </c>
      <c r="J62" s="207">
        <v>97.7</v>
      </c>
      <c r="K62" s="207">
        <v>93</v>
      </c>
      <c r="L62" s="207">
        <v>141.69999999999999</v>
      </c>
      <c r="M62" s="207">
        <v>131.6</v>
      </c>
      <c r="N62" s="207">
        <v>99.3</v>
      </c>
      <c r="O62" s="207">
        <v>103</v>
      </c>
      <c r="P62" s="207">
        <v>119</v>
      </c>
      <c r="Q62" s="207">
        <v>100.7</v>
      </c>
      <c r="R62" s="207">
        <v>111.9</v>
      </c>
      <c r="S62" s="207">
        <v>103.3</v>
      </c>
    </row>
    <row r="63" spans="1:19" ht="13.5" customHeight="1" x14ac:dyDescent="0.25">
      <c r="A63" s="24" t="s">
        <v>46</v>
      </c>
      <c r="B63" s="21">
        <v>12</v>
      </c>
      <c r="D63" s="257">
        <v>100.8</v>
      </c>
      <c r="E63" s="207">
        <v>86.8</v>
      </c>
      <c r="F63" s="207">
        <v>98</v>
      </c>
      <c r="G63" s="207">
        <v>86.8</v>
      </c>
      <c r="H63" s="207">
        <v>99.1</v>
      </c>
      <c r="I63" s="207">
        <v>96.8</v>
      </c>
      <c r="J63" s="207">
        <v>97.9</v>
      </c>
      <c r="K63" s="207">
        <v>93.1</v>
      </c>
      <c r="L63" s="207">
        <v>137.1</v>
      </c>
      <c r="M63" s="207">
        <v>131.30000000000001</v>
      </c>
      <c r="N63" s="207">
        <v>98.8</v>
      </c>
      <c r="O63" s="207">
        <v>99.4</v>
      </c>
      <c r="P63" s="207">
        <v>118.9</v>
      </c>
      <c r="Q63" s="207">
        <v>101.3</v>
      </c>
      <c r="R63" s="207">
        <v>112.7</v>
      </c>
      <c r="S63" s="207">
        <v>104.8</v>
      </c>
    </row>
    <row r="64" spans="1:19" ht="13.5" customHeight="1" x14ac:dyDescent="0.25">
      <c r="A64" s="24" t="s">
        <v>422</v>
      </c>
      <c r="B64" s="21">
        <v>1</v>
      </c>
      <c r="C64" s="19"/>
      <c r="D64" s="257">
        <v>100.7</v>
      </c>
      <c r="E64" s="207">
        <v>86.5</v>
      </c>
      <c r="F64" s="207">
        <v>97.9</v>
      </c>
      <c r="G64" s="207">
        <v>86.6</v>
      </c>
      <c r="H64" s="207">
        <v>98.9</v>
      </c>
      <c r="I64" s="207">
        <v>96.6</v>
      </c>
      <c r="J64" s="207">
        <v>97.5</v>
      </c>
      <c r="K64" s="207">
        <v>92.9</v>
      </c>
      <c r="L64" s="207">
        <v>136.69999999999999</v>
      </c>
      <c r="M64" s="207">
        <v>131</v>
      </c>
      <c r="N64" s="207">
        <v>100.4</v>
      </c>
      <c r="O64" s="207">
        <v>99.6</v>
      </c>
      <c r="P64" s="207">
        <v>118.9</v>
      </c>
      <c r="Q64" s="207">
        <v>101.4</v>
      </c>
      <c r="R64" s="207">
        <v>110.7</v>
      </c>
      <c r="S64" s="207">
        <v>104.5</v>
      </c>
    </row>
    <row r="65" spans="1:19" ht="13.5" customHeight="1" x14ac:dyDescent="0.25">
      <c r="A65" s="24" t="s">
        <v>46</v>
      </c>
      <c r="B65" s="21">
        <v>2</v>
      </c>
      <c r="C65" s="19"/>
      <c r="D65" s="257">
        <v>100.3</v>
      </c>
      <c r="E65" s="207">
        <v>86.3</v>
      </c>
      <c r="F65" s="207">
        <v>97.5</v>
      </c>
      <c r="G65" s="207">
        <v>86.1</v>
      </c>
      <c r="H65" s="207">
        <v>98.6</v>
      </c>
      <c r="I65" s="207">
        <v>96</v>
      </c>
      <c r="J65" s="207">
        <v>96.9</v>
      </c>
      <c r="K65" s="207">
        <v>92.7</v>
      </c>
      <c r="L65" s="207">
        <v>136.80000000000001</v>
      </c>
      <c r="M65" s="207">
        <v>131.30000000000001</v>
      </c>
      <c r="N65" s="207">
        <v>99.7</v>
      </c>
      <c r="O65" s="207">
        <v>100.3</v>
      </c>
      <c r="P65" s="207">
        <v>117.8</v>
      </c>
      <c r="Q65" s="207">
        <v>100.9</v>
      </c>
      <c r="R65" s="207">
        <v>110.8</v>
      </c>
      <c r="S65" s="207">
        <v>104.6</v>
      </c>
    </row>
    <row r="66" spans="1:19" ht="13.5" customHeight="1" x14ac:dyDescent="0.25">
      <c r="A66" s="24" t="s">
        <v>46</v>
      </c>
      <c r="B66" s="21">
        <v>3</v>
      </c>
      <c r="C66" s="19"/>
      <c r="D66" s="257">
        <v>99.2</v>
      </c>
      <c r="E66" s="207">
        <v>86.3</v>
      </c>
      <c r="F66" s="207">
        <v>95.5</v>
      </c>
      <c r="G66" s="207">
        <v>86.7</v>
      </c>
      <c r="H66" s="207">
        <v>98.7</v>
      </c>
      <c r="I66" s="207">
        <v>95</v>
      </c>
      <c r="J66" s="207">
        <v>96.4</v>
      </c>
      <c r="K66" s="207">
        <v>92.8</v>
      </c>
      <c r="L66" s="207">
        <v>135.69999999999999</v>
      </c>
      <c r="M66" s="207">
        <v>131.30000000000001</v>
      </c>
      <c r="N66" s="207">
        <v>98.5</v>
      </c>
      <c r="O66" s="207">
        <v>99.8</v>
      </c>
      <c r="P66" s="207">
        <v>117.1</v>
      </c>
      <c r="Q66" s="207">
        <v>100.9</v>
      </c>
      <c r="R66" s="207">
        <v>95.4</v>
      </c>
      <c r="S66" s="207">
        <v>104.1</v>
      </c>
    </row>
    <row r="67" spans="1:19" ht="13.5" customHeight="1" x14ac:dyDescent="0.25">
      <c r="A67" s="198" t="s">
        <v>46</v>
      </c>
      <c r="B67" s="21">
        <v>4</v>
      </c>
      <c r="C67" s="19"/>
      <c r="D67" s="257">
        <v>99.4</v>
      </c>
      <c r="E67" s="207">
        <v>89.5</v>
      </c>
      <c r="F67" s="207">
        <v>96.7</v>
      </c>
      <c r="G67" s="207">
        <v>87.9</v>
      </c>
      <c r="H67" s="207">
        <v>98.4</v>
      </c>
      <c r="I67" s="207">
        <v>95.9</v>
      </c>
      <c r="J67" s="207">
        <v>96.6</v>
      </c>
      <c r="K67" s="207">
        <v>94.3</v>
      </c>
      <c r="L67" s="207">
        <v>141.6</v>
      </c>
      <c r="M67" s="207">
        <v>127.3</v>
      </c>
      <c r="N67" s="207">
        <v>98.4</v>
      </c>
      <c r="O67" s="207">
        <v>99.1</v>
      </c>
      <c r="P67" s="207">
        <v>118.4</v>
      </c>
      <c r="Q67" s="207">
        <v>100.8</v>
      </c>
      <c r="R67" s="207">
        <v>95.5</v>
      </c>
      <c r="S67" s="207">
        <v>100.5</v>
      </c>
    </row>
    <row r="68" spans="1:19" ht="13.5" customHeight="1" x14ac:dyDescent="0.25">
      <c r="A68" s="24" t="s">
        <v>46</v>
      </c>
      <c r="B68" s="21">
        <v>5</v>
      </c>
      <c r="D68" s="257">
        <v>100.3</v>
      </c>
      <c r="E68" s="207">
        <v>86.5</v>
      </c>
      <c r="F68" s="207">
        <v>99.1</v>
      </c>
      <c r="G68" s="207">
        <v>88</v>
      </c>
      <c r="H68" s="207">
        <v>98.9</v>
      </c>
      <c r="I68" s="207">
        <v>96.7</v>
      </c>
      <c r="J68" s="207">
        <v>95.9</v>
      </c>
      <c r="K68" s="207">
        <v>95.3</v>
      </c>
      <c r="L68" s="207">
        <v>143.6</v>
      </c>
      <c r="M68" s="207">
        <v>127.3</v>
      </c>
      <c r="N68" s="207">
        <v>97.4</v>
      </c>
      <c r="O68" s="207">
        <v>99.7</v>
      </c>
      <c r="P68" s="207">
        <v>118.7</v>
      </c>
      <c r="Q68" s="207">
        <v>101.2</v>
      </c>
      <c r="R68" s="207">
        <v>95.9</v>
      </c>
      <c r="S68" s="207">
        <v>100.1</v>
      </c>
    </row>
    <row r="69" spans="1:19" ht="13.5" customHeight="1" x14ac:dyDescent="0.25">
      <c r="A69" s="21" t="s">
        <v>46</v>
      </c>
      <c r="B69" s="21">
        <v>6</v>
      </c>
      <c r="C69" s="19"/>
      <c r="D69" s="257">
        <v>99.9</v>
      </c>
      <c r="E69" s="207">
        <v>86.4</v>
      </c>
      <c r="F69" s="207">
        <v>98.8</v>
      </c>
      <c r="G69" s="207">
        <v>87.9</v>
      </c>
      <c r="H69" s="207">
        <v>99.2</v>
      </c>
      <c r="I69" s="207">
        <v>94</v>
      </c>
      <c r="J69" s="207">
        <v>96.3</v>
      </c>
      <c r="K69" s="207">
        <v>93.9</v>
      </c>
      <c r="L69" s="207">
        <v>144.30000000000001</v>
      </c>
      <c r="M69" s="207">
        <v>128.1</v>
      </c>
      <c r="N69" s="207">
        <v>97.8</v>
      </c>
      <c r="O69" s="207">
        <v>100.4</v>
      </c>
      <c r="P69" s="207">
        <v>119.3</v>
      </c>
      <c r="Q69" s="207">
        <v>101</v>
      </c>
      <c r="R69" s="207">
        <v>95.7</v>
      </c>
      <c r="S69" s="207">
        <v>98.8</v>
      </c>
    </row>
    <row r="70" spans="1:19" ht="13.5" customHeight="1" x14ac:dyDescent="0.25">
      <c r="A70" s="24" t="s">
        <v>46</v>
      </c>
      <c r="B70" s="21">
        <v>7</v>
      </c>
      <c r="C70" s="19"/>
      <c r="D70" s="257">
        <v>99.2</v>
      </c>
      <c r="E70" s="207">
        <v>85.9</v>
      </c>
      <c r="F70" s="207">
        <v>95.6</v>
      </c>
      <c r="G70" s="207">
        <v>87.5</v>
      </c>
      <c r="H70" s="207">
        <v>99.3</v>
      </c>
      <c r="I70" s="207">
        <v>96.7</v>
      </c>
      <c r="J70" s="207">
        <v>96.9</v>
      </c>
      <c r="K70" s="207">
        <v>94.8</v>
      </c>
      <c r="L70" s="207">
        <v>142.69999999999999</v>
      </c>
      <c r="M70" s="207">
        <v>127.9</v>
      </c>
      <c r="N70" s="207">
        <v>99</v>
      </c>
      <c r="O70" s="207">
        <v>100.9</v>
      </c>
      <c r="P70" s="207">
        <v>119.2</v>
      </c>
      <c r="Q70" s="207">
        <v>101.2</v>
      </c>
      <c r="R70" s="207">
        <v>95.5</v>
      </c>
      <c r="S70" s="207">
        <v>99.2</v>
      </c>
    </row>
    <row r="71" spans="1:19" ht="13.5" customHeight="1" x14ac:dyDescent="0.25">
      <c r="A71" s="24" t="s">
        <v>46</v>
      </c>
      <c r="B71" s="21">
        <v>8</v>
      </c>
      <c r="C71" s="19"/>
      <c r="D71" s="257">
        <v>98.8</v>
      </c>
      <c r="E71" s="207">
        <v>85.9</v>
      </c>
      <c r="F71" s="207">
        <v>95.3</v>
      </c>
      <c r="G71" s="207">
        <v>86.7</v>
      </c>
      <c r="H71" s="207">
        <v>99</v>
      </c>
      <c r="I71" s="207">
        <v>95.7</v>
      </c>
      <c r="J71" s="207">
        <v>96.7</v>
      </c>
      <c r="K71" s="207">
        <v>94.3</v>
      </c>
      <c r="L71" s="207">
        <v>141.69999999999999</v>
      </c>
      <c r="M71" s="207">
        <v>128.9</v>
      </c>
      <c r="N71" s="207">
        <v>98.5</v>
      </c>
      <c r="O71" s="207">
        <v>100.5</v>
      </c>
      <c r="P71" s="207">
        <v>119.1</v>
      </c>
      <c r="Q71" s="207">
        <v>100.6</v>
      </c>
      <c r="R71" s="207">
        <v>95.3</v>
      </c>
      <c r="S71" s="207">
        <v>99.2</v>
      </c>
    </row>
    <row r="72" spans="1:19" ht="13.5" customHeight="1" x14ac:dyDescent="0.25">
      <c r="A72" s="199" t="s">
        <v>46</v>
      </c>
      <c r="B72" s="200">
        <v>9</v>
      </c>
      <c r="C72" s="25"/>
      <c r="D72" s="258">
        <v>98.4</v>
      </c>
      <c r="E72" s="259">
        <v>85.6</v>
      </c>
      <c r="F72" s="259">
        <v>94.6</v>
      </c>
      <c r="G72" s="259">
        <v>86.3</v>
      </c>
      <c r="H72" s="259">
        <v>98.6</v>
      </c>
      <c r="I72" s="259">
        <v>95.3</v>
      </c>
      <c r="J72" s="259">
        <v>96.7</v>
      </c>
      <c r="K72" s="259">
        <v>93.9</v>
      </c>
      <c r="L72" s="259">
        <v>144.30000000000001</v>
      </c>
      <c r="M72" s="259">
        <v>129.19999999999999</v>
      </c>
      <c r="N72" s="259">
        <v>99.2</v>
      </c>
      <c r="O72" s="259">
        <v>100.6</v>
      </c>
      <c r="P72" s="259">
        <v>119.1</v>
      </c>
      <c r="Q72" s="259">
        <v>99.3</v>
      </c>
      <c r="R72" s="259">
        <v>95.3</v>
      </c>
      <c r="S72" s="259">
        <v>99</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1.1000000000000001</v>
      </c>
      <c r="E74" s="188">
        <v>6.3</v>
      </c>
      <c r="F74" s="188">
        <v>1</v>
      </c>
      <c r="G74" s="188">
        <v>123.3</v>
      </c>
      <c r="H74" s="188">
        <v>2.5</v>
      </c>
      <c r="I74" s="188">
        <v>2.6</v>
      </c>
      <c r="J74" s="188">
        <v>2.2000000000000002</v>
      </c>
      <c r="K74" s="188">
        <v>-2.5</v>
      </c>
      <c r="L74" s="189">
        <v>-3.2</v>
      </c>
      <c r="M74" s="189">
        <v>3</v>
      </c>
      <c r="N74" s="189">
        <v>0.5</v>
      </c>
      <c r="O74" s="189">
        <v>3.8</v>
      </c>
      <c r="P74" s="188">
        <v>-4.7</v>
      </c>
      <c r="Q74" s="188">
        <v>-1</v>
      </c>
      <c r="R74" s="188">
        <v>-0.7</v>
      </c>
      <c r="S74" s="189">
        <v>0.9</v>
      </c>
    </row>
    <row r="75" spans="1:19" ht="13.5" customHeight="1" x14ac:dyDescent="0.25">
      <c r="A75" s="21"/>
      <c r="B75" s="21" t="s">
        <v>219</v>
      </c>
      <c r="C75" s="19"/>
      <c r="D75" s="190">
        <v>0.5</v>
      </c>
      <c r="E75" s="17">
        <v>-0.4</v>
      </c>
      <c r="F75" s="17">
        <v>0.1</v>
      </c>
      <c r="G75" s="17">
        <v>-1.4</v>
      </c>
      <c r="H75" s="17">
        <v>5.4</v>
      </c>
      <c r="I75" s="17">
        <v>4</v>
      </c>
      <c r="J75" s="17">
        <v>5.2</v>
      </c>
      <c r="K75" s="17">
        <v>1.6</v>
      </c>
      <c r="L75" s="191">
        <v>-20.2</v>
      </c>
      <c r="M75" s="191">
        <v>-31.7</v>
      </c>
      <c r="N75" s="191">
        <v>-5.2</v>
      </c>
      <c r="O75" s="191">
        <v>-4</v>
      </c>
      <c r="P75" s="17">
        <v>24.5</v>
      </c>
      <c r="Q75" s="17">
        <v>0</v>
      </c>
      <c r="R75" s="17">
        <v>-4</v>
      </c>
      <c r="S75" s="191">
        <v>-4.5</v>
      </c>
    </row>
    <row r="76" spans="1:19" ht="13.5" customHeight="1" x14ac:dyDescent="0.25">
      <c r="A76" s="21"/>
      <c r="B76" s="21" t="s">
        <v>94</v>
      </c>
      <c r="C76" s="19"/>
      <c r="D76" s="190">
        <v>1.8</v>
      </c>
      <c r="E76" s="17">
        <v>-1.2</v>
      </c>
      <c r="F76" s="17">
        <v>-0.8</v>
      </c>
      <c r="G76" s="17">
        <v>-2.4</v>
      </c>
      <c r="H76" s="17">
        <v>-0.2</v>
      </c>
      <c r="I76" s="17">
        <v>-2.1</v>
      </c>
      <c r="J76" s="17">
        <v>3.8</v>
      </c>
      <c r="K76" s="17">
        <v>-1.9</v>
      </c>
      <c r="L76" s="191">
        <v>4.7</v>
      </c>
      <c r="M76" s="191">
        <v>38.1</v>
      </c>
      <c r="N76" s="191">
        <v>-6.3</v>
      </c>
      <c r="O76" s="191">
        <v>-1</v>
      </c>
      <c r="P76" s="17">
        <v>7.9</v>
      </c>
      <c r="Q76" s="17">
        <v>1.4</v>
      </c>
      <c r="R76" s="17">
        <v>-2.4</v>
      </c>
      <c r="S76" s="191">
        <v>12.1</v>
      </c>
    </row>
    <row r="77" spans="1:19" ht="13.5" customHeight="1" x14ac:dyDescent="0.25">
      <c r="A77" s="21"/>
      <c r="B77" s="21" t="s">
        <v>278</v>
      </c>
      <c r="C77" s="19"/>
      <c r="D77" s="190">
        <v>0.7</v>
      </c>
      <c r="E77" s="17">
        <v>-18.600000000000001</v>
      </c>
      <c r="F77" s="17">
        <v>2.7</v>
      </c>
      <c r="G77" s="17">
        <v>-2.4</v>
      </c>
      <c r="H77" s="17">
        <v>-4.8</v>
      </c>
      <c r="I77" s="17">
        <v>-2.4</v>
      </c>
      <c r="J77" s="17">
        <v>-2.5</v>
      </c>
      <c r="K77" s="17">
        <v>-1.4</v>
      </c>
      <c r="L77" s="191">
        <v>-24.1</v>
      </c>
      <c r="M77" s="191">
        <v>-3.2</v>
      </c>
      <c r="N77" s="191">
        <v>0</v>
      </c>
      <c r="O77" s="191">
        <v>0.2</v>
      </c>
      <c r="P77" s="17">
        <v>3.1</v>
      </c>
      <c r="Q77" s="17">
        <v>1.2</v>
      </c>
      <c r="R77" s="17">
        <v>-3.1</v>
      </c>
      <c r="S77" s="191">
        <v>5</v>
      </c>
    </row>
    <row r="78" spans="1:19" ht="13.5" customHeight="1" x14ac:dyDescent="0.25">
      <c r="A78" s="21"/>
      <c r="B78" s="21" t="s">
        <v>96</v>
      </c>
      <c r="C78" s="19"/>
      <c r="D78" s="190">
        <v>1</v>
      </c>
      <c r="E78" s="17">
        <v>22.4</v>
      </c>
      <c r="F78" s="17">
        <v>0.1</v>
      </c>
      <c r="G78" s="17">
        <v>-5.5</v>
      </c>
      <c r="H78" s="17">
        <v>3.2</v>
      </c>
      <c r="I78" s="17">
        <v>-0.4</v>
      </c>
      <c r="J78" s="17">
        <v>-3</v>
      </c>
      <c r="K78" s="17">
        <v>-1.8</v>
      </c>
      <c r="L78" s="191">
        <v>64.2</v>
      </c>
      <c r="M78" s="191">
        <v>-2.2999999999999998</v>
      </c>
      <c r="N78" s="191">
        <v>2.6</v>
      </c>
      <c r="O78" s="191">
        <v>1.3</v>
      </c>
      <c r="P78" s="17">
        <v>5</v>
      </c>
      <c r="Q78" s="17">
        <v>2.8</v>
      </c>
      <c r="R78" s="17">
        <v>-4.4000000000000004</v>
      </c>
      <c r="S78" s="191">
        <v>-2</v>
      </c>
    </row>
    <row r="79" spans="1:19" ht="13.5" customHeight="1" x14ac:dyDescent="0.25">
      <c r="A79" s="194"/>
      <c r="B79" s="194" t="s">
        <v>159</v>
      </c>
      <c r="C79" s="195"/>
      <c r="D79" s="196">
        <v>-1.4</v>
      </c>
      <c r="E79" s="197">
        <v>-7.1</v>
      </c>
      <c r="F79" s="197">
        <v>-2.2000000000000002</v>
      </c>
      <c r="G79" s="197">
        <v>-7.9</v>
      </c>
      <c r="H79" s="197">
        <v>-4.4000000000000004</v>
      </c>
      <c r="I79" s="197">
        <v>2</v>
      </c>
      <c r="J79" s="197">
        <v>-0.5</v>
      </c>
      <c r="K79" s="197">
        <v>-1.5</v>
      </c>
      <c r="L79" s="197">
        <v>9</v>
      </c>
      <c r="M79" s="197">
        <v>1.8</v>
      </c>
      <c r="N79" s="197">
        <v>0.4</v>
      </c>
      <c r="O79" s="197">
        <v>0.7</v>
      </c>
      <c r="P79" s="197">
        <v>1.2</v>
      </c>
      <c r="Q79" s="197">
        <v>-2.2999999999999998</v>
      </c>
      <c r="R79" s="197">
        <v>18.7</v>
      </c>
      <c r="S79" s="197">
        <v>-3.5</v>
      </c>
    </row>
    <row r="80" spans="1:19" ht="13.5" customHeight="1" x14ac:dyDescent="0.25">
      <c r="A80" s="21" t="s">
        <v>421</v>
      </c>
      <c r="B80" s="21">
        <v>9</v>
      </c>
      <c r="C80" s="19" t="s">
        <v>425</v>
      </c>
      <c r="D80" s="245">
        <v>-2.5</v>
      </c>
      <c r="E80" s="36">
        <v>-13</v>
      </c>
      <c r="F80" s="36">
        <v>-3</v>
      </c>
      <c r="G80" s="36">
        <v>-3.9</v>
      </c>
      <c r="H80" s="36">
        <v>-7.9</v>
      </c>
      <c r="I80" s="36">
        <v>0.2</v>
      </c>
      <c r="J80" s="36">
        <v>-1.2</v>
      </c>
      <c r="K80" s="36">
        <v>-1.5</v>
      </c>
      <c r="L80" s="36">
        <v>9.6999999999999993</v>
      </c>
      <c r="M80" s="36">
        <v>0.4</v>
      </c>
      <c r="N80" s="36">
        <v>0.3</v>
      </c>
      <c r="O80" s="36">
        <v>3.7</v>
      </c>
      <c r="P80" s="36">
        <v>0.6</v>
      </c>
      <c r="Q80" s="36">
        <v>-4</v>
      </c>
      <c r="R80" s="36">
        <v>22.8</v>
      </c>
      <c r="S80" s="36">
        <v>-5.9</v>
      </c>
    </row>
    <row r="81" spans="1:31" ht="13.5" customHeight="1" x14ac:dyDescent="0.25">
      <c r="A81" s="24" t="s">
        <v>46</v>
      </c>
      <c r="B81" s="21">
        <v>10</v>
      </c>
      <c r="C81" s="19"/>
      <c r="D81" s="246">
        <v>-2.2000000000000002</v>
      </c>
      <c r="E81" s="35">
        <v>-11</v>
      </c>
      <c r="F81" s="35">
        <v>-2.9</v>
      </c>
      <c r="G81" s="35">
        <v>-4.3</v>
      </c>
      <c r="H81" s="35">
        <v>3.6</v>
      </c>
      <c r="I81" s="35">
        <v>1.5</v>
      </c>
      <c r="J81" s="35">
        <v>0.2</v>
      </c>
      <c r="K81" s="35">
        <v>-3.2</v>
      </c>
      <c r="L81" s="35">
        <v>8.6</v>
      </c>
      <c r="M81" s="35">
        <v>0.3</v>
      </c>
      <c r="N81" s="35">
        <v>3.6</v>
      </c>
      <c r="O81" s="35">
        <v>1</v>
      </c>
      <c r="P81" s="35">
        <v>0.3</v>
      </c>
      <c r="Q81" s="35">
        <v>-5.2</v>
      </c>
      <c r="R81" s="35">
        <v>24.3</v>
      </c>
      <c r="S81" s="35">
        <v>-5.7</v>
      </c>
    </row>
    <row r="82" spans="1:31" ht="13.5" customHeight="1" x14ac:dyDescent="0.25">
      <c r="A82" s="24" t="s">
        <v>46</v>
      </c>
      <c r="B82" s="21">
        <v>11</v>
      </c>
      <c r="C82" s="19"/>
      <c r="D82" s="246">
        <v>-2.9</v>
      </c>
      <c r="E82" s="35">
        <v>-11.2</v>
      </c>
      <c r="F82" s="35">
        <v>-3.6</v>
      </c>
      <c r="G82" s="35">
        <v>-0.7</v>
      </c>
      <c r="H82" s="35">
        <v>2.9</v>
      </c>
      <c r="I82" s="35">
        <v>1.3</v>
      </c>
      <c r="J82" s="35">
        <v>-0.8</v>
      </c>
      <c r="K82" s="35">
        <v>-3</v>
      </c>
      <c r="L82" s="35">
        <v>7.3</v>
      </c>
      <c r="M82" s="35">
        <v>-0.3</v>
      </c>
      <c r="N82" s="35">
        <v>2.1</v>
      </c>
      <c r="O82" s="35">
        <v>3.5</v>
      </c>
      <c r="P82" s="35">
        <v>0.3</v>
      </c>
      <c r="Q82" s="35">
        <v>-5.3</v>
      </c>
      <c r="R82" s="35">
        <v>25.2</v>
      </c>
      <c r="S82" s="35">
        <v>-9.1999999999999993</v>
      </c>
    </row>
    <row r="83" spans="1:31" ht="13.5" customHeight="1" x14ac:dyDescent="0.25">
      <c r="A83" s="24" t="s">
        <v>46</v>
      </c>
      <c r="B83" s="21">
        <v>12</v>
      </c>
      <c r="D83" s="246">
        <v>-2.8</v>
      </c>
      <c r="E83" s="35">
        <v>-11.1</v>
      </c>
      <c r="F83" s="35">
        <v>-3.2</v>
      </c>
      <c r="G83" s="35">
        <v>1.9</v>
      </c>
      <c r="H83" s="35">
        <v>2.2999999999999998</v>
      </c>
      <c r="I83" s="35">
        <v>1.1000000000000001</v>
      </c>
      <c r="J83" s="35">
        <v>-0.2</v>
      </c>
      <c r="K83" s="35">
        <v>-2.4</v>
      </c>
      <c r="L83" s="35">
        <v>-3.7</v>
      </c>
      <c r="M83" s="35">
        <v>-0.8</v>
      </c>
      <c r="N83" s="35">
        <v>1.4</v>
      </c>
      <c r="O83" s="35">
        <v>-0.9</v>
      </c>
      <c r="P83" s="35">
        <v>0.1</v>
      </c>
      <c r="Q83" s="35">
        <v>-5</v>
      </c>
      <c r="R83" s="35">
        <v>26.2</v>
      </c>
      <c r="S83" s="35">
        <v>-8.8000000000000007</v>
      </c>
    </row>
    <row r="84" spans="1:31" ht="13.5" customHeight="1" x14ac:dyDescent="0.25">
      <c r="A84" s="24" t="s">
        <v>422</v>
      </c>
      <c r="B84" s="21">
        <v>1</v>
      </c>
      <c r="C84" s="19"/>
      <c r="D84" s="246">
        <v>-2.4</v>
      </c>
      <c r="E84" s="35">
        <v>-8.3000000000000007</v>
      </c>
      <c r="F84" s="35">
        <v>-3.1</v>
      </c>
      <c r="G84" s="35">
        <v>1.9</v>
      </c>
      <c r="H84" s="35">
        <v>6.9</v>
      </c>
      <c r="I84" s="35">
        <v>0.1</v>
      </c>
      <c r="J84" s="35">
        <v>0.3</v>
      </c>
      <c r="K84" s="35">
        <v>-2</v>
      </c>
      <c r="L84" s="35">
        <v>-5.5</v>
      </c>
      <c r="M84" s="35">
        <v>-1.4</v>
      </c>
      <c r="N84" s="35">
        <v>6</v>
      </c>
      <c r="O84" s="35">
        <v>0.3</v>
      </c>
      <c r="P84" s="35">
        <v>0.3</v>
      </c>
      <c r="Q84" s="35">
        <v>-3.5</v>
      </c>
      <c r="R84" s="35">
        <v>13.9</v>
      </c>
      <c r="S84" s="35">
        <v>-9.6999999999999993</v>
      </c>
    </row>
    <row r="85" spans="1:31" ht="13.5" customHeight="1" x14ac:dyDescent="0.25">
      <c r="A85" s="24" t="s">
        <v>46</v>
      </c>
      <c r="B85" s="21">
        <v>2</v>
      </c>
      <c r="C85" s="19"/>
      <c r="D85" s="246">
        <v>-2.2000000000000002</v>
      </c>
      <c r="E85" s="35">
        <v>-9</v>
      </c>
      <c r="F85" s="35">
        <v>-2.7</v>
      </c>
      <c r="G85" s="35">
        <v>7.6</v>
      </c>
      <c r="H85" s="35">
        <v>7.1</v>
      </c>
      <c r="I85" s="35">
        <v>-1</v>
      </c>
      <c r="J85" s="35">
        <v>-0.2</v>
      </c>
      <c r="K85" s="35">
        <v>-2.4</v>
      </c>
      <c r="L85" s="35">
        <v>-5.0999999999999996</v>
      </c>
      <c r="M85" s="35">
        <v>-1.2</v>
      </c>
      <c r="N85" s="35">
        <v>6</v>
      </c>
      <c r="O85" s="35">
        <v>0</v>
      </c>
      <c r="P85" s="35">
        <v>0</v>
      </c>
      <c r="Q85" s="35">
        <v>-3.3</v>
      </c>
      <c r="R85" s="35">
        <v>14</v>
      </c>
      <c r="S85" s="35">
        <v>-9.1999999999999993</v>
      </c>
    </row>
    <row r="86" spans="1:31" ht="13.5" customHeight="1" x14ac:dyDescent="0.25">
      <c r="A86" s="24" t="s">
        <v>46</v>
      </c>
      <c r="B86" s="21">
        <v>3</v>
      </c>
      <c r="C86" s="19"/>
      <c r="D86" s="246">
        <v>-2.8</v>
      </c>
      <c r="E86" s="35">
        <v>-9.1999999999999993</v>
      </c>
      <c r="F86" s="35">
        <v>-4.0999999999999996</v>
      </c>
      <c r="G86" s="35">
        <v>9.1</v>
      </c>
      <c r="H86" s="35">
        <v>6.5</v>
      </c>
      <c r="I86" s="35">
        <v>-3.2</v>
      </c>
      <c r="J86" s="35">
        <v>-0.2</v>
      </c>
      <c r="K86" s="35">
        <v>-0.2</v>
      </c>
      <c r="L86" s="35">
        <v>-4.5999999999999996</v>
      </c>
      <c r="M86" s="35">
        <v>-0.4</v>
      </c>
      <c r="N86" s="35">
        <v>7.4</v>
      </c>
      <c r="O86" s="35">
        <v>-1.2</v>
      </c>
      <c r="P86" s="35">
        <v>0.5</v>
      </c>
      <c r="Q86" s="35">
        <v>-2.6</v>
      </c>
      <c r="R86" s="35">
        <v>0.6</v>
      </c>
      <c r="S86" s="35">
        <v>-10.1</v>
      </c>
    </row>
    <row r="87" spans="1:31" ht="13.5" customHeight="1" x14ac:dyDescent="0.25">
      <c r="A87" s="198" t="s">
        <v>46</v>
      </c>
      <c r="B87" s="21">
        <v>4</v>
      </c>
      <c r="C87" s="19"/>
      <c r="D87" s="246">
        <v>-3.5</v>
      </c>
      <c r="E87" s="35">
        <v>-9.5</v>
      </c>
      <c r="F87" s="35">
        <v>-3.8</v>
      </c>
      <c r="G87" s="35">
        <v>10.199999999999999</v>
      </c>
      <c r="H87" s="35">
        <v>7.5</v>
      </c>
      <c r="I87" s="35">
        <v>-2.2000000000000002</v>
      </c>
      <c r="J87" s="35">
        <v>-1.1000000000000001</v>
      </c>
      <c r="K87" s="35">
        <v>1.9</v>
      </c>
      <c r="L87" s="35">
        <v>-0.9</v>
      </c>
      <c r="M87" s="35">
        <v>-5.0999999999999996</v>
      </c>
      <c r="N87" s="35">
        <v>6.5</v>
      </c>
      <c r="O87" s="35">
        <v>1.5</v>
      </c>
      <c r="P87" s="35">
        <v>0.7</v>
      </c>
      <c r="Q87" s="35">
        <v>-3.4</v>
      </c>
      <c r="R87" s="35">
        <v>-13</v>
      </c>
      <c r="S87" s="35">
        <v>-13.7</v>
      </c>
    </row>
    <row r="88" spans="1:31" ht="13.5" customHeight="1" x14ac:dyDescent="0.25">
      <c r="A88" s="24" t="s">
        <v>46</v>
      </c>
      <c r="B88" s="21">
        <v>5</v>
      </c>
      <c r="D88" s="246">
        <v>-2.9</v>
      </c>
      <c r="E88" s="35">
        <v>-12.7</v>
      </c>
      <c r="F88" s="35">
        <v>-1.8</v>
      </c>
      <c r="G88" s="35">
        <v>4.5999999999999996</v>
      </c>
      <c r="H88" s="35">
        <v>8.1999999999999993</v>
      </c>
      <c r="I88" s="35">
        <v>-1.2</v>
      </c>
      <c r="J88" s="35">
        <v>-2.5</v>
      </c>
      <c r="K88" s="35">
        <v>2</v>
      </c>
      <c r="L88" s="35">
        <v>0.8</v>
      </c>
      <c r="M88" s="35">
        <v>-5.0999999999999996</v>
      </c>
      <c r="N88" s="35">
        <v>4.2</v>
      </c>
      <c r="O88" s="35">
        <v>1.4</v>
      </c>
      <c r="P88" s="35">
        <v>0.4</v>
      </c>
      <c r="Q88" s="35">
        <v>-3.5</v>
      </c>
      <c r="R88" s="35">
        <v>-13.1</v>
      </c>
      <c r="S88" s="35">
        <v>-13</v>
      </c>
    </row>
    <row r="89" spans="1:31" ht="13.5" customHeight="1" x14ac:dyDescent="0.25">
      <c r="A89" s="21" t="s">
        <v>46</v>
      </c>
      <c r="B89" s="21">
        <v>6</v>
      </c>
      <c r="C89" s="19"/>
      <c r="D89" s="246">
        <v>-3.2</v>
      </c>
      <c r="E89" s="35">
        <v>-12.7</v>
      </c>
      <c r="F89" s="35">
        <v>-2.2000000000000002</v>
      </c>
      <c r="G89" s="35">
        <v>6.4</v>
      </c>
      <c r="H89" s="35">
        <v>7.8</v>
      </c>
      <c r="I89" s="35">
        <v>-3.1</v>
      </c>
      <c r="J89" s="35">
        <v>-1.7</v>
      </c>
      <c r="K89" s="35">
        <v>0.4</v>
      </c>
      <c r="L89" s="35">
        <v>2.1</v>
      </c>
      <c r="M89" s="35">
        <v>-4.8</v>
      </c>
      <c r="N89" s="35">
        <v>2.8</v>
      </c>
      <c r="O89" s="35">
        <v>-0.4</v>
      </c>
      <c r="P89" s="35">
        <v>0.7</v>
      </c>
      <c r="Q89" s="35">
        <v>-3</v>
      </c>
      <c r="R89" s="35">
        <v>-13.9</v>
      </c>
      <c r="S89" s="35">
        <v>-13.7</v>
      </c>
    </row>
    <row r="90" spans="1:31" ht="13.5" customHeight="1" x14ac:dyDescent="0.25">
      <c r="A90" s="24" t="s">
        <v>46</v>
      </c>
      <c r="B90" s="21">
        <v>7</v>
      </c>
      <c r="C90" s="19"/>
      <c r="D90" s="246">
        <v>-3.7</v>
      </c>
      <c r="E90" s="35">
        <v>0.8</v>
      </c>
      <c r="F90" s="35">
        <v>-5</v>
      </c>
      <c r="G90" s="35">
        <v>5.8</v>
      </c>
      <c r="H90" s="35">
        <v>8.5</v>
      </c>
      <c r="I90" s="35">
        <v>-1</v>
      </c>
      <c r="J90" s="35">
        <v>-1.1000000000000001</v>
      </c>
      <c r="K90" s="35">
        <v>0.6</v>
      </c>
      <c r="L90" s="35">
        <v>1.6</v>
      </c>
      <c r="M90" s="35">
        <v>-4.4000000000000004</v>
      </c>
      <c r="N90" s="35">
        <v>-1.9</v>
      </c>
      <c r="O90" s="35">
        <v>-2.6</v>
      </c>
      <c r="P90" s="35">
        <v>0.6</v>
      </c>
      <c r="Q90" s="35">
        <v>-2.2999999999999998</v>
      </c>
      <c r="R90" s="35">
        <v>-13.9</v>
      </c>
      <c r="S90" s="35">
        <v>-12.4</v>
      </c>
    </row>
    <row r="91" spans="1:31" ht="13.5" customHeight="1" x14ac:dyDescent="0.25">
      <c r="A91" s="24" t="s">
        <v>46</v>
      </c>
      <c r="B91" s="21">
        <v>8</v>
      </c>
      <c r="C91" s="19"/>
      <c r="D91" s="246">
        <v>-3.2</v>
      </c>
      <c r="E91" s="35">
        <v>0.9</v>
      </c>
      <c r="F91" s="35">
        <v>-4.5999999999999996</v>
      </c>
      <c r="G91" s="35">
        <v>4.3</v>
      </c>
      <c r="H91" s="35">
        <v>8.9</v>
      </c>
      <c r="I91" s="35">
        <v>-0.2</v>
      </c>
      <c r="J91" s="35">
        <v>-0.9</v>
      </c>
      <c r="K91" s="35">
        <v>0.3</v>
      </c>
      <c r="L91" s="35">
        <v>-0.9</v>
      </c>
      <c r="M91" s="35">
        <v>-3.7</v>
      </c>
      <c r="N91" s="35">
        <v>-1.2</v>
      </c>
      <c r="O91" s="35">
        <v>-3.7</v>
      </c>
      <c r="P91" s="35">
        <v>0.3</v>
      </c>
      <c r="Q91" s="35">
        <v>-2.2000000000000002</v>
      </c>
      <c r="R91" s="35">
        <v>-13.4</v>
      </c>
      <c r="S91" s="35">
        <v>-9.1999999999999993</v>
      </c>
    </row>
    <row r="92" spans="1:31" ht="13.5" customHeight="1" x14ac:dyDescent="0.25">
      <c r="A92" s="199" t="s">
        <v>46</v>
      </c>
      <c r="B92" s="200">
        <v>9</v>
      </c>
      <c r="C92" s="25"/>
      <c r="D92" s="201">
        <v>-2.8</v>
      </c>
      <c r="E92" s="202">
        <v>0.4</v>
      </c>
      <c r="F92" s="202">
        <v>-4.4000000000000004</v>
      </c>
      <c r="G92" s="202">
        <v>3.4</v>
      </c>
      <c r="H92" s="202">
        <v>8.5</v>
      </c>
      <c r="I92" s="202">
        <v>-0.2</v>
      </c>
      <c r="J92" s="202">
        <v>-0.7</v>
      </c>
      <c r="K92" s="202">
        <v>0.6</v>
      </c>
      <c r="L92" s="202">
        <v>0.5</v>
      </c>
      <c r="M92" s="202">
        <v>-2.5</v>
      </c>
      <c r="N92" s="202">
        <v>0.4</v>
      </c>
      <c r="O92" s="202">
        <v>-4.4000000000000004</v>
      </c>
      <c r="P92" s="202">
        <v>0.8</v>
      </c>
      <c r="Q92" s="202">
        <v>-2.6</v>
      </c>
      <c r="R92" s="202">
        <v>-13.8</v>
      </c>
      <c r="S92" s="202">
        <v>-7.3</v>
      </c>
    </row>
    <row r="93" spans="1:31" ht="27" customHeight="1" x14ac:dyDescent="0.25">
      <c r="A93" s="595" t="s">
        <v>147</v>
      </c>
      <c r="B93" s="595"/>
      <c r="C93" s="596"/>
      <c r="D93" s="222">
        <v>-0.4</v>
      </c>
      <c r="E93" s="203">
        <v>-0.3</v>
      </c>
      <c r="F93" s="203">
        <v>-0.7</v>
      </c>
      <c r="G93" s="203">
        <v>-0.5</v>
      </c>
      <c r="H93" s="203">
        <v>-0.4</v>
      </c>
      <c r="I93" s="203">
        <v>-0.4</v>
      </c>
      <c r="J93" s="203">
        <v>0</v>
      </c>
      <c r="K93" s="203">
        <v>-0.4</v>
      </c>
      <c r="L93" s="203">
        <v>1.8</v>
      </c>
      <c r="M93" s="203">
        <v>0.2</v>
      </c>
      <c r="N93" s="203">
        <v>0.7</v>
      </c>
      <c r="O93" s="203">
        <v>0.1</v>
      </c>
      <c r="P93" s="203">
        <v>0</v>
      </c>
      <c r="Q93" s="203">
        <v>-1.3</v>
      </c>
      <c r="R93" s="203">
        <v>0</v>
      </c>
      <c r="S93" s="203">
        <v>-0.2</v>
      </c>
      <c r="T93" s="204"/>
      <c r="U93" s="204"/>
      <c r="V93" s="204"/>
      <c r="W93" s="204"/>
      <c r="X93" s="204"/>
      <c r="Y93" s="204"/>
      <c r="Z93" s="204"/>
      <c r="AA93" s="204"/>
      <c r="AB93" s="204"/>
      <c r="AC93" s="204"/>
      <c r="AD93" s="204"/>
      <c r="AE93" s="204"/>
    </row>
    <row r="94" spans="1:31" ht="22.5" customHeight="1" x14ac:dyDescent="0.25">
      <c r="A94" s="610"/>
      <c r="B94" s="610"/>
      <c r="C94" s="610"/>
      <c r="D94" s="610"/>
      <c r="E94" s="610"/>
      <c r="F94" s="610"/>
      <c r="G94" s="610"/>
      <c r="H94" s="610"/>
      <c r="I94" s="610"/>
      <c r="J94" s="610"/>
      <c r="K94" s="610"/>
      <c r="L94" s="610"/>
      <c r="M94" s="610"/>
      <c r="N94" s="610"/>
      <c r="O94" s="610"/>
      <c r="P94" s="610"/>
      <c r="Q94" s="610"/>
      <c r="R94" s="610"/>
      <c r="S94" s="610"/>
    </row>
    <row r="95" spans="1:31" x14ac:dyDescent="0.25">
      <c r="A95" s="260"/>
    </row>
  </sheetData>
  <mergeCells count="12">
    <mergeCell ref="G2:N2"/>
    <mergeCell ref="H3:O3"/>
    <mergeCell ref="A4:C6"/>
    <mergeCell ref="D7:R7"/>
    <mergeCell ref="D27:S27"/>
    <mergeCell ref="A47:C47"/>
    <mergeCell ref="H49:O49"/>
    <mergeCell ref="A50:C52"/>
    <mergeCell ref="D53:R53"/>
    <mergeCell ref="D73:S73"/>
    <mergeCell ref="A93:C93"/>
    <mergeCell ref="A94:S94"/>
  </mergeCells>
  <phoneticPr fontId="64"/>
  <pageMargins left="0.78740157480314965" right="0.39370078740157483" top="0.43307086614173229" bottom="0.59055118110236227" header="0.31496062992125984" footer="0.35433070866141736"/>
  <pageSetup paperSize="9" scale="61" firstPageNumber="0" orientation="portrait" r:id="rId1"/>
  <headerFooter alignWithMargins="0">
    <oddFooter>&amp;C&amp;"ＭＳ Ｐゴシック,標準"&amp;12- 12 -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indexed="14"/>
    <pageSetUpPr fitToPage="1"/>
  </sheetPr>
  <dimension ref="A1:S52"/>
  <sheetViews>
    <sheetView zoomScaleNormal="100" workbookViewId="0"/>
  </sheetViews>
  <sheetFormatPr defaultColWidth="9" defaultRowHeight="13.3" x14ac:dyDescent="0.25"/>
  <cols>
    <col min="1" max="1" width="9.07421875" style="15" customWidth="1"/>
    <col min="2" max="2" width="5.23046875" style="15" customWidth="1"/>
    <col min="3" max="3" width="4.4609375" style="15" customWidth="1"/>
    <col min="4" max="4" width="2.69140625" style="15" customWidth="1"/>
    <col min="5" max="18" width="9.69140625" style="15" customWidth="1"/>
    <col min="19" max="19" width="7.4609375" style="15" customWidth="1"/>
    <col min="20" max="20" width="9" style="15" bestFit="1"/>
    <col min="21" max="16384" width="9" style="15"/>
  </cols>
  <sheetData>
    <row r="1" spans="1:19" ht="9" customHeight="1" x14ac:dyDescent="0.25">
      <c r="H1" s="30"/>
      <c r="I1" s="30"/>
      <c r="J1" s="30"/>
      <c r="K1" s="30"/>
      <c r="L1" s="30"/>
      <c r="M1" s="30"/>
    </row>
    <row r="2" spans="1:19" ht="22.5" customHeight="1" x14ac:dyDescent="0.3">
      <c r="B2" s="261"/>
      <c r="C2" s="261"/>
      <c r="D2" s="261"/>
      <c r="G2" s="262"/>
      <c r="H2" s="30"/>
      <c r="I2" s="263" t="s">
        <v>105</v>
      </c>
      <c r="J2" s="264"/>
      <c r="K2" s="264"/>
      <c r="L2" s="264"/>
      <c r="M2" s="30"/>
      <c r="N2" s="30"/>
      <c r="Q2" s="265"/>
    </row>
    <row r="3" spans="1:19" x14ac:dyDescent="0.25">
      <c r="B3" s="176" t="s">
        <v>34</v>
      </c>
      <c r="C3" s="176"/>
      <c r="D3" s="176"/>
      <c r="E3" s="27"/>
      <c r="F3" s="27"/>
      <c r="Q3" s="27" t="s">
        <v>437</v>
      </c>
      <c r="R3" s="266"/>
    </row>
    <row r="4" spans="1:19" x14ac:dyDescent="0.25">
      <c r="B4" s="611" t="s">
        <v>438</v>
      </c>
      <c r="C4" s="612"/>
      <c r="D4" s="613"/>
      <c r="E4" s="267" t="s">
        <v>193</v>
      </c>
      <c r="F4" s="268"/>
      <c r="G4" s="267" t="s">
        <v>178</v>
      </c>
      <c r="H4" s="269"/>
      <c r="I4" s="267" t="s">
        <v>55</v>
      </c>
      <c r="J4" s="268"/>
      <c r="K4" s="270" t="s">
        <v>95</v>
      </c>
      <c r="L4" s="269"/>
      <c r="M4" s="617" t="s">
        <v>196</v>
      </c>
      <c r="N4" s="618"/>
      <c r="O4" s="271" t="s">
        <v>8</v>
      </c>
      <c r="P4" s="268"/>
      <c r="Q4" s="267" t="s">
        <v>197</v>
      </c>
      <c r="R4" s="269"/>
    </row>
    <row r="5" spans="1:19" x14ac:dyDescent="0.25">
      <c r="B5" s="614"/>
      <c r="C5" s="615"/>
      <c r="D5" s="616"/>
      <c r="E5" s="272" t="s">
        <v>199</v>
      </c>
      <c r="F5" s="273" t="s">
        <v>439</v>
      </c>
      <c r="G5" s="272" t="s">
        <v>199</v>
      </c>
      <c r="H5" s="273" t="s">
        <v>439</v>
      </c>
      <c r="I5" s="272" t="s">
        <v>199</v>
      </c>
      <c r="J5" s="273" t="s">
        <v>439</v>
      </c>
      <c r="K5" s="272" t="s">
        <v>199</v>
      </c>
      <c r="L5" s="273" t="s">
        <v>439</v>
      </c>
      <c r="M5" s="272" t="s">
        <v>199</v>
      </c>
      <c r="N5" s="273" t="s">
        <v>439</v>
      </c>
      <c r="O5" s="274" t="s">
        <v>440</v>
      </c>
      <c r="P5" s="273" t="s">
        <v>442</v>
      </c>
      <c r="Q5" s="274" t="s">
        <v>440</v>
      </c>
      <c r="R5" s="273" t="s">
        <v>442</v>
      </c>
    </row>
    <row r="6" spans="1:19" s="31" customFormat="1" ht="8.15" x14ac:dyDescent="0.15">
      <c r="B6" s="275"/>
      <c r="C6" s="276"/>
      <c r="D6" s="277"/>
      <c r="E6" s="278"/>
      <c r="F6" s="279" t="s">
        <v>81</v>
      </c>
      <c r="G6" s="133"/>
      <c r="H6" s="279" t="s">
        <v>81</v>
      </c>
      <c r="I6" s="278"/>
      <c r="J6" s="279" t="s">
        <v>81</v>
      </c>
      <c r="K6" s="133"/>
      <c r="L6" s="279" t="s">
        <v>81</v>
      </c>
      <c r="M6" s="278"/>
      <c r="N6" s="279" t="s">
        <v>81</v>
      </c>
      <c r="O6" s="280" t="s">
        <v>81</v>
      </c>
      <c r="P6" s="279" t="s">
        <v>27</v>
      </c>
      <c r="Q6" s="281" t="s">
        <v>81</v>
      </c>
      <c r="R6" s="279" t="s">
        <v>27</v>
      </c>
    </row>
    <row r="7" spans="1:19" x14ac:dyDescent="0.25">
      <c r="B7" s="282" t="s">
        <v>421</v>
      </c>
      <c r="C7" s="283">
        <v>10</v>
      </c>
      <c r="D7" s="15" t="s">
        <v>425</v>
      </c>
      <c r="E7" s="284">
        <v>108</v>
      </c>
      <c r="F7" s="18">
        <v>-0.64397424103036138</v>
      </c>
      <c r="G7" s="30">
        <v>105.8</v>
      </c>
      <c r="H7" s="18">
        <v>-0.84348641049672501</v>
      </c>
      <c r="I7" s="284">
        <v>102.6</v>
      </c>
      <c r="J7" s="18">
        <v>-0.86956521739130987</v>
      </c>
      <c r="K7" s="30">
        <v>119.1</v>
      </c>
      <c r="L7" s="18">
        <v>-5.4011119936457597</v>
      </c>
      <c r="M7" s="284">
        <v>101.2</v>
      </c>
      <c r="N7" s="18">
        <v>9.8911968348178558E-2</v>
      </c>
      <c r="O7" s="285">
        <v>1.88</v>
      </c>
      <c r="P7" s="286">
        <v>0.12999999999999989</v>
      </c>
      <c r="Q7" s="287">
        <v>1.81</v>
      </c>
      <c r="R7" s="286">
        <v>-0.7799999999999998</v>
      </c>
      <c r="S7" s="30"/>
    </row>
    <row r="8" spans="1:19" x14ac:dyDescent="0.25">
      <c r="B8" s="9" t="s">
        <v>46</v>
      </c>
      <c r="C8" s="283">
        <v>11</v>
      </c>
      <c r="E8" s="284">
        <v>109.5</v>
      </c>
      <c r="F8" s="18">
        <v>1.3888888888888888</v>
      </c>
      <c r="G8" s="30">
        <v>106.7</v>
      </c>
      <c r="H8" s="18">
        <v>0.85066162570889003</v>
      </c>
      <c r="I8" s="284">
        <v>104.1</v>
      </c>
      <c r="J8" s="18">
        <v>1.4619883040935673</v>
      </c>
      <c r="K8" s="30">
        <v>129.30000000000001</v>
      </c>
      <c r="L8" s="18">
        <v>8.5642317380352786</v>
      </c>
      <c r="M8" s="284">
        <v>100.7</v>
      </c>
      <c r="N8" s="18">
        <v>-0.49407114624505932</v>
      </c>
      <c r="O8" s="285">
        <v>1.4</v>
      </c>
      <c r="P8" s="286">
        <v>-0.48</v>
      </c>
      <c r="Q8" s="287">
        <v>1.65</v>
      </c>
      <c r="R8" s="286">
        <v>-0.16000000000000014</v>
      </c>
      <c r="S8" s="30"/>
    </row>
    <row r="9" spans="1:19" x14ac:dyDescent="0.25">
      <c r="B9" s="9" t="s">
        <v>46</v>
      </c>
      <c r="C9" s="283">
        <v>12</v>
      </c>
      <c r="D9" s="288"/>
      <c r="E9" s="284">
        <v>109.5</v>
      </c>
      <c r="F9" s="18">
        <v>0</v>
      </c>
      <c r="G9" s="30">
        <v>105.8</v>
      </c>
      <c r="H9" s="18">
        <v>-0.84348641049672501</v>
      </c>
      <c r="I9" s="284">
        <v>102.1</v>
      </c>
      <c r="J9" s="18">
        <v>-1.9212295869356391</v>
      </c>
      <c r="K9" s="30">
        <v>120.1</v>
      </c>
      <c r="L9" s="18">
        <v>-7.1152358855375226</v>
      </c>
      <c r="M9" s="284">
        <v>100.9</v>
      </c>
      <c r="N9" s="18">
        <v>0.19860973187686479</v>
      </c>
      <c r="O9" s="285">
        <v>1.65</v>
      </c>
      <c r="P9" s="286">
        <v>0.25</v>
      </c>
      <c r="Q9" s="287">
        <v>1.83</v>
      </c>
      <c r="R9" s="286">
        <v>0.18000000000000016</v>
      </c>
      <c r="S9" s="30"/>
    </row>
    <row r="10" spans="1:19" x14ac:dyDescent="0.25">
      <c r="A10" s="13"/>
      <c r="B10" s="20" t="s">
        <v>422</v>
      </c>
      <c r="C10" s="283">
        <v>1</v>
      </c>
      <c r="E10" s="284">
        <v>109.2</v>
      </c>
      <c r="F10" s="18">
        <v>-0.2739726027397234</v>
      </c>
      <c r="G10" s="30">
        <v>105.7</v>
      </c>
      <c r="H10" s="18">
        <v>-9.4517958412092928E-2</v>
      </c>
      <c r="I10" s="284">
        <v>103.1</v>
      </c>
      <c r="J10" s="18">
        <v>0.97943192948090119</v>
      </c>
      <c r="K10" s="30">
        <v>113.8</v>
      </c>
      <c r="L10" s="18">
        <v>-5.2456286427976666</v>
      </c>
      <c r="M10" s="284">
        <v>101.1</v>
      </c>
      <c r="N10" s="18">
        <v>0.19821605550048427</v>
      </c>
      <c r="O10" s="285">
        <v>1.6</v>
      </c>
      <c r="P10" s="286">
        <v>-4.9999999999999822E-2</v>
      </c>
      <c r="Q10" s="287">
        <v>1.31</v>
      </c>
      <c r="R10" s="286">
        <v>-0.52</v>
      </c>
      <c r="S10" s="30"/>
    </row>
    <row r="11" spans="1:19" x14ac:dyDescent="0.25">
      <c r="A11" s="13"/>
      <c r="B11" s="20" t="s">
        <v>46</v>
      </c>
      <c r="C11" s="283">
        <v>2</v>
      </c>
      <c r="D11" s="288"/>
      <c r="E11" s="284">
        <v>108.1</v>
      </c>
      <c r="F11" s="18">
        <v>-1.0073260073260151</v>
      </c>
      <c r="G11" s="30">
        <v>105.7</v>
      </c>
      <c r="H11" s="18">
        <v>0</v>
      </c>
      <c r="I11" s="284">
        <v>100.9</v>
      </c>
      <c r="J11" s="18">
        <v>-2.1338506304558571</v>
      </c>
      <c r="K11" s="284">
        <v>119.7</v>
      </c>
      <c r="L11" s="18">
        <v>5.1845342706502686</v>
      </c>
      <c r="M11" s="284">
        <v>100.9</v>
      </c>
      <c r="N11" s="18">
        <v>-0.19782393669632903</v>
      </c>
      <c r="O11" s="285">
        <v>1.48</v>
      </c>
      <c r="P11" s="286">
        <v>-0.12000000000000011</v>
      </c>
      <c r="Q11" s="287">
        <v>1.62</v>
      </c>
      <c r="R11" s="286">
        <v>0.31000000000000005</v>
      </c>
      <c r="S11" s="30"/>
    </row>
    <row r="12" spans="1:19" x14ac:dyDescent="0.25">
      <c r="A12" s="10"/>
      <c r="B12" s="9" t="s">
        <v>46</v>
      </c>
      <c r="C12" s="283">
        <v>3</v>
      </c>
      <c r="D12" s="288"/>
      <c r="E12" s="284">
        <v>106.5</v>
      </c>
      <c r="F12" s="18">
        <v>-1.4801110083256193</v>
      </c>
      <c r="G12" s="30">
        <v>104.9</v>
      </c>
      <c r="H12" s="18">
        <v>-0.75685903500472773</v>
      </c>
      <c r="I12" s="284">
        <v>98.7</v>
      </c>
      <c r="J12" s="18">
        <v>-2.1803766105054536</v>
      </c>
      <c r="K12" s="30">
        <v>117.3</v>
      </c>
      <c r="L12" s="18">
        <v>-2.0050125313283256</v>
      </c>
      <c r="M12" s="284">
        <v>100.2</v>
      </c>
      <c r="N12" s="18">
        <v>-0.69375619425173718</v>
      </c>
      <c r="O12" s="285">
        <v>1.34</v>
      </c>
      <c r="P12" s="286">
        <v>-0.1399999999999999</v>
      </c>
      <c r="Q12" s="287">
        <v>1.31</v>
      </c>
      <c r="R12" s="286">
        <v>-0.31000000000000005</v>
      </c>
      <c r="S12" s="30"/>
    </row>
    <row r="13" spans="1:19" x14ac:dyDescent="0.25">
      <c r="B13" s="289" t="s">
        <v>46</v>
      </c>
      <c r="C13" s="283">
        <v>4</v>
      </c>
      <c r="E13" s="284">
        <v>105.8</v>
      </c>
      <c r="F13" s="18">
        <v>-0.65727699530516692</v>
      </c>
      <c r="G13" s="30">
        <v>105.8</v>
      </c>
      <c r="H13" s="18">
        <v>0.85795996186843804</v>
      </c>
      <c r="I13" s="284">
        <v>99.7</v>
      </c>
      <c r="J13" s="18">
        <v>1.0131712259371835</v>
      </c>
      <c r="K13" s="30">
        <v>122.1</v>
      </c>
      <c r="L13" s="18">
        <v>4.0920716112531945</v>
      </c>
      <c r="M13" s="284">
        <v>99</v>
      </c>
      <c r="N13" s="18">
        <v>-1.1976047904191645</v>
      </c>
      <c r="O13" s="285">
        <v>1.38</v>
      </c>
      <c r="P13" s="286">
        <v>3.9999999999999813E-2</v>
      </c>
      <c r="Q13" s="287">
        <v>1.75</v>
      </c>
      <c r="R13" s="286">
        <v>0.43999999999999995</v>
      </c>
      <c r="S13" s="30"/>
    </row>
    <row r="14" spans="1:19" x14ac:dyDescent="0.25">
      <c r="A14" s="13"/>
      <c r="B14" s="20" t="s">
        <v>46</v>
      </c>
      <c r="C14" s="283">
        <v>5</v>
      </c>
      <c r="D14" s="288"/>
      <c r="E14" s="284">
        <v>106.1</v>
      </c>
      <c r="F14" s="18">
        <v>0.28355387523629222</v>
      </c>
      <c r="G14" s="30">
        <v>107.8</v>
      </c>
      <c r="H14" s="18">
        <v>1.890359168241966</v>
      </c>
      <c r="I14" s="284">
        <v>103</v>
      </c>
      <c r="J14" s="18">
        <v>3.309929789368101</v>
      </c>
      <c r="K14" s="30">
        <v>124</v>
      </c>
      <c r="L14" s="18">
        <v>1.5561015561015608</v>
      </c>
      <c r="M14" s="284">
        <v>99.8</v>
      </c>
      <c r="N14" s="18">
        <v>0.80808080808080518</v>
      </c>
      <c r="O14" s="285">
        <v>1.72</v>
      </c>
      <c r="P14" s="286">
        <v>0.34000000000000008</v>
      </c>
      <c r="Q14" s="287">
        <v>1.58</v>
      </c>
      <c r="R14" s="286">
        <v>-0.16999999999999993</v>
      </c>
      <c r="S14" s="30"/>
    </row>
    <row r="15" spans="1:19" x14ac:dyDescent="0.25">
      <c r="A15" s="13"/>
      <c r="B15" s="20" t="s">
        <v>46</v>
      </c>
      <c r="C15" s="283">
        <v>6</v>
      </c>
      <c r="D15" s="290"/>
      <c r="E15" s="284">
        <v>113.9</v>
      </c>
      <c r="F15" s="18">
        <v>7.3515551366635359</v>
      </c>
      <c r="G15" s="30">
        <v>108.5</v>
      </c>
      <c r="H15" s="18">
        <v>0.64935064935065201</v>
      </c>
      <c r="I15" s="284">
        <v>101.7</v>
      </c>
      <c r="J15" s="18">
        <v>-1.2621359223300943</v>
      </c>
      <c r="K15" s="30">
        <v>124.3</v>
      </c>
      <c r="L15" s="18">
        <v>0.24193548387096545</v>
      </c>
      <c r="M15" s="284">
        <v>99.5</v>
      </c>
      <c r="N15" s="18">
        <v>-0.30060120240480681</v>
      </c>
      <c r="O15" s="285">
        <v>2.1800000000000002</v>
      </c>
      <c r="P15" s="286">
        <v>0.46000000000000019</v>
      </c>
      <c r="Q15" s="287">
        <v>2.75</v>
      </c>
      <c r="R15" s="286">
        <v>1.17</v>
      </c>
      <c r="S15" s="30"/>
    </row>
    <row r="16" spans="1:19" ht="13.5" customHeight="1" x14ac:dyDescent="0.25">
      <c r="A16" s="13"/>
      <c r="B16" s="20" t="s">
        <v>46</v>
      </c>
      <c r="C16" s="283">
        <v>7</v>
      </c>
      <c r="D16" s="290"/>
      <c r="E16" s="284">
        <v>111.1</v>
      </c>
      <c r="F16" s="18">
        <v>-2.4582967515364453</v>
      </c>
      <c r="G16" s="30">
        <v>109</v>
      </c>
      <c r="H16" s="18">
        <v>0.46082949308755761</v>
      </c>
      <c r="I16" s="284">
        <v>104.8</v>
      </c>
      <c r="J16" s="18">
        <v>3.048180924287113</v>
      </c>
      <c r="K16" s="30">
        <v>124.6</v>
      </c>
      <c r="L16" s="18">
        <v>0.24135156878519484</v>
      </c>
      <c r="M16" s="284">
        <v>98.6</v>
      </c>
      <c r="N16" s="18">
        <v>-0.90452261306533233</v>
      </c>
      <c r="O16" s="285">
        <v>1.81</v>
      </c>
      <c r="P16" s="286">
        <v>-0.37000000000000011</v>
      </c>
      <c r="Q16" s="287">
        <v>1.53</v>
      </c>
      <c r="R16" s="286">
        <v>-1.22</v>
      </c>
    </row>
    <row r="17" spans="1:18" ht="13.5" customHeight="1" x14ac:dyDescent="0.25">
      <c r="A17" s="291"/>
      <c r="B17" s="292" t="s">
        <v>46</v>
      </c>
      <c r="C17" s="293">
        <v>8</v>
      </c>
      <c r="D17" s="294"/>
      <c r="E17" s="295">
        <v>109.8</v>
      </c>
      <c r="F17" s="296">
        <v>-1.1701170117011677</v>
      </c>
      <c r="G17" s="297">
        <v>107.8</v>
      </c>
      <c r="H17" s="296">
        <v>-1.1009174311926633</v>
      </c>
      <c r="I17" s="295">
        <v>102.4</v>
      </c>
      <c r="J17" s="296">
        <v>-2.2900763358778544</v>
      </c>
      <c r="K17" s="297">
        <v>114.7</v>
      </c>
      <c r="L17" s="296">
        <v>-7.9454253611556922</v>
      </c>
      <c r="M17" s="295">
        <v>98.7</v>
      </c>
      <c r="N17" s="296">
        <v>0.10141987829615469</v>
      </c>
      <c r="O17" s="298">
        <v>1.34</v>
      </c>
      <c r="P17" s="299">
        <v>-0.47</v>
      </c>
      <c r="Q17" s="300">
        <v>1.44</v>
      </c>
      <c r="R17" s="299">
        <v>-9.000000000000008E-2</v>
      </c>
    </row>
    <row r="18" spans="1:18" ht="13.5" customHeight="1" x14ac:dyDescent="0.25">
      <c r="A18" s="141"/>
      <c r="B18" s="301" t="s">
        <v>46</v>
      </c>
      <c r="C18" s="302">
        <v>9</v>
      </c>
      <c r="D18" s="294"/>
      <c r="E18" s="303">
        <v>113.1</v>
      </c>
      <c r="F18" s="304">
        <v>3.0054644808743145</v>
      </c>
      <c r="G18" s="305">
        <v>107.9</v>
      </c>
      <c r="H18" s="304">
        <v>9.276437847867211E-2</v>
      </c>
      <c r="I18" s="303">
        <v>101.6</v>
      </c>
      <c r="J18" s="304">
        <v>-0.7812500000000111</v>
      </c>
      <c r="K18" s="305">
        <v>123.6</v>
      </c>
      <c r="L18" s="304">
        <v>7.7593722755012999</v>
      </c>
      <c r="M18" s="303">
        <v>98.3</v>
      </c>
      <c r="N18" s="304">
        <v>-0.40526849037487911</v>
      </c>
      <c r="O18" s="306">
        <v>1.47</v>
      </c>
      <c r="P18" s="307">
        <v>0.12999999999999989</v>
      </c>
      <c r="Q18" s="308">
        <v>1.31</v>
      </c>
      <c r="R18" s="307">
        <v>-0.12999999999999989</v>
      </c>
    </row>
    <row r="19" spans="1:18" ht="13.5" customHeight="1" x14ac:dyDescent="0.25">
      <c r="A19" s="141" t="s">
        <v>443</v>
      </c>
      <c r="E19" s="30"/>
      <c r="F19" s="30"/>
      <c r="G19" s="30"/>
      <c r="H19" s="30"/>
      <c r="I19" s="30"/>
      <c r="J19" s="30"/>
      <c r="K19" s="30"/>
      <c r="L19" s="30"/>
      <c r="M19" s="30"/>
      <c r="N19" s="30"/>
      <c r="O19" s="30"/>
      <c r="P19" s="30"/>
      <c r="Q19" s="30"/>
      <c r="R19" s="30"/>
    </row>
    <row r="20" spans="1:18" ht="13.5" customHeight="1" x14ac:dyDescent="0.25">
      <c r="A20" s="309"/>
      <c r="B20" s="176" t="s">
        <v>45</v>
      </c>
      <c r="C20" s="176"/>
      <c r="D20" s="176"/>
      <c r="E20" s="30"/>
      <c r="F20" s="310"/>
      <c r="G20" s="297"/>
      <c r="H20" s="30"/>
      <c r="I20" s="30"/>
      <c r="K20" s="30"/>
      <c r="M20" s="30"/>
      <c r="N20" s="310"/>
      <c r="O20" s="45"/>
      <c r="P20" s="45"/>
      <c r="Q20" s="27" t="s">
        <v>437</v>
      </c>
      <c r="R20" s="311"/>
    </row>
    <row r="21" spans="1:18" ht="13.5" customHeight="1" x14ac:dyDescent="0.25">
      <c r="A21" s="141"/>
      <c r="B21" s="611" t="s">
        <v>438</v>
      </c>
      <c r="C21" s="619"/>
      <c r="D21" s="620"/>
      <c r="E21" s="624" t="s">
        <v>193</v>
      </c>
      <c r="F21" s="625"/>
      <c r="G21" s="312" t="s">
        <v>178</v>
      </c>
      <c r="H21" s="313"/>
      <c r="I21" s="312" t="s">
        <v>55</v>
      </c>
      <c r="J21" s="314"/>
      <c r="K21" s="315" t="s">
        <v>95</v>
      </c>
      <c r="L21" s="313"/>
      <c r="M21" s="617" t="s">
        <v>196</v>
      </c>
      <c r="N21" s="618"/>
      <c r="O21" s="271" t="s">
        <v>8</v>
      </c>
      <c r="P21" s="268"/>
      <c r="Q21" s="267" t="s">
        <v>197</v>
      </c>
      <c r="R21" s="269"/>
    </row>
    <row r="22" spans="1:18" x14ac:dyDescent="0.25">
      <c r="A22" s="141" t="s">
        <v>443</v>
      </c>
      <c r="B22" s="621"/>
      <c r="C22" s="622"/>
      <c r="D22" s="623"/>
      <c r="E22" s="272" t="s">
        <v>199</v>
      </c>
      <c r="F22" s="273" t="s">
        <v>439</v>
      </c>
      <c r="G22" s="272" t="s">
        <v>199</v>
      </c>
      <c r="H22" s="273" t="s">
        <v>439</v>
      </c>
      <c r="I22" s="272" t="s">
        <v>199</v>
      </c>
      <c r="J22" s="273" t="s">
        <v>439</v>
      </c>
      <c r="K22" s="272" t="s">
        <v>199</v>
      </c>
      <c r="L22" s="273" t="s">
        <v>439</v>
      </c>
      <c r="M22" s="272" t="s">
        <v>199</v>
      </c>
      <c r="N22" s="273" t="s">
        <v>439</v>
      </c>
      <c r="O22" s="274" t="s">
        <v>440</v>
      </c>
      <c r="P22" s="273" t="s">
        <v>442</v>
      </c>
      <c r="Q22" s="274" t="s">
        <v>440</v>
      </c>
      <c r="R22" s="273" t="s">
        <v>442</v>
      </c>
    </row>
    <row r="23" spans="1:18" s="31" customFormat="1" ht="12.9" x14ac:dyDescent="0.15">
      <c r="B23" s="275"/>
      <c r="C23" s="276"/>
      <c r="D23" s="316"/>
      <c r="E23" s="278"/>
      <c r="F23" s="279" t="s">
        <v>81</v>
      </c>
      <c r="G23" s="133"/>
      <c r="H23" s="279" t="s">
        <v>81</v>
      </c>
      <c r="I23" s="278"/>
      <c r="J23" s="279" t="s">
        <v>81</v>
      </c>
      <c r="K23" s="133"/>
      <c r="L23" s="279" t="s">
        <v>81</v>
      </c>
      <c r="M23" s="278"/>
      <c r="N23" s="279" t="s">
        <v>81</v>
      </c>
      <c r="O23" s="280" t="s">
        <v>81</v>
      </c>
      <c r="P23" s="279" t="s">
        <v>27</v>
      </c>
      <c r="Q23" s="281" t="s">
        <v>81</v>
      </c>
      <c r="R23" s="279" t="s">
        <v>27</v>
      </c>
    </row>
    <row r="24" spans="1:18" x14ac:dyDescent="0.25">
      <c r="A24" s="141"/>
      <c r="B24" s="282" t="s">
        <v>421</v>
      </c>
      <c r="C24" s="283">
        <v>10</v>
      </c>
      <c r="D24" s="15" t="s">
        <v>425</v>
      </c>
      <c r="E24" s="284">
        <v>112.5</v>
      </c>
      <c r="F24" s="18">
        <v>0.35682426404996048</v>
      </c>
      <c r="G24" s="284">
        <v>110.8</v>
      </c>
      <c r="H24" s="18">
        <v>0.63578564940963023</v>
      </c>
      <c r="I24" s="284">
        <v>104.9</v>
      </c>
      <c r="J24" s="18">
        <v>1.1571841851494724</v>
      </c>
      <c r="K24" s="284">
        <v>119.5</v>
      </c>
      <c r="L24" s="18">
        <v>-0.25041736227044842</v>
      </c>
      <c r="M24" s="284">
        <v>99.1</v>
      </c>
      <c r="N24" s="18">
        <v>0</v>
      </c>
      <c r="O24" s="285">
        <v>1.0900000000000001</v>
      </c>
      <c r="P24" s="286">
        <v>9.000000000000008E-2</v>
      </c>
      <c r="Q24" s="285">
        <v>1.07</v>
      </c>
      <c r="R24" s="286">
        <v>-0.46</v>
      </c>
    </row>
    <row r="25" spans="1:18" x14ac:dyDescent="0.25">
      <c r="B25" s="9" t="s">
        <v>46</v>
      </c>
      <c r="C25" s="283">
        <v>11</v>
      </c>
      <c r="D25" s="288"/>
      <c r="E25" s="284">
        <v>112.8</v>
      </c>
      <c r="F25" s="18">
        <v>0.26666666666666416</v>
      </c>
      <c r="G25" s="284">
        <v>111.1</v>
      </c>
      <c r="H25" s="18">
        <v>0.27075812274367972</v>
      </c>
      <c r="I25" s="284">
        <v>104.5</v>
      </c>
      <c r="J25" s="18">
        <v>-0.38131553860820372</v>
      </c>
      <c r="K25" s="284">
        <v>117.7</v>
      </c>
      <c r="L25" s="18">
        <v>-1.5062761506276126</v>
      </c>
      <c r="M25" s="284">
        <v>98.6</v>
      </c>
      <c r="N25" s="18">
        <v>-0.50454086781029261</v>
      </c>
      <c r="O25" s="285">
        <v>1.32</v>
      </c>
      <c r="P25" s="286">
        <v>0.23</v>
      </c>
      <c r="Q25" s="285">
        <v>1.17</v>
      </c>
      <c r="R25" s="286">
        <v>9.9999999999999867E-2</v>
      </c>
    </row>
    <row r="26" spans="1:18" x14ac:dyDescent="0.25">
      <c r="B26" s="9" t="s">
        <v>46</v>
      </c>
      <c r="C26" s="283">
        <v>12</v>
      </c>
      <c r="E26" s="284">
        <v>112.9</v>
      </c>
      <c r="F26" s="18">
        <v>8.8652482269511113E-2</v>
      </c>
      <c r="G26" s="284">
        <v>110.4</v>
      </c>
      <c r="H26" s="18">
        <v>-0.63006300630061984</v>
      </c>
      <c r="I26" s="284">
        <v>103</v>
      </c>
      <c r="J26" s="18">
        <v>-1.4354066985645932</v>
      </c>
      <c r="K26" s="284">
        <v>117.1</v>
      </c>
      <c r="L26" s="18">
        <v>-0.50977060322855439</v>
      </c>
      <c r="M26" s="284">
        <v>98.8</v>
      </c>
      <c r="N26" s="18">
        <v>0.202839756592295</v>
      </c>
      <c r="O26" s="285">
        <v>0.82</v>
      </c>
      <c r="P26" s="286">
        <v>-0.50000000000000011</v>
      </c>
      <c r="Q26" s="285">
        <v>1.03</v>
      </c>
      <c r="R26" s="286">
        <v>-0.1399999999999999</v>
      </c>
    </row>
    <row r="27" spans="1:18" x14ac:dyDescent="0.25">
      <c r="B27" s="9" t="s">
        <v>422</v>
      </c>
      <c r="C27" s="283">
        <v>1</v>
      </c>
      <c r="D27" s="288"/>
      <c r="E27" s="284">
        <v>108.6</v>
      </c>
      <c r="F27" s="18">
        <v>-3.8086802480070956</v>
      </c>
      <c r="G27" s="284">
        <v>108.1</v>
      </c>
      <c r="H27" s="18">
        <v>-2.0833333333333437</v>
      </c>
      <c r="I27" s="284">
        <v>103.8</v>
      </c>
      <c r="J27" s="18">
        <v>0.77669902912621092</v>
      </c>
      <c r="K27" s="284">
        <v>108.5</v>
      </c>
      <c r="L27" s="18">
        <v>-7.3441502988898328</v>
      </c>
      <c r="M27" s="284">
        <v>98.3</v>
      </c>
      <c r="N27" s="18">
        <v>-0.50607287449392713</v>
      </c>
      <c r="O27" s="285">
        <v>1.27</v>
      </c>
      <c r="P27" s="286">
        <v>0.45000000000000007</v>
      </c>
      <c r="Q27" s="285">
        <v>1.04</v>
      </c>
      <c r="R27" s="286">
        <v>1.0000000000000009E-2</v>
      </c>
    </row>
    <row r="28" spans="1:18" x14ac:dyDescent="0.25">
      <c r="B28" s="9" t="s">
        <v>46</v>
      </c>
      <c r="C28" s="283">
        <v>2</v>
      </c>
      <c r="E28" s="284">
        <v>110.8</v>
      </c>
      <c r="F28" s="18">
        <v>2.025782688766117</v>
      </c>
      <c r="G28" s="284">
        <v>109</v>
      </c>
      <c r="H28" s="18">
        <v>0.83256244218316899</v>
      </c>
      <c r="I28" s="284">
        <v>103.7</v>
      </c>
      <c r="J28" s="18">
        <v>-9.6339113680148664E-2</v>
      </c>
      <c r="K28" s="284">
        <v>109.5</v>
      </c>
      <c r="L28" s="18">
        <v>0.92165898617511521</v>
      </c>
      <c r="M28" s="284">
        <v>98.1</v>
      </c>
      <c r="N28" s="18">
        <v>-0.2034587995930853</v>
      </c>
      <c r="O28" s="285">
        <v>0.94</v>
      </c>
      <c r="P28" s="286">
        <v>-0.33000000000000007</v>
      </c>
      <c r="Q28" s="285">
        <v>1.18</v>
      </c>
      <c r="R28" s="286">
        <v>0.1399999999999999</v>
      </c>
    </row>
    <row r="29" spans="1:18" x14ac:dyDescent="0.25">
      <c r="B29" s="9" t="s">
        <v>46</v>
      </c>
      <c r="C29" s="283">
        <v>3</v>
      </c>
      <c r="D29" s="288"/>
      <c r="E29" s="284">
        <v>106.6</v>
      </c>
      <c r="F29" s="18">
        <v>-3.7906137184115547</v>
      </c>
      <c r="G29" s="284">
        <v>108.6</v>
      </c>
      <c r="H29" s="18">
        <v>-0.36697247706422542</v>
      </c>
      <c r="I29" s="284">
        <v>101.6</v>
      </c>
      <c r="J29" s="18">
        <v>-2.02507232401158</v>
      </c>
      <c r="K29" s="284">
        <v>105.2</v>
      </c>
      <c r="L29" s="18">
        <v>-3.9269406392694037</v>
      </c>
      <c r="M29" s="284">
        <v>96.3</v>
      </c>
      <c r="N29" s="18">
        <v>-1.8348623853210984</v>
      </c>
      <c r="O29" s="285">
        <v>1.04</v>
      </c>
      <c r="P29" s="286">
        <v>0.10000000000000009</v>
      </c>
      <c r="Q29" s="285">
        <v>1.03</v>
      </c>
      <c r="R29" s="286">
        <v>-0.14999999999999991</v>
      </c>
    </row>
    <row r="30" spans="1:18" x14ac:dyDescent="0.25">
      <c r="B30" s="9" t="s">
        <v>46</v>
      </c>
      <c r="C30" s="283">
        <v>4</v>
      </c>
      <c r="D30" s="288"/>
      <c r="E30" s="284">
        <v>114.7</v>
      </c>
      <c r="F30" s="18">
        <v>7.5984990619137047</v>
      </c>
      <c r="G30" s="284">
        <v>110</v>
      </c>
      <c r="H30" s="18">
        <v>1.2891344383057144</v>
      </c>
      <c r="I30" s="284">
        <v>100</v>
      </c>
      <c r="J30" s="18">
        <v>-1.5748031496062938</v>
      </c>
      <c r="K30" s="284">
        <v>108.1</v>
      </c>
      <c r="L30" s="18">
        <v>2.7566539923954294</v>
      </c>
      <c r="M30" s="284">
        <v>96.1</v>
      </c>
      <c r="N30" s="18">
        <v>-0.20768431983385549</v>
      </c>
      <c r="O30" s="285">
        <v>0.92</v>
      </c>
      <c r="P30" s="286">
        <v>-0.12</v>
      </c>
      <c r="Q30" s="285">
        <v>1.01</v>
      </c>
      <c r="R30" s="286">
        <v>-2.0000000000000018E-2</v>
      </c>
    </row>
    <row r="31" spans="1:18" x14ac:dyDescent="0.25">
      <c r="B31" s="9" t="s">
        <v>46</v>
      </c>
      <c r="C31" s="283">
        <v>5</v>
      </c>
      <c r="E31" s="284">
        <v>111.7</v>
      </c>
      <c r="F31" s="18">
        <v>-2.6155187445510024</v>
      </c>
      <c r="G31" s="284">
        <v>111.2</v>
      </c>
      <c r="H31" s="18">
        <v>1.0909090909090935</v>
      </c>
      <c r="I31" s="284">
        <v>103.3</v>
      </c>
      <c r="J31" s="18">
        <v>3.2999999999999972</v>
      </c>
      <c r="K31" s="284">
        <v>109.7</v>
      </c>
      <c r="L31" s="18">
        <v>1.4801110083256326</v>
      </c>
      <c r="M31" s="284">
        <v>98.4</v>
      </c>
      <c r="N31" s="18">
        <v>2.393340270551521</v>
      </c>
      <c r="O31" s="285">
        <v>1.48</v>
      </c>
      <c r="P31" s="286">
        <v>0.55999999999999994</v>
      </c>
      <c r="Q31" s="285">
        <v>1.0900000000000001</v>
      </c>
      <c r="R31" s="286">
        <v>8.0000000000000071E-2</v>
      </c>
    </row>
    <row r="32" spans="1:18" x14ac:dyDescent="0.25">
      <c r="B32" s="9" t="s">
        <v>46</v>
      </c>
      <c r="C32" s="283">
        <v>6</v>
      </c>
      <c r="D32" s="288"/>
      <c r="E32" s="284">
        <v>110.3</v>
      </c>
      <c r="F32" s="18">
        <v>-1.2533572068039442</v>
      </c>
      <c r="G32" s="284">
        <v>113.5</v>
      </c>
      <c r="H32" s="18">
        <v>2.0683453237410045</v>
      </c>
      <c r="I32" s="284">
        <v>103.4</v>
      </c>
      <c r="J32" s="18">
        <v>9.6805421103590056E-2</v>
      </c>
      <c r="K32" s="284">
        <v>109.4</v>
      </c>
      <c r="L32" s="18">
        <v>-0.27347310847766376</v>
      </c>
      <c r="M32" s="284">
        <v>98.1</v>
      </c>
      <c r="N32" s="18">
        <v>-0.30487804878049934</v>
      </c>
      <c r="O32" s="285">
        <v>0.92</v>
      </c>
      <c r="P32" s="286">
        <v>-0.55999999999999994</v>
      </c>
      <c r="Q32" s="285">
        <v>1.47</v>
      </c>
      <c r="R32" s="286">
        <v>0.37999999999999989</v>
      </c>
    </row>
    <row r="33" spans="2:19" x14ac:dyDescent="0.25">
      <c r="B33" s="9" t="s">
        <v>46</v>
      </c>
      <c r="C33" s="283">
        <v>7</v>
      </c>
      <c r="D33" s="290"/>
      <c r="E33" s="284">
        <v>112.4</v>
      </c>
      <c r="F33" s="18">
        <v>1.9038984587488743</v>
      </c>
      <c r="G33" s="284">
        <v>114.3</v>
      </c>
      <c r="H33" s="18">
        <v>0.70484581497797105</v>
      </c>
      <c r="I33" s="284">
        <v>104.8</v>
      </c>
      <c r="J33" s="18">
        <v>1.3539651837524096</v>
      </c>
      <c r="K33" s="284">
        <v>111.4</v>
      </c>
      <c r="L33" s="18">
        <v>1.8281535648994516</v>
      </c>
      <c r="M33" s="284">
        <v>94.8</v>
      </c>
      <c r="N33" s="18">
        <v>-3.3639143730886825</v>
      </c>
      <c r="O33" s="285">
        <v>1.2</v>
      </c>
      <c r="P33" s="286">
        <v>0.27999999999999992</v>
      </c>
      <c r="Q33" s="285">
        <v>1.3</v>
      </c>
      <c r="R33" s="286">
        <v>-0.16999999999999993</v>
      </c>
    </row>
    <row r="34" spans="2:19" x14ac:dyDescent="0.25">
      <c r="B34" s="292" t="s">
        <v>46</v>
      </c>
      <c r="C34" s="293">
        <v>8</v>
      </c>
      <c r="D34" s="317"/>
      <c r="E34" s="295">
        <v>114</v>
      </c>
      <c r="F34" s="297">
        <v>1.4234875444839807</v>
      </c>
      <c r="G34" s="295">
        <v>113.2</v>
      </c>
      <c r="H34" s="297">
        <v>-0.96237970253717797</v>
      </c>
      <c r="I34" s="295">
        <v>104.4</v>
      </c>
      <c r="J34" s="297">
        <v>-0.38167938931296896</v>
      </c>
      <c r="K34" s="295">
        <v>106.6</v>
      </c>
      <c r="L34" s="297">
        <v>-4.3087971274685914</v>
      </c>
      <c r="M34" s="295">
        <v>95.1</v>
      </c>
      <c r="N34" s="297">
        <v>0.31645569620252867</v>
      </c>
      <c r="O34" s="298">
        <v>1.1599999999999999</v>
      </c>
      <c r="P34" s="300">
        <v>-4.0000000000000036E-2</v>
      </c>
      <c r="Q34" s="298">
        <v>1.06</v>
      </c>
      <c r="R34" s="299">
        <v>-0.24</v>
      </c>
      <c r="S34" s="9"/>
    </row>
    <row r="35" spans="2:19" x14ac:dyDescent="0.25">
      <c r="B35" s="301" t="s">
        <v>46</v>
      </c>
      <c r="C35" s="302">
        <v>9</v>
      </c>
      <c r="D35" s="294"/>
      <c r="E35" s="303">
        <v>115.9</v>
      </c>
      <c r="F35" s="304">
        <v>1.6666666666666714</v>
      </c>
      <c r="G35" s="303">
        <v>114.3</v>
      </c>
      <c r="H35" s="304">
        <v>0.9717314487632458</v>
      </c>
      <c r="I35" s="303">
        <v>102.8</v>
      </c>
      <c r="J35" s="304">
        <v>-1.5325670498084372</v>
      </c>
      <c r="K35" s="303">
        <v>108.3</v>
      </c>
      <c r="L35" s="304">
        <v>1.5947467166979388</v>
      </c>
      <c r="M35" s="303">
        <v>94.6</v>
      </c>
      <c r="N35" s="304">
        <v>-0.52576235541535232</v>
      </c>
      <c r="O35" s="306">
        <v>1.05</v>
      </c>
      <c r="P35" s="307">
        <v>-0.10999999999999988</v>
      </c>
      <c r="Q35" s="306">
        <v>0.66</v>
      </c>
      <c r="R35" s="307">
        <v>-0.4</v>
      </c>
    </row>
    <row r="36" spans="2:19" x14ac:dyDescent="0.25">
      <c r="E36" s="30"/>
      <c r="F36" s="30"/>
      <c r="G36" s="30"/>
      <c r="H36" s="30"/>
      <c r="I36" s="30"/>
      <c r="J36" s="30"/>
      <c r="K36" s="30"/>
      <c r="L36" s="30"/>
      <c r="M36" s="30"/>
      <c r="N36" s="30"/>
      <c r="O36" s="30"/>
      <c r="P36" s="30"/>
      <c r="Q36" s="30"/>
      <c r="R36" s="30"/>
    </row>
    <row r="37" spans="2:19" x14ac:dyDescent="0.25">
      <c r="B37" s="7" t="s">
        <v>199</v>
      </c>
      <c r="C37" s="7"/>
      <c r="D37" s="7"/>
      <c r="F37" s="318" t="s">
        <v>259</v>
      </c>
    </row>
    <row r="38" spans="2:19" x14ac:dyDescent="0.25">
      <c r="F38" s="318" t="s">
        <v>444</v>
      </c>
    </row>
    <row r="39" spans="2:19" x14ac:dyDescent="0.25">
      <c r="F39" s="318" t="s">
        <v>445</v>
      </c>
    </row>
    <row r="40" spans="2:19" x14ac:dyDescent="0.25">
      <c r="F40" s="4"/>
    </row>
    <row r="52" spans="3:6" ht="16.75" x14ac:dyDescent="0.3">
      <c r="C52" s="319"/>
      <c r="F52" s="320"/>
    </row>
  </sheetData>
  <mergeCells count="5">
    <mergeCell ref="B4:D5"/>
    <mergeCell ref="M4:N4"/>
    <mergeCell ref="B21:D22"/>
    <mergeCell ref="E21:F21"/>
    <mergeCell ref="M21:N21"/>
  </mergeCells>
  <phoneticPr fontId="64"/>
  <pageMargins left="0.39370078740157483" right="0.39370078740157483" top="0.98425196850393704" bottom="0.51" header="0.51181102362204722" footer="0.51181102362204722"/>
  <pageSetup paperSize="9" scale="90" firstPageNumber="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indexed="53"/>
  </sheetPr>
  <dimension ref="B1:N105"/>
  <sheetViews>
    <sheetView zoomScale="70" zoomScaleNormal="70" workbookViewId="0"/>
  </sheetViews>
  <sheetFormatPr defaultColWidth="9" defaultRowHeight="13.3" x14ac:dyDescent="0.25"/>
  <cols>
    <col min="1" max="1" width="10.69140625" style="15" customWidth="1"/>
    <col min="2" max="2" width="6.4609375" style="15" customWidth="1"/>
    <col min="3" max="3" width="39.07421875" style="7" customWidth="1"/>
    <col min="4" max="14" width="12.61328125" style="15" customWidth="1"/>
    <col min="15" max="15" width="9" style="15" bestFit="1"/>
    <col min="16" max="16384" width="9" style="15"/>
  </cols>
  <sheetData>
    <row r="1" spans="2:14" ht="23.25" customHeight="1" x14ac:dyDescent="0.25">
      <c r="B1" s="169" t="s">
        <v>446</v>
      </c>
    </row>
    <row r="2" spans="2:14" ht="23.25" customHeight="1" x14ac:dyDescent="0.3">
      <c r="C2" s="322">
        <v>45901</v>
      </c>
      <c r="D2" s="323" t="s">
        <v>447</v>
      </c>
    </row>
    <row r="3" spans="2:14" ht="18" customHeight="1" x14ac:dyDescent="0.25">
      <c r="B3" s="48"/>
      <c r="C3" s="324" t="s">
        <v>163</v>
      </c>
      <c r="D3" s="324"/>
      <c r="E3" s="48"/>
      <c r="F3" s="48"/>
      <c r="G3" s="48"/>
      <c r="H3" s="48"/>
      <c r="I3" s="48"/>
      <c r="J3" s="325"/>
      <c r="K3" s="48"/>
      <c r="L3" s="48"/>
      <c r="M3" s="48"/>
      <c r="N3" s="15" t="s">
        <v>448</v>
      </c>
    </row>
    <row r="4" spans="2:14" s="321" customFormat="1" ht="10.5" customHeight="1" x14ac:dyDescent="0.25">
      <c r="B4" s="626" t="s">
        <v>329</v>
      </c>
      <c r="C4" s="627"/>
      <c r="D4" s="626" t="s">
        <v>129</v>
      </c>
      <c r="E4" s="632"/>
      <c r="F4" s="632"/>
      <c r="G4" s="327"/>
      <c r="H4" s="328"/>
      <c r="I4" s="328"/>
      <c r="J4" s="328"/>
      <c r="K4" s="328"/>
      <c r="L4" s="328"/>
      <c r="M4" s="328"/>
      <c r="N4" s="329"/>
    </row>
    <row r="5" spans="2:14" s="321" customFormat="1" ht="18" customHeight="1" x14ac:dyDescent="0.25">
      <c r="B5" s="628"/>
      <c r="C5" s="629"/>
      <c r="D5" s="628"/>
      <c r="E5" s="633"/>
      <c r="F5" s="629"/>
      <c r="G5" s="626" t="s">
        <v>389</v>
      </c>
      <c r="H5" s="632"/>
      <c r="I5" s="632"/>
      <c r="J5" s="327"/>
      <c r="K5" s="330"/>
      <c r="L5" s="626" t="s">
        <v>450</v>
      </c>
      <c r="M5" s="632"/>
      <c r="N5" s="627"/>
    </row>
    <row r="6" spans="2:14" s="321" customFormat="1" ht="10.5" customHeight="1" x14ac:dyDescent="0.25">
      <c r="B6" s="628"/>
      <c r="C6" s="629"/>
      <c r="D6" s="634"/>
      <c r="E6" s="635"/>
      <c r="F6" s="636"/>
      <c r="G6" s="634"/>
      <c r="H6" s="635"/>
      <c r="I6" s="636"/>
      <c r="J6" s="637" t="s">
        <v>341</v>
      </c>
      <c r="K6" s="637" t="s">
        <v>451</v>
      </c>
      <c r="L6" s="634"/>
      <c r="M6" s="635"/>
      <c r="N6" s="636"/>
    </row>
    <row r="7" spans="2:14" s="321" customFormat="1" ht="18" customHeight="1" x14ac:dyDescent="0.25">
      <c r="B7" s="630"/>
      <c r="C7" s="631"/>
      <c r="D7" s="331" t="s">
        <v>452</v>
      </c>
      <c r="E7" s="332" t="s">
        <v>453</v>
      </c>
      <c r="F7" s="332" t="s">
        <v>60</v>
      </c>
      <c r="G7" s="331" t="s">
        <v>452</v>
      </c>
      <c r="H7" s="332" t="s">
        <v>453</v>
      </c>
      <c r="I7" s="332" t="s">
        <v>60</v>
      </c>
      <c r="J7" s="638"/>
      <c r="K7" s="638"/>
      <c r="L7" s="332" t="s">
        <v>452</v>
      </c>
      <c r="M7" s="331" t="s">
        <v>453</v>
      </c>
      <c r="N7" s="333" t="s">
        <v>60</v>
      </c>
    </row>
    <row r="8" spans="2:14" ht="16.5" customHeight="1" x14ac:dyDescent="0.25">
      <c r="B8" s="334" t="s">
        <v>154</v>
      </c>
      <c r="C8" s="335" t="s">
        <v>34</v>
      </c>
      <c r="D8" s="336">
        <v>279678</v>
      </c>
      <c r="E8" s="337">
        <v>347781</v>
      </c>
      <c r="F8" s="337">
        <v>200995</v>
      </c>
      <c r="G8" s="337">
        <v>269159</v>
      </c>
      <c r="H8" s="337">
        <v>333681</v>
      </c>
      <c r="I8" s="337">
        <v>194613</v>
      </c>
      <c r="J8" s="337">
        <v>247897</v>
      </c>
      <c r="K8" s="337">
        <v>21262</v>
      </c>
      <c r="L8" s="337">
        <v>10519</v>
      </c>
      <c r="M8" s="337">
        <v>14100</v>
      </c>
      <c r="N8" s="337">
        <v>6382</v>
      </c>
    </row>
    <row r="9" spans="2:14" ht="16.5" customHeight="1" x14ac:dyDescent="0.25">
      <c r="B9" s="338" t="s">
        <v>194</v>
      </c>
      <c r="C9" s="339" t="s">
        <v>454</v>
      </c>
      <c r="D9" s="340">
        <v>466447</v>
      </c>
      <c r="E9" s="341">
        <v>506155</v>
      </c>
      <c r="F9" s="341">
        <v>304913</v>
      </c>
      <c r="G9" s="341">
        <v>340575</v>
      </c>
      <c r="H9" s="341">
        <v>372381</v>
      </c>
      <c r="I9" s="341">
        <v>211186</v>
      </c>
      <c r="J9" s="341">
        <v>321105</v>
      </c>
      <c r="K9" s="341">
        <v>19470</v>
      </c>
      <c r="L9" s="341">
        <v>125872</v>
      </c>
      <c r="M9" s="341">
        <v>133774</v>
      </c>
      <c r="N9" s="341">
        <v>93727</v>
      </c>
    </row>
    <row r="10" spans="2:14" ht="16.5" customHeight="1" x14ac:dyDescent="0.25">
      <c r="B10" s="342" t="s">
        <v>148</v>
      </c>
      <c r="C10" s="343" t="s">
        <v>45</v>
      </c>
      <c r="D10" s="344">
        <v>340601</v>
      </c>
      <c r="E10" s="345">
        <v>392039</v>
      </c>
      <c r="F10" s="345">
        <v>224705</v>
      </c>
      <c r="G10" s="345">
        <v>336140</v>
      </c>
      <c r="H10" s="345">
        <v>386545</v>
      </c>
      <c r="I10" s="345">
        <v>222571</v>
      </c>
      <c r="J10" s="345">
        <v>304198</v>
      </c>
      <c r="K10" s="345">
        <v>31942</v>
      </c>
      <c r="L10" s="345">
        <v>4461</v>
      </c>
      <c r="M10" s="345">
        <v>5494</v>
      </c>
      <c r="N10" s="345">
        <v>2134</v>
      </c>
    </row>
    <row r="11" spans="2:14" ht="16.5" customHeight="1" x14ac:dyDescent="0.25">
      <c r="B11" s="346" t="s">
        <v>106</v>
      </c>
      <c r="C11" s="343" t="s">
        <v>455</v>
      </c>
      <c r="D11" s="344">
        <v>472835</v>
      </c>
      <c r="E11" s="345">
        <v>495061</v>
      </c>
      <c r="F11" s="345">
        <v>361959</v>
      </c>
      <c r="G11" s="345">
        <v>472030</v>
      </c>
      <c r="H11" s="345">
        <v>494199</v>
      </c>
      <c r="I11" s="345">
        <v>361435</v>
      </c>
      <c r="J11" s="345">
        <v>419904</v>
      </c>
      <c r="K11" s="345">
        <v>52126</v>
      </c>
      <c r="L11" s="345">
        <v>805</v>
      </c>
      <c r="M11" s="345">
        <v>862</v>
      </c>
      <c r="N11" s="345">
        <v>524</v>
      </c>
    </row>
    <row r="12" spans="2:14" ht="16.5" customHeight="1" x14ac:dyDescent="0.25">
      <c r="B12" s="342" t="s">
        <v>351</v>
      </c>
      <c r="C12" s="343" t="s">
        <v>31</v>
      </c>
      <c r="D12" s="344">
        <v>371612</v>
      </c>
      <c r="E12" s="345">
        <v>413417</v>
      </c>
      <c r="F12" s="345">
        <v>290185</v>
      </c>
      <c r="G12" s="345">
        <v>370757</v>
      </c>
      <c r="H12" s="345">
        <v>412251</v>
      </c>
      <c r="I12" s="345">
        <v>289935</v>
      </c>
      <c r="J12" s="345">
        <v>344644</v>
      </c>
      <c r="K12" s="345">
        <v>26113</v>
      </c>
      <c r="L12" s="345">
        <v>855</v>
      </c>
      <c r="M12" s="345">
        <v>1166</v>
      </c>
      <c r="N12" s="345">
        <v>250</v>
      </c>
    </row>
    <row r="13" spans="2:14" ht="16.5" customHeight="1" x14ac:dyDescent="0.25">
      <c r="B13" s="342" t="s">
        <v>5</v>
      </c>
      <c r="C13" s="343" t="s">
        <v>457</v>
      </c>
      <c r="D13" s="344">
        <v>272039</v>
      </c>
      <c r="E13" s="345">
        <v>313492</v>
      </c>
      <c r="F13" s="345">
        <v>166165</v>
      </c>
      <c r="G13" s="345">
        <v>271772</v>
      </c>
      <c r="H13" s="345">
        <v>313140</v>
      </c>
      <c r="I13" s="345">
        <v>166116</v>
      </c>
      <c r="J13" s="345">
        <v>225498</v>
      </c>
      <c r="K13" s="345">
        <v>46274</v>
      </c>
      <c r="L13" s="345">
        <v>267</v>
      </c>
      <c r="M13" s="345">
        <v>352</v>
      </c>
      <c r="N13" s="345">
        <v>49</v>
      </c>
    </row>
    <row r="14" spans="2:14" ht="16.5" customHeight="1" x14ac:dyDescent="0.25">
      <c r="B14" s="342" t="s">
        <v>353</v>
      </c>
      <c r="C14" s="343" t="s">
        <v>210</v>
      </c>
      <c r="D14" s="344">
        <v>220737</v>
      </c>
      <c r="E14" s="345">
        <v>304277</v>
      </c>
      <c r="F14" s="345">
        <v>156857</v>
      </c>
      <c r="G14" s="345">
        <v>217652</v>
      </c>
      <c r="H14" s="345">
        <v>298717</v>
      </c>
      <c r="I14" s="345">
        <v>155665</v>
      </c>
      <c r="J14" s="345">
        <v>205036</v>
      </c>
      <c r="K14" s="345">
        <v>12616</v>
      </c>
      <c r="L14" s="345">
        <v>3085</v>
      </c>
      <c r="M14" s="345">
        <v>5560</v>
      </c>
      <c r="N14" s="345">
        <v>1192</v>
      </c>
    </row>
    <row r="15" spans="2:14" ht="16.5" customHeight="1" x14ac:dyDescent="0.25">
      <c r="B15" s="342" t="s">
        <v>190</v>
      </c>
      <c r="C15" s="343" t="s">
        <v>40</v>
      </c>
      <c r="D15" s="344">
        <v>350098</v>
      </c>
      <c r="E15" s="345">
        <v>458458</v>
      </c>
      <c r="F15" s="345">
        <v>279098</v>
      </c>
      <c r="G15" s="345">
        <v>349837</v>
      </c>
      <c r="H15" s="345">
        <v>457929</v>
      </c>
      <c r="I15" s="345">
        <v>279013</v>
      </c>
      <c r="J15" s="345">
        <v>332750</v>
      </c>
      <c r="K15" s="345">
        <v>17087</v>
      </c>
      <c r="L15" s="345">
        <v>261</v>
      </c>
      <c r="M15" s="345">
        <v>529</v>
      </c>
      <c r="N15" s="345">
        <v>85</v>
      </c>
    </row>
    <row r="16" spans="2:14" ht="16.5" customHeight="1" x14ac:dyDescent="0.25">
      <c r="B16" s="342" t="s">
        <v>355</v>
      </c>
      <c r="C16" s="343" t="s">
        <v>460</v>
      </c>
      <c r="D16" s="344">
        <v>209059</v>
      </c>
      <c r="E16" s="345">
        <v>295877</v>
      </c>
      <c r="F16" s="345">
        <v>141955</v>
      </c>
      <c r="G16" s="345">
        <v>208881</v>
      </c>
      <c r="H16" s="345">
        <v>295593</v>
      </c>
      <c r="I16" s="345">
        <v>141860</v>
      </c>
      <c r="J16" s="345">
        <v>197767</v>
      </c>
      <c r="K16" s="345">
        <v>11114</v>
      </c>
      <c r="L16" s="345">
        <v>178</v>
      </c>
      <c r="M16" s="345">
        <v>284</v>
      </c>
      <c r="N16" s="345">
        <v>95</v>
      </c>
    </row>
    <row r="17" spans="2:14" ht="16.5" customHeight="1" x14ac:dyDescent="0.25">
      <c r="B17" s="342" t="s">
        <v>357</v>
      </c>
      <c r="C17" s="343" t="s">
        <v>461</v>
      </c>
      <c r="D17" s="344">
        <v>406188</v>
      </c>
      <c r="E17" s="345">
        <v>449489</v>
      </c>
      <c r="F17" s="345">
        <v>287966</v>
      </c>
      <c r="G17" s="345">
        <v>394820</v>
      </c>
      <c r="H17" s="345">
        <v>442755</v>
      </c>
      <c r="I17" s="345">
        <v>263946</v>
      </c>
      <c r="J17" s="345">
        <v>362530</v>
      </c>
      <c r="K17" s="345">
        <v>32290</v>
      </c>
      <c r="L17" s="345">
        <v>11368</v>
      </c>
      <c r="M17" s="345">
        <v>6734</v>
      </c>
      <c r="N17" s="345">
        <v>24020</v>
      </c>
    </row>
    <row r="18" spans="2:14" ht="16.5" customHeight="1" x14ac:dyDescent="0.25">
      <c r="B18" s="342" t="s">
        <v>18</v>
      </c>
      <c r="C18" s="343" t="s">
        <v>462</v>
      </c>
      <c r="D18" s="344">
        <v>115313</v>
      </c>
      <c r="E18" s="345">
        <v>133633</v>
      </c>
      <c r="F18" s="345">
        <v>103179</v>
      </c>
      <c r="G18" s="345">
        <v>115016</v>
      </c>
      <c r="H18" s="345">
        <v>133431</v>
      </c>
      <c r="I18" s="345">
        <v>102819</v>
      </c>
      <c r="J18" s="345">
        <v>110162</v>
      </c>
      <c r="K18" s="345">
        <v>4854</v>
      </c>
      <c r="L18" s="345">
        <v>297</v>
      </c>
      <c r="M18" s="345">
        <v>202</v>
      </c>
      <c r="N18" s="345">
        <v>360</v>
      </c>
    </row>
    <row r="19" spans="2:14" ht="16.5" customHeight="1" x14ac:dyDescent="0.25">
      <c r="B19" s="342" t="s">
        <v>359</v>
      </c>
      <c r="C19" s="343" t="s">
        <v>463</v>
      </c>
      <c r="D19" s="344">
        <v>170486</v>
      </c>
      <c r="E19" s="345">
        <v>232608</v>
      </c>
      <c r="F19" s="345">
        <v>126283</v>
      </c>
      <c r="G19" s="345">
        <v>169740</v>
      </c>
      <c r="H19" s="345">
        <v>231141</v>
      </c>
      <c r="I19" s="345">
        <v>126050</v>
      </c>
      <c r="J19" s="345">
        <v>163502</v>
      </c>
      <c r="K19" s="345">
        <v>6238</v>
      </c>
      <c r="L19" s="345">
        <v>746</v>
      </c>
      <c r="M19" s="345">
        <v>1467</v>
      </c>
      <c r="N19" s="345">
        <v>233</v>
      </c>
    </row>
    <row r="20" spans="2:14" ht="16.5" customHeight="1" x14ac:dyDescent="0.25">
      <c r="B20" s="342" t="s">
        <v>280</v>
      </c>
      <c r="C20" s="343" t="s">
        <v>464</v>
      </c>
      <c r="D20" s="344">
        <v>308926</v>
      </c>
      <c r="E20" s="345">
        <v>339500</v>
      </c>
      <c r="F20" s="345">
        <v>278314</v>
      </c>
      <c r="G20" s="345">
        <v>308887</v>
      </c>
      <c r="H20" s="345">
        <v>339440</v>
      </c>
      <c r="I20" s="345">
        <v>278295</v>
      </c>
      <c r="J20" s="345">
        <v>305445</v>
      </c>
      <c r="K20" s="345">
        <v>3442</v>
      </c>
      <c r="L20" s="345">
        <v>39</v>
      </c>
      <c r="M20" s="345">
        <v>60</v>
      </c>
      <c r="N20" s="345">
        <v>19</v>
      </c>
    </row>
    <row r="21" spans="2:14" ht="16.5" customHeight="1" x14ac:dyDescent="0.25">
      <c r="B21" s="342" t="s">
        <v>361</v>
      </c>
      <c r="C21" s="343" t="s">
        <v>466</v>
      </c>
      <c r="D21" s="344">
        <v>262688</v>
      </c>
      <c r="E21" s="345">
        <v>349915</v>
      </c>
      <c r="F21" s="345">
        <v>237287</v>
      </c>
      <c r="G21" s="345">
        <v>244114</v>
      </c>
      <c r="H21" s="345">
        <v>318279</v>
      </c>
      <c r="I21" s="345">
        <v>222517</v>
      </c>
      <c r="J21" s="345">
        <v>225646</v>
      </c>
      <c r="K21" s="345">
        <v>18468</v>
      </c>
      <c r="L21" s="345">
        <v>18574</v>
      </c>
      <c r="M21" s="345">
        <v>31636</v>
      </c>
      <c r="N21" s="345">
        <v>14770</v>
      </c>
    </row>
    <row r="22" spans="2:14" ht="16.5" customHeight="1" x14ac:dyDescent="0.25">
      <c r="B22" s="342" t="s">
        <v>362</v>
      </c>
      <c r="C22" s="343" t="s">
        <v>382</v>
      </c>
      <c r="D22" s="344">
        <v>342491</v>
      </c>
      <c r="E22" s="345">
        <v>375109</v>
      </c>
      <c r="F22" s="345">
        <v>252706</v>
      </c>
      <c r="G22" s="345">
        <v>340559</v>
      </c>
      <c r="H22" s="345">
        <v>372774</v>
      </c>
      <c r="I22" s="345">
        <v>251884</v>
      </c>
      <c r="J22" s="345">
        <v>313329</v>
      </c>
      <c r="K22" s="345">
        <v>27230</v>
      </c>
      <c r="L22" s="345">
        <v>1932</v>
      </c>
      <c r="M22" s="345">
        <v>2335</v>
      </c>
      <c r="N22" s="345">
        <v>822</v>
      </c>
    </row>
    <row r="23" spans="2:14" ht="16.5" customHeight="1" x14ac:dyDescent="0.25">
      <c r="B23" s="347" t="s">
        <v>364</v>
      </c>
      <c r="C23" s="348" t="s">
        <v>290</v>
      </c>
      <c r="D23" s="344">
        <v>235120</v>
      </c>
      <c r="E23" s="349">
        <v>262804</v>
      </c>
      <c r="F23" s="349">
        <v>181310</v>
      </c>
      <c r="G23" s="349">
        <v>232272</v>
      </c>
      <c r="H23" s="349">
        <v>259085</v>
      </c>
      <c r="I23" s="349">
        <v>180156</v>
      </c>
      <c r="J23" s="349">
        <v>209340</v>
      </c>
      <c r="K23" s="349">
        <v>22932</v>
      </c>
      <c r="L23" s="349">
        <v>2848</v>
      </c>
      <c r="M23" s="349">
        <v>3719</v>
      </c>
      <c r="N23" s="349">
        <v>1154</v>
      </c>
    </row>
    <row r="24" spans="2:14" ht="16.5" customHeight="1" x14ac:dyDescent="0.25">
      <c r="B24" s="350" t="s">
        <v>467</v>
      </c>
      <c r="C24" s="351" t="s">
        <v>150</v>
      </c>
      <c r="D24" s="340">
        <v>249719</v>
      </c>
      <c r="E24" s="341">
        <v>325957</v>
      </c>
      <c r="F24" s="341">
        <v>180074</v>
      </c>
      <c r="G24" s="341">
        <v>249606</v>
      </c>
      <c r="H24" s="341">
        <v>325842</v>
      </c>
      <c r="I24" s="341">
        <v>179963</v>
      </c>
      <c r="J24" s="341">
        <v>223636</v>
      </c>
      <c r="K24" s="341">
        <v>25970</v>
      </c>
      <c r="L24" s="341">
        <v>113</v>
      </c>
      <c r="M24" s="341">
        <v>115</v>
      </c>
      <c r="N24" s="341">
        <v>111</v>
      </c>
    </row>
    <row r="25" spans="2:14" ht="16.5" customHeight="1" x14ac:dyDescent="0.25">
      <c r="B25" s="352" t="s">
        <v>468</v>
      </c>
      <c r="C25" s="343" t="s">
        <v>469</v>
      </c>
      <c r="D25" s="353">
        <v>219766</v>
      </c>
      <c r="E25" s="354">
        <v>279026</v>
      </c>
      <c r="F25" s="354">
        <v>178425</v>
      </c>
      <c r="G25" s="354">
        <v>219766</v>
      </c>
      <c r="H25" s="354">
        <v>279026</v>
      </c>
      <c r="I25" s="354">
        <v>178425</v>
      </c>
      <c r="J25" s="354">
        <v>209325</v>
      </c>
      <c r="K25" s="354">
        <v>10441</v>
      </c>
      <c r="L25" s="354">
        <v>0</v>
      </c>
      <c r="M25" s="354">
        <v>0</v>
      </c>
      <c r="N25" s="354">
        <v>0</v>
      </c>
    </row>
    <row r="26" spans="2:14" ht="16.5" customHeight="1" x14ac:dyDescent="0.25">
      <c r="B26" s="355" t="s">
        <v>470</v>
      </c>
      <c r="C26" s="356" t="s">
        <v>84</v>
      </c>
      <c r="D26" s="370" t="s">
        <v>558</v>
      </c>
      <c r="E26" s="371" t="s">
        <v>558</v>
      </c>
      <c r="F26" s="371" t="s">
        <v>558</v>
      </c>
      <c r="G26" s="371" t="s">
        <v>558</v>
      </c>
      <c r="H26" s="371" t="s">
        <v>558</v>
      </c>
      <c r="I26" s="371" t="s">
        <v>558</v>
      </c>
      <c r="J26" s="371" t="s">
        <v>558</v>
      </c>
      <c r="K26" s="371" t="s">
        <v>558</v>
      </c>
      <c r="L26" s="371" t="s">
        <v>558</v>
      </c>
      <c r="M26" s="371" t="s">
        <v>558</v>
      </c>
      <c r="N26" s="371" t="s">
        <v>558</v>
      </c>
    </row>
    <row r="27" spans="2:14" ht="16.5" customHeight="1" x14ac:dyDescent="0.25">
      <c r="B27" s="359" t="s">
        <v>471</v>
      </c>
      <c r="C27" s="360" t="s">
        <v>311</v>
      </c>
      <c r="D27" s="344">
        <v>254545</v>
      </c>
      <c r="E27" s="345">
        <v>275139</v>
      </c>
      <c r="F27" s="345">
        <v>197265</v>
      </c>
      <c r="G27" s="345">
        <v>254545</v>
      </c>
      <c r="H27" s="345">
        <v>275139</v>
      </c>
      <c r="I27" s="345">
        <v>197265</v>
      </c>
      <c r="J27" s="345">
        <v>228130</v>
      </c>
      <c r="K27" s="345">
        <v>26415</v>
      </c>
      <c r="L27" s="345">
        <v>0</v>
      </c>
      <c r="M27" s="345">
        <v>0</v>
      </c>
      <c r="N27" s="345">
        <v>0</v>
      </c>
    </row>
    <row r="28" spans="2:14" ht="16.5" customHeight="1" x14ac:dyDescent="0.25">
      <c r="B28" s="359" t="s">
        <v>472</v>
      </c>
      <c r="C28" s="360" t="s">
        <v>314</v>
      </c>
      <c r="D28" s="344">
        <v>417603</v>
      </c>
      <c r="E28" s="345">
        <v>460808</v>
      </c>
      <c r="F28" s="345">
        <v>262505</v>
      </c>
      <c r="G28" s="345">
        <v>366124</v>
      </c>
      <c r="H28" s="345">
        <v>397605</v>
      </c>
      <c r="I28" s="345">
        <v>253113</v>
      </c>
      <c r="J28" s="345">
        <v>323290</v>
      </c>
      <c r="K28" s="345">
        <v>42834</v>
      </c>
      <c r="L28" s="345">
        <v>51479</v>
      </c>
      <c r="M28" s="345">
        <v>63203</v>
      </c>
      <c r="N28" s="345">
        <v>9392</v>
      </c>
    </row>
    <row r="29" spans="2:14" ht="16.5" customHeight="1" x14ac:dyDescent="0.25">
      <c r="B29" s="359" t="s">
        <v>473</v>
      </c>
      <c r="C29" s="360" t="s">
        <v>474</v>
      </c>
      <c r="D29" s="344">
        <v>273856</v>
      </c>
      <c r="E29" s="345">
        <v>304385</v>
      </c>
      <c r="F29" s="345">
        <v>214903</v>
      </c>
      <c r="G29" s="345">
        <v>273679</v>
      </c>
      <c r="H29" s="345">
        <v>304226</v>
      </c>
      <c r="I29" s="345">
        <v>214691</v>
      </c>
      <c r="J29" s="345">
        <v>262217</v>
      </c>
      <c r="K29" s="345">
        <v>11462</v>
      </c>
      <c r="L29" s="345">
        <v>177</v>
      </c>
      <c r="M29" s="345">
        <v>159</v>
      </c>
      <c r="N29" s="345">
        <v>212</v>
      </c>
    </row>
    <row r="30" spans="2:14" ht="16.5" customHeight="1" x14ac:dyDescent="0.25">
      <c r="B30" s="359" t="s">
        <v>459</v>
      </c>
      <c r="C30" s="360" t="s">
        <v>166</v>
      </c>
      <c r="D30" s="344">
        <v>370610</v>
      </c>
      <c r="E30" s="345">
        <v>422095</v>
      </c>
      <c r="F30" s="345">
        <v>275217</v>
      </c>
      <c r="G30" s="345">
        <v>368620</v>
      </c>
      <c r="H30" s="345">
        <v>420156</v>
      </c>
      <c r="I30" s="345">
        <v>273132</v>
      </c>
      <c r="J30" s="345">
        <v>337755</v>
      </c>
      <c r="K30" s="345">
        <v>30865</v>
      </c>
      <c r="L30" s="345">
        <v>1990</v>
      </c>
      <c r="M30" s="345">
        <v>1939</v>
      </c>
      <c r="N30" s="345">
        <v>2085</v>
      </c>
    </row>
    <row r="31" spans="2:14" ht="16.5" customHeight="1" x14ac:dyDescent="0.25">
      <c r="B31" s="359" t="s">
        <v>475</v>
      </c>
      <c r="C31" s="360" t="s">
        <v>113</v>
      </c>
      <c r="D31" s="344">
        <v>312253</v>
      </c>
      <c r="E31" s="345">
        <v>367410</v>
      </c>
      <c r="F31" s="345">
        <v>216050</v>
      </c>
      <c r="G31" s="345">
        <v>298903</v>
      </c>
      <c r="H31" s="345">
        <v>352940</v>
      </c>
      <c r="I31" s="345">
        <v>204652</v>
      </c>
      <c r="J31" s="345">
        <v>277329</v>
      </c>
      <c r="K31" s="345">
        <v>21574</v>
      </c>
      <c r="L31" s="345">
        <v>13350</v>
      </c>
      <c r="M31" s="345">
        <v>14470</v>
      </c>
      <c r="N31" s="345">
        <v>11398</v>
      </c>
    </row>
    <row r="32" spans="2:14" ht="16.5" customHeight="1" x14ac:dyDescent="0.25">
      <c r="B32" s="359" t="s">
        <v>201</v>
      </c>
      <c r="C32" s="360" t="s">
        <v>320</v>
      </c>
      <c r="D32" s="344">
        <v>361434</v>
      </c>
      <c r="E32" s="345">
        <v>390475</v>
      </c>
      <c r="F32" s="345">
        <v>253108</v>
      </c>
      <c r="G32" s="345">
        <v>361162</v>
      </c>
      <c r="H32" s="345">
        <v>390130</v>
      </c>
      <c r="I32" s="345">
        <v>253108</v>
      </c>
      <c r="J32" s="345">
        <v>320941</v>
      </c>
      <c r="K32" s="345">
        <v>40221</v>
      </c>
      <c r="L32" s="345">
        <v>272</v>
      </c>
      <c r="M32" s="345">
        <v>345</v>
      </c>
      <c r="N32" s="345">
        <v>0</v>
      </c>
    </row>
    <row r="33" spans="2:14" ht="16.5" customHeight="1" x14ac:dyDescent="0.25">
      <c r="B33" s="359" t="s">
        <v>476</v>
      </c>
      <c r="C33" s="360" t="s">
        <v>449</v>
      </c>
      <c r="D33" s="344">
        <v>288579</v>
      </c>
      <c r="E33" s="345">
        <v>313111</v>
      </c>
      <c r="F33" s="345">
        <v>204564</v>
      </c>
      <c r="G33" s="345">
        <v>288579</v>
      </c>
      <c r="H33" s="345">
        <v>313111</v>
      </c>
      <c r="I33" s="345">
        <v>204564</v>
      </c>
      <c r="J33" s="345">
        <v>259086</v>
      </c>
      <c r="K33" s="345">
        <v>29493</v>
      </c>
      <c r="L33" s="345">
        <v>0</v>
      </c>
      <c r="M33" s="345">
        <v>0</v>
      </c>
      <c r="N33" s="345">
        <v>0</v>
      </c>
    </row>
    <row r="34" spans="2:14" ht="16.5" customHeight="1" x14ac:dyDescent="0.25">
      <c r="B34" s="359" t="s">
        <v>477</v>
      </c>
      <c r="C34" s="360" t="s">
        <v>478</v>
      </c>
      <c r="D34" s="361">
        <v>313837</v>
      </c>
      <c r="E34" s="362">
        <v>323922</v>
      </c>
      <c r="F34" s="362">
        <v>248325</v>
      </c>
      <c r="G34" s="362">
        <v>313837</v>
      </c>
      <c r="H34" s="362">
        <v>323922</v>
      </c>
      <c r="I34" s="362">
        <v>248325</v>
      </c>
      <c r="J34" s="362">
        <v>296538</v>
      </c>
      <c r="K34" s="362">
        <v>17299</v>
      </c>
      <c r="L34" s="362">
        <v>0</v>
      </c>
      <c r="M34" s="362">
        <v>0</v>
      </c>
      <c r="N34" s="362">
        <v>0</v>
      </c>
    </row>
    <row r="35" spans="2:14" ht="16.5" customHeight="1" x14ac:dyDescent="0.25">
      <c r="B35" s="359" t="s">
        <v>174</v>
      </c>
      <c r="C35" s="360" t="s">
        <v>479</v>
      </c>
      <c r="D35" s="344">
        <v>363211</v>
      </c>
      <c r="E35" s="345">
        <v>374437</v>
      </c>
      <c r="F35" s="345">
        <v>272993</v>
      </c>
      <c r="G35" s="345">
        <v>363211</v>
      </c>
      <c r="H35" s="345">
        <v>374437</v>
      </c>
      <c r="I35" s="345">
        <v>272993</v>
      </c>
      <c r="J35" s="345">
        <v>324778</v>
      </c>
      <c r="K35" s="345">
        <v>38433</v>
      </c>
      <c r="L35" s="345">
        <v>0</v>
      </c>
      <c r="M35" s="345">
        <v>0</v>
      </c>
      <c r="N35" s="345">
        <v>0</v>
      </c>
    </row>
    <row r="36" spans="2:14" ht="16.5" customHeight="1" x14ac:dyDescent="0.25">
      <c r="B36" s="359" t="s">
        <v>205</v>
      </c>
      <c r="C36" s="360" t="s">
        <v>480</v>
      </c>
      <c r="D36" s="344">
        <v>309973</v>
      </c>
      <c r="E36" s="345">
        <v>346366</v>
      </c>
      <c r="F36" s="345">
        <v>202282</v>
      </c>
      <c r="G36" s="345">
        <v>309973</v>
      </c>
      <c r="H36" s="345">
        <v>346366</v>
      </c>
      <c r="I36" s="345">
        <v>202282</v>
      </c>
      <c r="J36" s="345">
        <v>293270</v>
      </c>
      <c r="K36" s="345">
        <v>16703</v>
      </c>
      <c r="L36" s="345">
        <v>0</v>
      </c>
      <c r="M36" s="345">
        <v>0</v>
      </c>
      <c r="N36" s="345">
        <v>0</v>
      </c>
    </row>
    <row r="37" spans="2:14" ht="16.5" customHeight="1" x14ac:dyDescent="0.25">
      <c r="B37" s="359" t="s">
        <v>411</v>
      </c>
      <c r="C37" s="360" t="s">
        <v>307</v>
      </c>
      <c r="D37" s="344">
        <v>362932</v>
      </c>
      <c r="E37" s="345">
        <v>381054</v>
      </c>
      <c r="F37" s="345">
        <v>277126</v>
      </c>
      <c r="G37" s="345">
        <v>362762</v>
      </c>
      <c r="H37" s="345">
        <v>380848</v>
      </c>
      <c r="I37" s="345">
        <v>277126</v>
      </c>
      <c r="J37" s="345">
        <v>337706</v>
      </c>
      <c r="K37" s="345">
        <v>25056</v>
      </c>
      <c r="L37" s="345">
        <v>170</v>
      </c>
      <c r="M37" s="345">
        <v>206</v>
      </c>
      <c r="N37" s="345">
        <v>0</v>
      </c>
    </row>
    <row r="38" spans="2:14" ht="16.5" customHeight="1" x14ac:dyDescent="0.25">
      <c r="B38" s="359" t="s">
        <v>481</v>
      </c>
      <c r="C38" s="360" t="s">
        <v>309</v>
      </c>
      <c r="D38" s="344">
        <v>391716</v>
      </c>
      <c r="E38" s="345">
        <v>413591</v>
      </c>
      <c r="F38" s="345">
        <v>261297</v>
      </c>
      <c r="G38" s="345">
        <v>383438</v>
      </c>
      <c r="H38" s="345">
        <v>406002</v>
      </c>
      <c r="I38" s="345">
        <v>248914</v>
      </c>
      <c r="J38" s="345">
        <v>353776</v>
      </c>
      <c r="K38" s="345">
        <v>29662</v>
      </c>
      <c r="L38" s="345">
        <v>8278</v>
      </c>
      <c r="M38" s="345">
        <v>7589</v>
      </c>
      <c r="N38" s="345">
        <v>12383</v>
      </c>
    </row>
    <row r="39" spans="2:14" ht="16.5" customHeight="1" x14ac:dyDescent="0.25">
      <c r="B39" s="359" t="s">
        <v>423</v>
      </c>
      <c r="C39" s="360" t="s">
        <v>132</v>
      </c>
      <c r="D39" s="344">
        <v>282270</v>
      </c>
      <c r="E39" s="345">
        <v>338717</v>
      </c>
      <c r="F39" s="345">
        <v>206660</v>
      </c>
      <c r="G39" s="345">
        <v>281982</v>
      </c>
      <c r="H39" s="345">
        <v>338296</v>
      </c>
      <c r="I39" s="345">
        <v>206551</v>
      </c>
      <c r="J39" s="345">
        <v>258267</v>
      </c>
      <c r="K39" s="345">
        <v>23715</v>
      </c>
      <c r="L39" s="345">
        <v>288</v>
      </c>
      <c r="M39" s="345">
        <v>421</v>
      </c>
      <c r="N39" s="345">
        <v>109</v>
      </c>
    </row>
    <row r="40" spans="2:14" ht="16.5" customHeight="1" x14ac:dyDescent="0.25">
      <c r="B40" s="359" t="s">
        <v>482</v>
      </c>
      <c r="C40" s="360" t="s">
        <v>273</v>
      </c>
      <c r="D40" s="344">
        <v>361983</v>
      </c>
      <c r="E40" s="345">
        <v>390417</v>
      </c>
      <c r="F40" s="345">
        <v>249769</v>
      </c>
      <c r="G40" s="345">
        <v>361983</v>
      </c>
      <c r="H40" s="345">
        <v>390417</v>
      </c>
      <c r="I40" s="345">
        <v>249769</v>
      </c>
      <c r="J40" s="345">
        <v>338104</v>
      </c>
      <c r="K40" s="345">
        <v>23879</v>
      </c>
      <c r="L40" s="345">
        <v>0</v>
      </c>
      <c r="M40" s="345">
        <v>0</v>
      </c>
      <c r="N40" s="345">
        <v>0</v>
      </c>
    </row>
    <row r="41" spans="2:14" ht="16.5" customHeight="1" x14ac:dyDescent="0.25">
      <c r="B41" s="359" t="s">
        <v>131</v>
      </c>
      <c r="C41" s="360" t="s">
        <v>146</v>
      </c>
      <c r="D41" s="344">
        <v>327723</v>
      </c>
      <c r="E41" s="345">
        <v>409754</v>
      </c>
      <c r="F41" s="345">
        <v>207166</v>
      </c>
      <c r="G41" s="345">
        <v>327723</v>
      </c>
      <c r="H41" s="345">
        <v>409754</v>
      </c>
      <c r="I41" s="345">
        <v>207166</v>
      </c>
      <c r="J41" s="345">
        <v>296196</v>
      </c>
      <c r="K41" s="345">
        <v>31527</v>
      </c>
      <c r="L41" s="345">
        <v>0</v>
      </c>
      <c r="M41" s="345">
        <v>0</v>
      </c>
      <c r="N41" s="345">
        <v>0</v>
      </c>
    </row>
    <row r="42" spans="2:14" ht="16.5" customHeight="1" x14ac:dyDescent="0.25">
      <c r="B42" s="359" t="s">
        <v>402</v>
      </c>
      <c r="C42" s="360" t="s">
        <v>317</v>
      </c>
      <c r="D42" s="344">
        <v>414828</v>
      </c>
      <c r="E42" s="345">
        <v>443695</v>
      </c>
      <c r="F42" s="345">
        <v>315525</v>
      </c>
      <c r="G42" s="345">
        <v>411541</v>
      </c>
      <c r="H42" s="345">
        <v>440187</v>
      </c>
      <c r="I42" s="345">
        <v>312999</v>
      </c>
      <c r="J42" s="345">
        <v>377669</v>
      </c>
      <c r="K42" s="345">
        <v>33872</v>
      </c>
      <c r="L42" s="345">
        <v>3287</v>
      </c>
      <c r="M42" s="345">
        <v>3508</v>
      </c>
      <c r="N42" s="345">
        <v>2526</v>
      </c>
    </row>
    <row r="43" spans="2:14" ht="16.5" customHeight="1" x14ac:dyDescent="0.25">
      <c r="B43" s="359" t="s">
        <v>343</v>
      </c>
      <c r="C43" s="360" t="s">
        <v>51</v>
      </c>
      <c r="D43" s="344">
        <v>384030</v>
      </c>
      <c r="E43" s="345">
        <v>418802</v>
      </c>
      <c r="F43" s="345">
        <v>264278</v>
      </c>
      <c r="G43" s="345">
        <v>384015</v>
      </c>
      <c r="H43" s="345">
        <v>418782</v>
      </c>
      <c r="I43" s="345">
        <v>264278</v>
      </c>
      <c r="J43" s="345">
        <v>339516</v>
      </c>
      <c r="K43" s="345">
        <v>44499</v>
      </c>
      <c r="L43" s="345">
        <v>15</v>
      </c>
      <c r="M43" s="345">
        <v>20</v>
      </c>
      <c r="N43" s="345">
        <v>0</v>
      </c>
    </row>
    <row r="44" spans="2:14" ht="16.5" customHeight="1" x14ac:dyDescent="0.25">
      <c r="B44" s="359" t="s">
        <v>484</v>
      </c>
      <c r="C44" s="363" t="s">
        <v>356</v>
      </c>
      <c r="D44" s="344">
        <v>332055</v>
      </c>
      <c r="E44" s="345">
        <v>402619</v>
      </c>
      <c r="F44" s="345">
        <v>243754</v>
      </c>
      <c r="G44" s="345">
        <v>312677</v>
      </c>
      <c r="H44" s="345">
        <v>379190</v>
      </c>
      <c r="I44" s="345">
        <v>229446</v>
      </c>
      <c r="J44" s="345">
        <v>287920</v>
      </c>
      <c r="K44" s="345">
        <v>24757</v>
      </c>
      <c r="L44" s="345">
        <v>19378</v>
      </c>
      <c r="M44" s="345">
        <v>23429</v>
      </c>
      <c r="N44" s="345">
        <v>14308</v>
      </c>
    </row>
    <row r="45" spans="2:14" ht="16.5" customHeight="1" x14ac:dyDescent="0.25">
      <c r="B45" s="350" t="s">
        <v>342</v>
      </c>
      <c r="C45" s="364" t="s">
        <v>486</v>
      </c>
      <c r="D45" s="340">
        <v>294405</v>
      </c>
      <c r="E45" s="341">
        <v>356771</v>
      </c>
      <c r="F45" s="341">
        <v>188621</v>
      </c>
      <c r="G45" s="341">
        <v>285003</v>
      </c>
      <c r="H45" s="341">
        <v>343665</v>
      </c>
      <c r="I45" s="341">
        <v>185503</v>
      </c>
      <c r="J45" s="341">
        <v>265961</v>
      </c>
      <c r="K45" s="341">
        <v>19042</v>
      </c>
      <c r="L45" s="341">
        <v>9402</v>
      </c>
      <c r="M45" s="341">
        <v>13106</v>
      </c>
      <c r="N45" s="341">
        <v>3118</v>
      </c>
    </row>
    <row r="46" spans="2:14" ht="16.5" customHeight="1" x14ac:dyDescent="0.25">
      <c r="B46" s="365" t="s">
        <v>208</v>
      </c>
      <c r="C46" s="366" t="s">
        <v>487</v>
      </c>
      <c r="D46" s="367">
        <v>193006</v>
      </c>
      <c r="E46" s="349">
        <v>269708</v>
      </c>
      <c r="F46" s="349">
        <v>149931</v>
      </c>
      <c r="G46" s="349">
        <v>192299</v>
      </c>
      <c r="H46" s="349">
        <v>269118</v>
      </c>
      <c r="I46" s="349">
        <v>149159</v>
      </c>
      <c r="J46" s="349">
        <v>182102</v>
      </c>
      <c r="K46" s="349">
        <v>10197</v>
      </c>
      <c r="L46" s="349">
        <v>707</v>
      </c>
      <c r="M46" s="349">
        <v>590</v>
      </c>
      <c r="N46" s="349">
        <v>772</v>
      </c>
    </row>
    <row r="47" spans="2:14" ht="16.5" customHeight="1" x14ac:dyDescent="0.25">
      <c r="B47" s="355" t="s">
        <v>326</v>
      </c>
      <c r="C47" s="356" t="s">
        <v>158</v>
      </c>
      <c r="D47" s="357">
        <v>164806</v>
      </c>
      <c r="E47" s="358">
        <v>210798</v>
      </c>
      <c r="F47" s="358">
        <v>129020</v>
      </c>
      <c r="G47" s="358">
        <v>164803</v>
      </c>
      <c r="H47" s="358">
        <v>210791</v>
      </c>
      <c r="I47" s="358">
        <v>129020</v>
      </c>
      <c r="J47" s="358">
        <v>158138</v>
      </c>
      <c r="K47" s="358">
        <v>6665</v>
      </c>
      <c r="L47" s="358">
        <v>3</v>
      </c>
      <c r="M47" s="358">
        <v>7</v>
      </c>
      <c r="N47" s="358">
        <v>0</v>
      </c>
    </row>
    <row r="48" spans="2:14" ht="16.5" customHeight="1" x14ac:dyDescent="0.25">
      <c r="B48" s="359" t="s">
        <v>488</v>
      </c>
      <c r="C48" s="360" t="s">
        <v>121</v>
      </c>
      <c r="D48" s="344">
        <v>99535</v>
      </c>
      <c r="E48" s="345">
        <v>105741</v>
      </c>
      <c r="F48" s="345">
        <v>95634</v>
      </c>
      <c r="G48" s="345">
        <v>99145</v>
      </c>
      <c r="H48" s="345">
        <v>105469</v>
      </c>
      <c r="I48" s="345">
        <v>95169</v>
      </c>
      <c r="J48" s="345">
        <v>94869</v>
      </c>
      <c r="K48" s="345">
        <v>4276</v>
      </c>
      <c r="L48" s="345">
        <v>390</v>
      </c>
      <c r="M48" s="345">
        <v>272</v>
      </c>
      <c r="N48" s="345">
        <v>465</v>
      </c>
    </row>
    <row r="49" spans="2:14" ht="16.5" customHeight="1" x14ac:dyDescent="0.25">
      <c r="B49" s="350" t="s">
        <v>489</v>
      </c>
      <c r="C49" s="351" t="s">
        <v>490</v>
      </c>
      <c r="D49" s="340">
        <v>359599</v>
      </c>
      <c r="E49" s="341">
        <v>504911</v>
      </c>
      <c r="F49" s="341">
        <v>313265</v>
      </c>
      <c r="G49" s="341">
        <v>317031</v>
      </c>
      <c r="H49" s="341">
        <v>437255</v>
      </c>
      <c r="I49" s="341">
        <v>278696</v>
      </c>
      <c r="J49" s="341">
        <v>282655</v>
      </c>
      <c r="K49" s="341">
        <v>34376</v>
      </c>
      <c r="L49" s="341">
        <v>42568</v>
      </c>
      <c r="M49" s="341">
        <v>67656</v>
      </c>
      <c r="N49" s="341">
        <v>34569</v>
      </c>
    </row>
    <row r="50" spans="2:14" ht="16.5" customHeight="1" x14ac:dyDescent="0.25">
      <c r="B50" s="365" t="s">
        <v>491</v>
      </c>
      <c r="C50" s="348" t="s">
        <v>13</v>
      </c>
      <c r="D50" s="367">
        <v>187712</v>
      </c>
      <c r="E50" s="349">
        <v>213785</v>
      </c>
      <c r="F50" s="349">
        <v>180657</v>
      </c>
      <c r="G50" s="349">
        <v>187702</v>
      </c>
      <c r="H50" s="349">
        <v>213785</v>
      </c>
      <c r="I50" s="349">
        <v>180644</v>
      </c>
      <c r="J50" s="349">
        <v>181542</v>
      </c>
      <c r="K50" s="349">
        <v>6160</v>
      </c>
      <c r="L50" s="349">
        <v>10</v>
      </c>
      <c r="M50" s="349">
        <v>0</v>
      </c>
      <c r="N50" s="349">
        <v>13</v>
      </c>
    </row>
    <row r="51" spans="2:14" ht="16.5" customHeight="1" x14ac:dyDescent="0.25">
      <c r="B51" s="355" t="s">
        <v>376</v>
      </c>
      <c r="C51" s="356" t="s">
        <v>108</v>
      </c>
      <c r="D51" s="357">
        <v>227410</v>
      </c>
      <c r="E51" s="358">
        <v>258334</v>
      </c>
      <c r="F51" s="358">
        <v>196344</v>
      </c>
      <c r="G51" s="358">
        <v>226399</v>
      </c>
      <c r="H51" s="358">
        <v>256476</v>
      </c>
      <c r="I51" s="358">
        <v>196185</v>
      </c>
      <c r="J51" s="358">
        <v>205406</v>
      </c>
      <c r="K51" s="358">
        <v>20993</v>
      </c>
      <c r="L51" s="358">
        <v>1011</v>
      </c>
      <c r="M51" s="358">
        <v>1858</v>
      </c>
      <c r="N51" s="358">
        <v>159</v>
      </c>
    </row>
    <row r="52" spans="2:14" ht="16.5" customHeight="1" x14ac:dyDescent="0.25">
      <c r="B52" s="359" t="s">
        <v>492</v>
      </c>
      <c r="C52" s="360" t="s">
        <v>493</v>
      </c>
      <c r="D52" s="344">
        <v>236038</v>
      </c>
      <c r="E52" s="345">
        <v>260885</v>
      </c>
      <c r="F52" s="345">
        <v>162765</v>
      </c>
      <c r="G52" s="345">
        <v>231088</v>
      </c>
      <c r="H52" s="345">
        <v>255212</v>
      </c>
      <c r="I52" s="345">
        <v>159946</v>
      </c>
      <c r="J52" s="345">
        <v>201485</v>
      </c>
      <c r="K52" s="345">
        <v>29603</v>
      </c>
      <c r="L52" s="345">
        <v>4950</v>
      </c>
      <c r="M52" s="345">
        <v>5673</v>
      </c>
      <c r="N52" s="345">
        <v>2819</v>
      </c>
    </row>
    <row r="53" spans="2:14" ht="16.5" customHeight="1" x14ac:dyDescent="0.25">
      <c r="B53" s="365" t="s">
        <v>495</v>
      </c>
      <c r="C53" s="348" t="s">
        <v>496</v>
      </c>
      <c r="D53" s="367">
        <v>243613</v>
      </c>
      <c r="E53" s="349">
        <v>273192</v>
      </c>
      <c r="F53" s="349">
        <v>185948</v>
      </c>
      <c r="G53" s="349">
        <v>243613</v>
      </c>
      <c r="H53" s="349">
        <v>273192</v>
      </c>
      <c r="I53" s="349">
        <v>185948</v>
      </c>
      <c r="J53" s="349">
        <v>235197</v>
      </c>
      <c r="K53" s="349">
        <v>8416</v>
      </c>
      <c r="L53" s="349">
        <v>0</v>
      </c>
      <c r="M53" s="349">
        <v>0</v>
      </c>
      <c r="N53" s="349">
        <v>0</v>
      </c>
    </row>
    <row r="54" spans="2:14" ht="20.25" customHeight="1" x14ac:dyDescent="0.3">
      <c r="B54" s="61"/>
      <c r="C54" s="322">
        <v>45901</v>
      </c>
      <c r="D54" s="323" t="s">
        <v>266</v>
      </c>
      <c r="E54" s="61"/>
      <c r="F54" s="368"/>
      <c r="H54" s="61"/>
      <c r="I54" s="61"/>
      <c r="J54" s="61"/>
      <c r="K54" s="61"/>
      <c r="L54" s="61"/>
      <c r="M54" s="61"/>
      <c r="N54" s="61"/>
    </row>
    <row r="55" spans="2:14" ht="18" customHeight="1" x14ac:dyDescent="0.25">
      <c r="B55" s="48"/>
      <c r="C55" s="324" t="s">
        <v>497</v>
      </c>
      <c r="D55" s="324"/>
      <c r="E55" s="48"/>
      <c r="F55" s="48"/>
      <c r="G55" s="48"/>
      <c r="H55" s="48"/>
      <c r="I55" s="48"/>
      <c r="J55" s="325"/>
      <c r="K55" s="48"/>
      <c r="L55" s="48"/>
      <c r="M55" s="48"/>
      <c r="N55" s="15" t="s">
        <v>287</v>
      </c>
    </row>
    <row r="56" spans="2:14" s="321" customFormat="1" ht="11.25" customHeight="1" x14ac:dyDescent="0.25">
      <c r="B56" s="626" t="s">
        <v>329</v>
      </c>
      <c r="C56" s="627"/>
      <c r="D56" s="626" t="s">
        <v>129</v>
      </c>
      <c r="E56" s="632"/>
      <c r="F56" s="632"/>
      <c r="G56" s="327"/>
      <c r="H56" s="328"/>
      <c r="I56" s="328"/>
      <c r="J56" s="328"/>
      <c r="K56" s="328"/>
      <c r="L56" s="328"/>
      <c r="M56" s="328"/>
      <c r="N56" s="329"/>
    </row>
    <row r="57" spans="2:14" s="321" customFormat="1" ht="11.25" customHeight="1" x14ac:dyDescent="0.25">
      <c r="B57" s="628"/>
      <c r="C57" s="629"/>
      <c r="D57" s="628"/>
      <c r="E57" s="633"/>
      <c r="F57" s="629"/>
      <c r="G57" s="626" t="s">
        <v>389</v>
      </c>
      <c r="H57" s="632"/>
      <c r="I57" s="632"/>
      <c r="J57" s="327"/>
      <c r="K57" s="330"/>
      <c r="L57" s="626" t="s">
        <v>450</v>
      </c>
      <c r="M57" s="632"/>
      <c r="N57" s="627"/>
    </row>
    <row r="58" spans="2:14" s="321" customFormat="1" ht="18" customHeight="1" x14ac:dyDescent="0.25">
      <c r="B58" s="628"/>
      <c r="C58" s="629"/>
      <c r="D58" s="634"/>
      <c r="E58" s="635"/>
      <c r="F58" s="636"/>
      <c r="G58" s="634"/>
      <c r="H58" s="635"/>
      <c r="I58" s="636"/>
      <c r="J58" s="637" t="s">
        <v>341</v>
      </c>
      <c r="K58" s="637" t="s">
        <v>451</v>
      </c>
      <c r="L58" s="634"/>
      <c r="M58" s="635"/>
      <c r="N58" s="636"/>
    </row>
    <row r="59" spans="2:14" s="321" customFormat="1" ht="18" customHeight="1" x14ac:dyDescent="0.25">
      <c r="B59" s="630"/>
      <c r="C59" s="631"/>
      <c r="D59" s="331" t="s">
        <v>452</v>
      </c>
      <c r="E59" s="332" t="s">
        <v>453</v>
      </c>
      <c r="F59" s="332" t="s">
        <v>60</v>
      </c>
      <c r="G59" s="331" t="s">
        <v>452</v>
      </c>
      <c r="H59" s="332" t="s">
        <v>453</v>
      </c>
      <c r="I59" s="332" t="s">
        <v>60</v>
      </c>
      <c r="J59" s="638"/>
      <c r="K59" s="638"/>
      <c r="L59" s="332" t="s">
        <v>452</v>
      </c>
      <c r="M59" s="331" t="s">
        <v>453</v>
      </c>
      <c r="N59" s="333" t="s">
        <v>60</v>
      </c>
    </row>
    <row r="60" spans="2:14" ht="16.5" customHeight="1" x14ac:dyDescent="0.25">
      <c r="B60" s="334" t="s">
        <v>154</v>
      </c>
      <c r="C60" s="335" t="s">
        <v>34</v>
      </c>
      <c r="D60" s="336">
        <v>310116</v>
      </c>
      <c r="E60" s="337">
        <v>373619</v>
      </c>
      <c r="F60" s="337">
        <v>224990</v>
      </c>
      <c r="G60" s="337">
        <v>295792</v>
      </c>
      <c r="H60" s="337">
        <v>356112</v>
      </c>
      <c r="I60" s="337">
        <v>214931</v>
      </c>
      <c r="J60" s="337">
        <v>269290</v>
      </c>
      <c r="K60" s="337">
        <v>26502</v>
      </c>
      <c r="L60" s="337">
        <v>14324</v>
      </c>
      <c r="M60" s="337">
        <v>17507</v>
      </c>
      <c r="N60" s="337">
        <v>10059</v>
      </c>
    </row>
    <row r="61" spans="2:14" ht="16.5" customHeight="1" x14ac:dyDescent="0.25">
      <c r="B61" s="338" t="s">
        <v>194</v>
      </c>
      <c r="C61" s="339" t="s">
        <v>454</v>
      </c>
      <c r="D61" s="340">
        <v>739631</v>
      </c>
      <c r="E61" s="341">
        <v>831720</v>
      </c>
      <c r="F61" s="341">
        <v>469532</v>
      </c>
      <c r="G61" s="341">
        <v>340536</v>
      </c>
      <c r="H61" s="341">
        <v>386020</v>
      </c>
      <c r="I61" s="341">
        <v>207129</v>
      </c>
      <c r="J61" s="341">
        <v>319351</v>
      </c>
      <c r="K61" s="341">
        <v>21185</v>
      </c>
      <c r="L61" s="341">
        <v>399095</v>
      </c>
      <c r="M61" s="341">
        <v>445700</v>
      </c>
      <c r="N61" s="341">
        <v>262403</v>
      </c>
    </row>
    <row r="62" spans="2:14" ht="16.5" customHeight="1" x14ac:dyDescent="0.25">
      <c r="B62" s="342" t="s">
        <v>148</v>
      </c>
      <c r="C62" s="343" t="s">
        <v>45</v>
      </c>
      <c r="D62" s="344">
        <v>361234</v>
      </c>
      <c r="E62" s="345">
        <v>410465</v>
      </c>
      <c r="F62" s="345">
        <v>241472</v>
      </c>
      <c r="G62" s="345">
        <v>356497</v>
      </c>
      <c r="H62" s="345">
        <v>404442</v>
      </c>
      <c r="I62" s="345">
        <v>239863</v>
      </c>
      <c r="J62" s="345">
        <v>319667</v>
      </c>
      <c r="K62" s="345">
        <v>36830</v>
      </c>
      <c r="L62" s="345">
        <v>4737</v>
      </c>
      <c r="M62" s="345">
        <v>6023</v>
      </c>
      <c r="N62" s="345">
        <v>1609</v>
      </c>
    </row>
    <row r="63" spans="2:14" ht="16.5" customHeight="1" x14ac:dyDescent="0.25">
      <c r="B63" s="346" t="s">
        <v>106</v>
      </c>
      <c r="C63" s="343" t="s">
        <v>455</v>
      </c>
      <c r="D63" s="344">
        <v>497536</v>
      </c>
      <c r="E63" s="345">
        <v>525674</v>
      </c>
      <c r="F63" s="345">
        <v>369384</v>
      </c>
      <c r="G63" s="345">
        <v>496489</v>
      </c>
      <c r="H63" s="345">
        <v>524536</v>
      </c>
      <c r="I63" s="345">
        <v>368752</v>
      </c>
      <c r="J63" s="345">
        <v>437994</v>
      </c>
      <c r="K63" s="345">
        <v>58495</v>
      </c>
      <c r="L63" s="345">
        <v>1047</v>
      </c>
      <c r="M63" s="345">
        <v>1138</v>
      </c>
      <c r="N63" s="345">
        <v>632</v>
      </c>
    </row>
    <row r="64" spans="2:14" ht="16.5" customHeight="1" x14ac:dyDescent="0.25">
      <c r="B64" s="342" t="s">
        <v>351</v>
      </c>
      <c r="C64" s="343" t="s">
        <v>31</v>
      </c>
      <c r="D64" s="344">
        <v>390966</v>
      </c>
      <c r="E64" s="345">
        <v>431292</v>
      </c>
      <c r="F64" s="345">
        <v>295083</v>
      </c>
      <c r="G64" s="345">
        <v>390337</v>
      </c>
      <c r="H64" s="345">
        <v>430400</v>
      </c>
      <c r="I64" s="345">
        <v>295080</v>
      </c>
      <c r="J64" s="345">
        <v>366912</v>
      </c>
      <c r="K64" s="345">
        <v>23425</v>
      </c>
      <c r="L64" s="345">
        <v>629</v>
      </c>
      <c r="M64" s="345">
        <v>892</v>
      </c>
      <c r="N64" s="345">
        <v>3</v>
      </c>
    </row>
    <row r="65" spans="2:14" ht="16.5" customHeight="1" x14ac:dyDescent="0.25">
      <c r="B65" s="342" t="s">
        <v>5</v>
      </c>
      <c r="C65" s="343" t="s">
        <v>457</v>
      </c>
      <c r="D65" s="344">
        <v>246794</v>
      </c>
      <c r="E65" s="345">
        <v>280891</v>
      </c>
      <c r="F65" s="345">
        <v>163230</v>
      </c>
      <c r="G65" s="345">
        <v>246431</v>
      </c>
      <c r="H65" s="345">
        <v>280408</v>
      </c>
      <c r="I65" s="345">
        <v>163160</v>
      </c>
      <c r="J65" s="345">
        <v>205014</v>
      </c>
      <c r="K65" s="345">
        <v>41417</v>
      </c>
      <c r="L65" s="345">
        <v>363</v>
      </c>
      <c r="M65" s="345">
        <v>483</v>
      </c>
      <c r="N65" s="345">
        <v>70</v>
      </c>
    </row>
    <row r="66" spans="2:14" ht="16.5" customHeight="1" x14ac:dyDescent="0.25">
      <c r="B66" s="342" t="s">
        <v>353</v>
      </c>
      <c r="C66" s="343" t="s">
        <v>210</v>
      </c>
      <c r="D66" s="344">
        <v>229434</v>
      </c>
      <c r="E66" s="345">
        <v>311864</v>
      </c>
      <c r="F66" s="345">
        <v>169935</v>
      </c>
      <c r="G66" s="345">
        <v>228240</v>
      </c>
      <c r="H66" s="345">
        <v>311104</v>
      </c>
      <c r="I66" s="345">
        <v>168427</v>
      </c>
      <c r="J66" s="345">
        <v>217775</v>
      </c>
      <c r="K66" s="345">
        <v>10465</v>
      </c>
      <c r="L66" s="345">
        <v>1194</v>
      </c>
      <c r="M66" s="345">
        <v>760</v>
      </c>
      <c r="N66" s="345">
        <v>1508</v>
      </c>
    </row>
    <row r="67" spans="2:14" ht="16.5" customHeight="1" x14ac:dyDescent="0.25">
      <c r="B67" s="342" t="s">
        <v>190</v>
      </c>
      <c r="C67" s="343" t="s">
        <v>40</v>
      </c>
      <c r="D67" s="344">
        <v>359030</v>
      </c>
      <c r="E67" s="345">
        <v>491378</v>
      </c>
      <c r="F67" s="345">
        <v>278507</v>
      </c>
      <c r="G67" s="345">
        <v>358794</v>
      </c>
      <c r="H67" s="345">
        <v>490945</v>
      </c>
      <c r="I67" s="345">
        <v>278391</v>
      </c>
      <c r="J67" s="345">
        <v>347209</v>
      </c>
      <c r="K67" s="345">
        <v>11585</v>
      </c>
      <c r="L67" s="345">
        <v>236</v>
      </c>
      <c r="M67" s="345">
        <v>433</v>
      </c>
      <c r="N67" s="345">
        <v>116</v>
      </c>
    </row>
    <row r="68" spans="2:14" ht="16.5" customHeight="1" x14ac:dyDescent="0.25">
      <c r="B68" s="342" t="s">
        <v>355</v>
      </c>
      <c r="C68" s="343" t="s">
        <v>460</v>
      </c>
      <c r="D68" s="344">
        <v>202477</v>
      </c>
      <c r="E68" s="345">
        <v>253996</v>
      </c>
      <c r="F68" s="345">
        <v>165856</v>
      </c>
      <c r="G68" s="345">
        <v>202230</v>
      </c>
      <c r="H68" s="345">
        <v>253788</v>
      </c>
      <c r="I68" s="345">
        <v>165581</v>
      </c>
      <c r="J68" s="345">
        <v>193358</v>
      </c>
      <c r="K68" s="345">
        <v>8872</v>
      </c>
      <c r="L68" s="345">
        <v>247</v>
      </c>
      <c r="M68" s="345">
        <v>208</v>
      </c>
      <c r="N68" s="345">
        <v>275</v>
      </c>
    </row>
    <row r="69" spans="2:14" ht="16.5" customHeight="1" x14ac:dyDescent="0.25">
      <c r="B69" s="342" t="s">
        <v>357</v>
      </c>
      <c r="C69" s="343" t="s">
        <v>461</v>
      </c>
      <c r="D69" s="344">
        <v>439054</v>
      </c>
      <c r="E69" s="345">
        <v>456142</v>
      </c>
      <c r="F69" s="345">
        <v>324316</v>
      </c>
      <c r="G69" s="345">
        <v>438215</v>
      </c>
      <c r="H69" s="345">
        <v>455242</v>
      </c>
      <c r="I69" s="345">
        <v>323883</v>
      </c>
      <c r="J69" s="345">
        <v>397125</v>
      </c>
      <c r="K69" s="345">
        <v>41090</v>
      </c>
      <c r="L69" s="345">
        <v>839</v>
      </c>
      <c r="M69" s="345">
        <v>900</v>
      </c>
      <c r="N69" s="345">
        <v>433</v>
      </c>
    </row>
    <row r="70" spans="2:14" ht="16.5" customHeight="1" x14ac:dyDescent="0.25">
      <c r="B70" s="342" t="s">
        <v>18</v>
      </c>
      <c r="C70" s="343" t="s">
        <v>462</v>
      </c>
      <c r="D70" s="344">
        <v>151811</v>
      </c>
      <c r="E70" s="345">
        <v>199959</v>
      </c>
      <c r="F70" s="345">
        <v>125071</v>
      </c>
      <c r="G70" s="345">
        <v>151687</v>
      </c>
      <c r="H70" s="345">
        <v>199793</v>
      </c>
      <c r="I70" s="345">
        <v>124970</v>
      </c>
      <c r="J70" s="345">
        <v>145124</v>
      </c>
      <c r="K70" s="345">
        <v>6563</v>
      </c>
      <c r="L70" s="345">
        <v>124</v>
      </c>
      <c r="M70" s="345">
        <v>166</v>
      </c>
      <c r="N70" s="345">
        <v>101</v>
      </c>
    </row>
    <row r="71" spans="2:14" ht="16.5" customHeight="1" x14ac:dyDescent="0.25">
      <c r="B71" s="342" t="s">
        <v>359</v>
      </c>
      <c r="C71" s="343" t="s">
        <v>463</v>
      </c>
      <c r="D71" s="344">
        <v>182770</v>
      </c>
      <c r="E71" s="345">
        <v>230338</v>
      </c>
      <c r="F71" s="345">
        <v>141379</v>
      </c>
      <c r="G71" s="345">
        <v>182411</v>
      </c>
      <c r="H71" s="345">
        <v>230184</v>
      </c>
      <c r="I71" s="345">
        <v>140841</v>
      </c>
      <c r="J71" s="345">
        <v>173170</v>
      </c>
      <c r="K71" s="345">
        <v>9241</v>
      </c>
      <c r="L71" s="345">
        <v>359</v>
      </c>
      <c r="M71" s="345">
        <v>154</v>
      </c>
      <c r="N71" s="345">
        <v>538</v>
      </c>
    </row>
    <row r="72" spans="2:14" ht="16.5" customHeight="1" x14ac:dyDescent="0.25">
      <c r="B72" s="342" t="s">
        <v>280</v>
      </c>
      <c r="C72" s="343" t="s">
        <v>464</v>
      </c>
      <c r="D72" s="344">
        <v>324729</v>
      </c>
      <c r="E72" s="345">
        <v>343176</v>
      </c>
      <c r="F72" s="345">
        <v>300485</v>
      </c>
      <c r="G72" s="345">
        <v>324674</v>
      </c>
      <c r="H72" s="345">
        <v>343101</v>
      </c>
      <c r="I72" s="345">
        <v>300455</v>
      </c>
      <c r="J72" s="345">
        <v>320870</v>
      </c>
      <c r="K72" s="345">
        <v>3804</v>
      </c>
      <c r="L72" s="345">
        <v>55</v>
      </c>
      <c r="M72" s="345">
        <v>75</v>
      </c>
      <c r="N72" s="345">
        <v>30</v>
      </c>
    </row>
    <row r="73" spans="2:14" ht="16.5" customHeight="1" x14ac:dyDescent="0.25">
      <c r="B73" s="342" t="s">
        <v>361</v>
      </c>
      <c r="C73" s="343" t="s">
        <v>466</v>
      </c>
      <c r="D73" s="344">
        <v>299730</v>
      </c>
      <c r="E73" s="345">
        <v>398227</v>
      </c>
      <c r="F73" s="345">
        <v>263943</v>
      </c>
      <c r="G73" s="345">
        <v>269614</v>
      </c>
      <c r="H73" s="345">
        <v>354404</v>
      </c>
      <c r="I73" s="345">
        <v>238807</v>
      </c>
      <c r="J73" s="345">
        <v>242620</v>
      </c>
      <c r="K73" s="345">
        <v>26994</v>
      </c>
      <c r="L73" s="345">
        <v>30116</v>
      </c>
      <c r="M73" s="345">
        <v>43823</v>
      </c>
      <c r="N73" s="345">
        <v>25136</v>
      </c>
    </row>
    <row r="74" spans="2:14" ht="16.5" customHeight="1" x14ac:dyDescent="0.25">
      <c r="B74" s="342" t="s">
        <v>362</v>
      </c>
      <c r="C74" s="343" t="s">
        <v>382</v>
      </c>
      <c r="D74" s="344">
        <v>386888</v>
      </c>
      <c r="E74" s="345">
        <v>402112</v>
      </c>
      <c r="F74" s="345">
        <v>290954</v>
      </c>
      <c r="G74" s="345">
        <v>384470</v>
      </c>
      <c r="H74" s="345">
        <v>399803</v>
      </c>
      <c r="I74" s="345">
        <v>287848</v>
      </c>
      <c r="J74" s="345">
        <v>341173</v>
      </c>
      <c r="K74" s="345">
        <v>43297</v>
      </c>
      <c r="L74" s="345">
        <v>2418</v>
      </c>
      <c r="M74" s="345">
        <v>2309</v>
      </c>
      <c r="N74" s="345">
        <v>3106</v>
      </c>
    </row>
    <row r="75" spans="2:14" ht="16.5" customHeight="1" x14ac:dyDescent="0.25">
      <c r="B75" s="347" t="s">
        <v>364</v>
      </c>
      <c r="C75" s="348" t="s">
        <v>290</v>
      </c>
      <c r="D75" s="367">
        <v>228455</v>
      </c>
      <c r="E75" s="349">
        <v>258211</v>
      </c>
      <c r="F75" s="349">
        <v>173158</v>
      </c>
      <c r="G75" s="349">
        <v>224953</v>
      </c>
      <c r="H75" s="349">
        <v>253631</v>
      </c>
      <c r="I75" s="349">
        <v>171658</v>
      </c>
      <c r="J75" s="349">
        <v>198131</v>
      </c>
      <c r="K75" s="349">
        <v>26822</v>
      </c>
      <c r="L75" s="349">
        <v>3502</v>
      </c>
      <c r="M75" s="349">
        <v>4580</v>
      </c>
      <c r="N75" s="349">
        <v>1500</v>
      </c>
    </row>
    <row r="76" spans="2:14" ht="16.5" customHeight="1" x14ac:dyDescent="0.25">
      <c r="B76" s="350" t="s">
        <v>467</v>
      </c>
      <c r="C76" s="351" t="s">
        <v>150</v>
      </c>
      <c r="D76" s="357">
        <v>264546</v>
      </c>
      <c r="E76" s="358">
        <v>324485</v>
      </c>
      <c r="F76" s="358">
        <v>198084</v>
      </c>
      <c r="G76" s="358">
        <v>264405</v>
      </c>
      <c r="H76" s="358">
        <v>324354</v>
      </c>
      <c r="I76" s="358">
        <v>197931</v>
      </c>
      <c r="J76" s="358">
        <v>232147</v>
      </c>
      <c r="K76" s="358">
        <v>32258</v>
      </c>
      <c r="L76" s="358">
        <v>141</v>
      </c>
      <c r="M76" s="358">
        <v>131</v>
      </c>
      <c r="N76" s="358">
        <v>153</v>
      </c>
    </row>
    <row r="77" spans="2:14" ht="16.5" customHeight="1" x14ac:dyDescent="0.25">
      <c r="B77" s="352" t="s">
        <v>468</v>
      </c>
      <c r="C77" s="343" t="s">
        <v>469</v>
      </c>
      <c r="D77" s="369">
        <v>261141</v>
      </c>
      <c r="E77" s="354">
        <v>297081</v>
      </c>
      <c r="F77" s="354">
        <v>218045</v>
      </c>
      <c r="G77" s="354">
        <v>261141</v>
      </c>
      <c r="H77" s="354">
        <v>297081</v>
      </c>
      <c r="I77" s="354">
        <v>218045</v>
      </c>
      <c r="J77" s="354">
        <v>243062</v>
      </c>
      <c r="K77" s="354">
        <v>18079</v>
      </c>
      <c r="L77" s="354">
        <v>0</v>
      </c>
      <c r="M77" s="354">
        <v>0</v>
      </c>
      <c r="N77" s="354">
        <v>0</v>
      </c>
    </row>
    <row r="78" spans="2:14" ht="16.5" customHeight="1" x14ac:dyDescent="0.25">
      <c r="B78" s="355" t="s">
        <v>470</v>
      </c>
      <c r="C78" s="356" t="s">
        <v>84</v>
      </c>
      <c r="D78" s="370" t="s">
        <v>558</v>
      </c>
      <c r="E78" s="371" t="s">
        <v>558</v>
      </c>
      <c r="F78" s="371" t="s">
        <v>558</v>
      </c>
      <c r="G78" s="371" t="s">
        <v>558</v>
      </c>
      <c r="H78" s="371" t="s">
        <v>558</v>
      </c>
      <c r="I78" s="371" t="s">
        <v>558</v>
      </c>
      <c r="J78" s="371" t="s">
        <v>558</v>
      </c>
      <c r="K78" s="371" t="s">
        <v>558</v>
      </c>
      <c r="L78" s="371" t="s">
        <v>558</v>
      </c>
      <c r="M78" s="371" t="s">
        <v>558</v>
      </c>
      <c r="N78" s="371" t="s">
        <v>558</v>
      </c>
    </row>
    <row r="79" spans="2:14" ht="16.5" customHeight="1" x14ac:dyDescent="0.25">
      <c r="B79" s="359" t="s">
        <v>471</v>
      </c>
      <c r="C79" s="360" t="s">
        <v>311</v>
      </c>
      <c r="D79" s="361">
        <v>289449</v>
      </c>
      <c r="E79" s="362">
        <v>322666</v>
      </c>
      <c r="F79" s="362">
        <v>207056</v>
      </c>
      <c r="G79" s="362">
        <v>289449</v>
      </c>
      <c r="H79" s="362">
        <v>322666</v>
      </c>
      <c r="I79" s="362">
        <v>207056</v>
      </c>
      <c r="J79" s="362">
        <v>252473</v>
      </c>
      <c r="K79" s="362">
        <v>36976</v>
      </c>
      <c r="L79" s="362">
        <v>0</v>
      </c>
      <c r="M79" s="362">
        <v>0</v>
      </c>
      <c r="N79" s="362">
        <v>0</v>
      </c>
    </row>
    <row r="80" spans="2:14" ht="16.5" customHeight="1" x14ac:dyDescent="0.25">
      <c r="B80" s="359" t="s">
        <v>472</v>
      </c>
      <c r="C80" s="360" t="s">
        <v>314</v>
      </c>
      <c r="D80" s="344">
        <v>497575</v>
      </c>
      <c r="E80" s="345">
        <v>534721</v>
      </c>
      <c r="F80" s="345">
        <v>306128</v>
      </c>
      <c r="G80" s="345">
        <v>424731</v>
      </c>
      <c r="H80" s="345">
        <v>451201</v>
      </c>
      <c r="I80" s="345">
        <v>288308</v>
      </c>
      <c r="J80" s="345">
        <v>364965</v>
      </c>
      <c r="K80" s="345">
        <v>59766</v>
      </c>
      <c r="L80" s="345">
        <v>72844</v>
      </c>
      <c r="M80" s="345">
        <v>83520</v>
      </c>
      <c r="N80" s="345">
        <v>17820</v>
      </c>
    </row>
    <row r="81" spans="2:14" ht="16.5" customHeight="1" x14ac:dyDescent="0.25">
      <c r="B81" s="359" t="s">
        <v>473</v>
      </c>
      <c r="C81" s="360" t="s">
        <v>474</v>
      </c>
      <c r="D81" s="344">
        <v>335002</v>
      </c>
      <c r="E81" s="345">
        <v>388230</v>
      </c>
      <c r="F81" s="345">
        <v>243895</v>
      </c>
      <c r="G81" s="345">
        <v>334737</v>
      </c>
      <c r="H81" s="345">
        <v>387981</v>
      </c>
      <c r="I81" s="345">
        <v>243601</v>
      </c>
      <c r="J81" s="345">
        <v>317558</v>
      </c>
      <c r="K81" s="345">
        <v>17179</v>
      </c>
      <c r="L81" s="345">
        <v>265</v>
      </c>
      <c r="M81" s="345">
        <v>249</v>
      </c>
      <c r="N81" s="345">
        <v>294</v>
      </c>
    </row>
    <row r="82" spans="2:14" ht="16.5" customHeight="1" x14ac:dyDescent="0.25">
      <c r="B82" s="359" t="s">
        <v>459</v>
      </c>
      <c r="C82" s="360" t="s">
        <v>166</v>
      </c>
      <c r="D82" s="344">
        <v>391288</v>
      </c>
      <c r="E82" s="345">
        <v>441388</v>
      </c>
      <c r="F82" s="345">
        <v>294462</v>
      </c>
      <c r="G82" s="345">
        <v>389018</v>
      </c>
      <c r="H82" s="345">
        <v>439209</v>
      </c>
      <c r="I82" s="345">
        <v>292017</v>
      </c>
      <c r="J82" s="345">
        <v>355141</v>
      </c>
      <c r="K82" s="345">
        <v>33877</v>
      </c>
      <c r="L82" s="345">
        <v>2270</v>
      </c>
      <c r="M82" s="345">
        <v>2179</v>
      </c>
      <c r="N82" s="345">
        <v>2445</v>
      </c>
    </row>
    <row r="83" spans="2:14" ht="16.5" customHeight="1" x14ac:dyDescent="0.25">
      <c r="B83" s="359" t="s">
        <v>475</v>
      </c>
      <c r="C83" s="360" t="s">
        <v>113</v>
      </c>
      <c r="D83" s="344">
        <v>343967</v>
      </c>
      <c r="E83" s="345">
        <v>396086</v>
      </c>
      <c r="F83" s="345">
        <v>230952</v>
      </c>
      <c r="G83" s="345">
        <v>329203</v>
      </c>
      <c r="H83" s="345">
        <v>378433</v>
      </c>
      <c r="I83" s="345">
        <v>222454</v>
      </c>
      <c r="J83" s="345">
        <v>304242</v>
      </c>
      <c r="K83" s="345">
        <v>24961</v>
      </c>
      <c r="L83" s="345">
        <v>14764</v>
      </c>
      <c r="M83" s="345">
        <v>17653</v>
      </c>
      <c r="N83" s="345">
        <v>8498</v>
      </c>
    </row>
    <row r="84" spans="2:14" ht="16.5" customHeight="1" x14ac:dyDescent="0.25">
      <c r="B84" s="359" t="s">
        <v>201</v>
      </c>
      <c r="C84" s="360" t="s">
        <v>320</v>
      </c>
      <c r="D84" s="344">
        <v>361434</v>
      </c>
      <c r="E84" s="345">
        <v>390475</v>
      </c>
      <c r="F84" s="345">
        <v>253108</v>
      </c>
      <c r="G84" s="345">
        <v>361162</v>
      </c>
      <c r="H84" s="345">
        <v>390130</v>
      </c>
      <c r="I84" s="345">
        <v>253108</v>
      </c>
      <c r="J84" s="345">
        <v>320941</v>
      </c>
      <c r="K84" s="345">
        <v>40221</v>
      </c>
      <c r="L84" s="345">
        <v>272</v>
      </c>
      <c r="M84" s="345">
        <v>345</v>
      </c>
      <c r="N84" s="345">
        <v>0</v>
      </c>
    </row>
    <row r="85" spans="2:14" ht="16.5" customHeight="1" x14ac:dyDescent="0.25">
      <c r="B85" s="359" t="s">
        <v>476</v>
      </c>
      <c r="C85" s="360" t="s">
        <v>449</v>
      </c>
      <c r="D85" s="361">
        <v>258063</v>
      </c>
      <c r="E85" s="362">
        <v>290020</v>
      </c>
      <c r="F85" s="362">
        <v>176814</v>
      </c>
      <c r="G85" s="362">
        <v>258063</v>
      </c>
      <c r="H85" s="362">
        <v>290020</v>
      </c>
      <c r="I85" s="362">
        <v>176814</v>
      </c>
      <c r="J85" s="362">
        <v>225869</v>
      </c>
      <c r="K85" s="362">
        <v>32194</v>
      </c>
      <c r="L85" s="362">
        <v>0</v>
      </c>
      <c r="M85" s="362">
        <v>0</v>
      </c>
      <c r="N85" s="362">
        <v>0</v>
      </c>
    </row>
    <row r="86" spans="2:14" ht="16.5" customHeight="1" x14ac:dyDescent="0.25">
      <c r="B86" s="359" t="s">
        <v>477</v>
      </c>
      <c r="C86" s="360" t="s">
        <v>478</v>
      </c>
      <c r="D86" s="361">
        <v>338020</v>
      </c>
      <c r="E86" s="362">
        <v>358729</v>
      </c>
      <c r="F86" s="362">
        <v>232857</v>
      </c>
      <c r="G86" s="362">
        <v>338020</v>
      </c>
      <c r="H86" s="362">
        <v>358729</v>
      </c>
      <c r="I86" s="362">
        <v>232857</v>
      </c>
      <c r="J86" s="362">
        <v>310019</v>
      </c>
      <c r="K86" s="362">
        <v>28001</v>
      </c>
      <c r="L86" s="362">
        <v>0</v>
      </c>
      <c r="M86" s="362">
        <v>0</v>
      </c>
      <c r="N86" s="362">
        <v>0</v>
      </c>
    </row>
    <row r="87" spans="2:14" ht="16.5" customHeight="1" x14ac:dyDescent="0.25">
      <c r="B87" s="359" t="s">
        <v>174</v>
      </c>
      <c r="C87" s="360" t="s">
        <v>479</v>
      </c>
      <c r="D87" s="344">
        <v>369063</v>
      </c>
      <c r="E87" s="345">
        <v>381789</v>
      </c>
      <c r="F87" s="345">
        <v>261441</v>
      </c>
      <c r="G87" s="345">
        <v>369063</v>
      </c>
      <c r="H87" s="345">
        <v>381789</v>
      </c>
      <c r="I87" s="345">
        <v>261441</v>
      </c>
      <c r="J87" s="345">
        <v>325393</v>
      </c>
      <c r="K87" s="345">
        <v>43670</v>
      </c>
      <c r="L87" s="345">
        <v>0</v>
      </c>
      <c r="M87" s="345">
        <v>0</v>
      </c>
      <c r="N87" s="345">
        <v>0</v>
      </c>
    </row>
    <row r="88" spans="2:14" ht="16.5" customHeight="1" x14ac:dyDescent="0.25">
      <c r="B88" s="359" t="s">
        <v>205</v>
      </c>
      <c r="C88" s="360" t="s">
        <v>480</v>
      </c>
      <c r="D88" s="344">
        <v>307147</v>
      </c>
      <c r="E88" s="345">
        <v>346999</v>
      </c>
      <c r="F88" s="345">
        <v>210087</v>
      </c>
      <c r="G88" s="345">
        <v>307147</v>
      </c>
      <c r="H88" s="345">
        <v>346999</v>
      </c>
      <c r="I88" s="345">
        <v>210087</v>
      </c>
      <c r="J88" s="345">
        <v>283126</v>
      </c>
      <c r="K88" s="345">
        <v>24021</v>
      </c>
      <c r="L88" s="345">
        <v>0</v>
      </c>
      <c r="M88" s="345">
        <v>0</v>
      </c>
      <c r="N88" s="345">
        <v>0</v>
      </c>
    </row>
    <row r="89" spans="2:14" ht="16.5" customHeight="1" x14ac:dyDescent="0.25">
      <c r="B89" s="359" t="s">
        <v>411</v>
      </c>
      <c r="C89" s="360" t="s">
        <v>307</v>
      </c>
      <c r="D89" s="344">
        <v>384310</v>
      </c>
      <c r="E89" s="345">
        <v>399324</v>
      </c>
      <c r="F89" s="345">
        <v>299453</v>
      </c>
      <c r="G89" s="345">
        <v>384310</v>
      </c>
      <c r="H89" s="345">
        <v>399324</v>
      </c>
      <c r="I89" s="345">
        <v>299453</v>
      </c>
      <c r="J89" s="345">
        <v>356531</v>
      </c>
      <c r="K89" s="345">
        <v>27779</v>
      </c>
      <c r="L89" s="345">
        <v>0</v>
      </c>
      <c r="M89" s="345">
        <v>0</v>
      </c>
      <c r="N89" s="345">
        <v>0</v>
      </c>
    </row>
    <row r="90" spans="2:14" ht="16.5" customHeight="1" x14ac:dyDescent="0.25">
      <c r="B90" s="359" t="s">
        <v>481</v>
      </c>
      <c r="C90" s="360" t="s">
        <v>309</v>
      </c>
      <c r="D90" s="344">
        <v>442554</v>
      </c>
      <c r="E90" s="345">
        <v>463360</v>
      </c>
      <c r="F90" s="345">
        <v>307232</v>
      </c>
      <c r="G90" s="345">
        <v>429755</v>
      </c>
      <c r="H90" s="345">
        <v>451766</v>
      </c>
      <c r="I90" s="345">
        <v>286594</v>
      </c>
      <c r="J90" s="345">
        <v>390552</v>
      </c>
      <c r="K90" s="345">
        <v>39203</v>
      </c>
      <c r="L90" s="345">
        <v>12799</v>
      </c>
      <c r="M90" s="345">
        <v>11594</v>
      </c>
      <c r="N90" s="345">
        <v>20638</v>
      </c>
    </row>
    <row r="91" spans="2:14" ht="16.5" customHeight="1" x14ac:dyDescent="0.25">
      <c r="B91" s="359" t="s">
        <v>423</v>
      </c>
      <c r="C91" s="360" t="s">
        <v>132</v>
      </c>
      <c r="D91" s="344">
        <v>263317</v>
      </c>
      <c r="E91" s="345">
        <v>313251</v>
      </c>
      <c r="F91" s="345">
        <v>203128</v>
      </c>
      <c r="G91" s="345">
        <v>262984</v>
      </c>
      <c r="H91" s="345">
        <v>312740</v>
      </c>
      <c r="I91" s="345">
        <v>203009</v>
      </c>
      <c r="J91" s="345">
        <v>235673</v>
      </c>
      <c r="K91" s="345">
        <v>27311</v>
      </c>
      <c r="L91" s="345">
        <v>333</v>
      </c>
      <c r="M91" s="345">
        <v>511</v>
      </c>
      <c r="N91" s="345">
        <v>119</v>
      </c>
    </row>
    <row r="92" spans="2:14" ht="16.5" customHeight="1" x14ac:dyDescent="0.25">
      <c r="B92" s="359" t="s">
        <v>482</v>
      </c>
      <c r="C92" s="360" t="s">
        <v>273</v>
      </c>
      <c r="D92" s="344">
        <v>361983</v>
      </c>
      <c r="E92" s="345">
        <v>390417</v>
      </c>
      <c r="F92" s="345">
        <v>249769</v>
      </c>
      <c r="G92" s="345">
        <v>361983</v>
      </c>
      <c r="H92" s="345">
        <v>390417</v>
      </c>
      <c r="I92" s="345">
        <v>249769</v>
      </c>
      <c r="J92" s="345">
        <v>338104</v>
      </c>
      <c r="K92" s="345">
        <v>23879</v>
      </c>
      <c r="L92" s="345">
        <v>0</v>
      </c>
      <c r="M92" s="345">
        <v>0</v>
      </c>
      <c r="N92" s="345">
        <v>0</v>
      </c>
    </row>
    <row r="93" spans="2:14" ht="16.5" customHeight="1" x14ac:dyDescent="0.25">
      <c r="B93" s="359" t="s">
        <v>131</v>
      </c>
      <c r="C93" s="360" t="s">
        <v>146</v>
      </c>
      <c r="D93" s="344">
        <v>339578</v>
      </c>
      <c r="E93" s="345">
        <v>421236</v>
      </c>
      <c r="F93" s="345">
        <v>215819</v>
      </c>
      <c r="G93" s="345">
        <v>339578</v>
      </c>
      <c r="H93" s="345">
        <v>421236</v>
      </c>
      <c r="I93" s="345">
        <v>215819</v>
      </c>
      <c r="J93" s="345">
        <v>305799</v>
      </c>
      <c r="K93" s="345">
        <v>33779</v>
      </c>
      <c r="L93" s="345">
        <v>0</v>
      </c>
      <c r="M93" s="345">
        <v>0</v>
      </c>
      <c r="N93" s="345">
        <v>0</v>
      </c>
    </row>
    <row r="94" spans="2:14" ht="16.5" customHeight="1" x14ac:dyDescent="0.25">
      <c r="B94" s="359" t="s">
        <v>402</v>
      </c>
      <c r="C94" s="360" t="s">
        <v>317</v>
      </c>
      <c r="D94" s="344">
        <v>414828</v>
      </c>
      <c r="E94" s="345">
        <v>443695</v>
      </c>
      <c r="F94" s="345">
        <v>315525</v>
      </c>
      <c r="G94" s="345">
        <v>411541</v>
      </c>
      <c r="H94" s="345">
        <v>440187</v>
      </c>
      <c r="I94" s="345">
        <v>312999</v>
      </c>
      <c r="J94" s="345">
        <v>377669</v>
      </c>
      <c r="K94" s="345">
        <v>33872</v>
      </c>
      <c r="L94" s="345">
        <v>3287</v>
      </c>
      <c r="M94" s="345">
        <v>3508</v>
      </c>
      <c r="N94" s="345">
        <v>2526</v>
      </c>
    </row>
    <row r="95" spans="2:14" ht="16.5" customHeight="1" x14ac:dyDescent="0.25">
      <c r="B95" s="359" t="s">
        <v>343</v>
      </c>
      <c r="C95" s="360" t="s">
        <v>51</v>
      </c>
      <c r="D95" s="344">
        <v>397796</v>
      </c>
      <c r="E95" s="345">
        <v>429089</v>
      </c>
      <c r="F95" s="345">
        <v>281008</v>
      </c>
      <c r="G95" s="345">
        <v>397779</v>
      </c>
      <c r="H95" s="345">
        <v>429068</v>
      </c>
      <c r="I95" s="345">
        <v>281008</v>
      </c>
      <c r="J95" s="345">
        <v>352624</v>
      </c>
      <c r="K95" s="345">
        <v>45155</v>
      </c>
      <c r="L95" s="345">
        <v>17</v>
      </c>
      <c r="M95" s="345">
        <v>21</v>
      </c>
      <c r="N95" s="345">
        <v>0</v>
      </c>
    </row>
    <row r="96" spans="2:14" ht="16.5" customHeight="1" x14ac:dyDescent="0.25">
      <c r="B96" s="359" t="s">
        <v>484</v>
      </c>
      <c r="C96" s="363" t="s">
        <v>356</v>
      </c>
      <c r="D96" s="344">
        <v>340870</v>
      </c>
      <c r="E96" s="345">
        <v>395989</v>
      </c>
      <c r="F96" s="345">
        <v>262680</v>
      </c>
      <c r="G96" s="345">
        <v>338812</v>
      </c>
      <c r="H96" s="345">
        <v>392762</v>
      </c>
      <c r="I96" s="345">
        <v>262281</v>
      </c>
      <c r="J96" s="345">
        <v>310000</v>
      </c>
      <c r="K96" s="345">
        <v>28812</v>
      </c>
      <c r="L96" s="345">
        <v>2058</v>
      </c>
      <c r="M96" s="345">
        <v>3227</v>
      </c>
      <c r="N96" s="345">
        <v>399</v>
      </c>
    </row>
    <row r="97" spans="2:14" ht="16.5" customHeight="1" x14ac:dyDescent="0.25">
      <c r="B97" s="350" t="s">
        <v>342</v>
      </c>
      <c r="C97" s="364" t="s">
        <v>486</v>
      </c>
      <c r="D97" s="340">
        <v>345140</v>
      </c>
      <c r="E97" s="341">
        <v>367363</v>
      </c>
      <c r="F97" s="341">
        <v>276423</v>
      </c>
      <c r="G97" s="341">
        <v>344954</v>
      </c>
      <c r="H97" s="341">
        <v>367151</v>
      </c>
      <c r="I97" s="341">
        <v>276318</v>
      </c>
      <c r="J97" s="341">
        <v>323253</v>
      </c>
      <c r="K97" s="341">
        <v>21701</v>
      </c>
      <c r="L97" s="341">
        <v>186</v>
      </c>
      <c r="M97" s="341">
        <v>212</v>
      </c>
      <c r="N97" s="341">
        <v>105</v>
      </c>
    </row>
    <row r="98" spans="2:14" ht="16.5" customHeight="1" x14ac:dyDescent="0.25">
      <c r="B98" s="365" t="s">
        <v>208</v>
      </c>
      <c r="C98" s="366" t="s">
        <v>487</v>
      </c>
      <c r="D98" s="367">
        <v>187055</v>
      </c>
      <c r="E98" s="349">
        <v>259971</v>
      </c>
      <c r="F98" s="349">
        <v>156397</v>
      </c>
      <c r="G98" s="349">
        <v>185491</v>
      </c>
      <c r="H98" s="349">
        <v>258698</v>
      </c>
      <c r="I98" s="349">
        <v>154711</v>
      </c>
      <c r="J98" s="349">
        <v>179142</v>
      </c>
      <c r="K98" s="349">
        <v>6349</v>
      </c>
      <c r="L98" s="349">
        <v>1564</v>
      </c>
      <c r="M98" s="349">
        <v>1273</v>
      </c>
      <c r="N98" s="349">
        <v>1686</v>
      </c>
    </row>
    <row r="99" spans="2:14" ht="16.5" customHeight="1" x14ac:dyDescent="0.25">
      <c r="B99" s="355" t="s">
        <v>326</v>
      </c>
      <c r="C99" s="356" t="s">
        <v>158</v>
      </c>
      <c r="D99" s="357">
        <v>202167</v>
      </c>
      <c r="E99" s="358">
        <v>270029</v>
      </c>
      <c r="F99" s="358">
        <v>152123</v>
      </c>
      <c r="G99" s="358">
        <v>202162</v>
      </c>
      <c r="H99" s="358">
        <v>270018</v>
      </c>
      <c r="I99" s="358">
        <v>152123</v>
      </c>
      <c r="J99" s="358">
        <v>191588</v>
      </c>
      <c r="K99" s="358">
        <v>10574</v>
      </c>
      <c r="L99" s="358">
        <v>5</v>
      </c>
      <c r="M99" s="358">
        <v>11</v>
      </c>
      <c r="N99" s="358">
        <v>0</v>
      </c>
    </row>
    <row r="100" spans="2:14" ht="16.5" customHeight="1" x14ac:dyDescent="0.25">
      <c r="B100" s="359" t="s">
        <v>488</v>
      </c>
      <c r="C100" s="360" t="s">
        <v>121</v>
      </c>
      <c r="D100" s="344">
        <v>119053</v>
      </c>
      <c r="E100" s="345">
        <v>138195</v>
      </c>
      <c r="F100" s="345">
        <v>110321</v>
      </c>
      <c r="G100" s="345">
        <v>118851</v>
      </c>
      <c r="H100" s="345">
        <v>137892</v>
      </c>
      <c r="I100" s="345">
        <v>110166</v>
      </c>
      <c r="J100" s="345">
        <v>114897</v>
      </c>
      <c r="K100" s="345">
        <v>3954</v>
      </c>
      <c r="L100" s="345">
        <v>202</v>
      </c>
      <c r="M100" s="345">
        <v>303</v>
      </c>
      <c r="N100" s="345">
        <v>155</v>
      </c>
    </row>
    <row r="101" spans="2:14" ht="16.5" customHeight="1" x14ac:dyDescent="0.25">
      <c r="B101" s="350" t="s">
        <v>489</v>
      </c>
      <c r="C101" s="351" t="s">
        <v>490</v>
      </c>
      <c r="D101" s="340">
        <v>392452</v>
      </c>
      <c r="E101" s="341">
        <v>492980</v>
      </c>
      <c r="F101" s="341">
        <v>346363</v>
      </c>
      <c r="G101" s="341">
        <v>334510</v>
      </c>
      <c r="H101" s="341">
        <v>421501</v>
      </c>
      <c r="I101" s="341">
        <v>294627</v>
      </c>
      <c r="J101" s="341">
        <v>289149</v>
      </c>
      <c r="K101" s="341">
        <v>45361</v>
      </c>
      <c r="L101" s="341">
        <v>57942</v>
      </c>
      <c r="M101" s="341">
        <v>71479</v>
      </c>
      <c r="N101" s="341">
        <v>51736</v>
      </c>
    </row>
    <row r="102" spans="2:14" ht="16.5" customHeight="1" x14ac:dyDescent="0.25">
      <c r="B102" s="365" t="s">
        <v>491</v>
      </c>
      <c r="C102" s="348" t="s">
        <v>13</v>
      </c>
      <c r="D102" s="367">
        <v>199377</v>
      </c>
      <c r="E102" s="349">
        <v>248083</v>
      </c>
      <c r="F102" s="349">
        <v>186061</v>
      </c>
      <c r="G102" s="349">
        <v>199377</v>
      </c>
      <c r="H102" s="349">
        <v>248083</v>
      </c>
      <c r="I102" s="349">
        <v>186061</v>
      </c>
      <c r="J102" s="349">
        <v>192261</v>
      </c>
      <c r="K102" s="349">
        <v>7116</v>
      </c>
      <c r="L102" s="349">
        <v>0</v>
      </c>
      <c r="M102" s="349">
        <v>0</v>
      </c>
      <c r="N102" s="349">
        <v>0</v>
      </c>
    </row>
    <row r="103" spans="2:14" ht="16.5" customHeight="1" x14ac:dyDescent="0.25">
      <c r="B103" s="355" t="s">
        <v>376</v>
      </c>
      <c r="C103" s="356" t="s">
        <v>108</v>
      </c>
      <c r="D103" s="357">
        <v>224419</v>
      </c>
      <c r="E103" s="358">
        <v>256175</v>
      </c>
      <c r="F103" s="358">
        <v>191385</v>
      </c>
      <c r="G103" s="358">
        <v>224211</v>
      </c>
      <c r="H103" s="358">
        <v>255940</v>
      </c>
      <c r="I103" s="358">
        <v>191205</v>
      </c>
      <c r="J103" s="358">
        <v>202165</v>
      </c>
      <c r="K103" s="358">
        <v>22046</v>
      </c>
      <c r="L103" s="358">
        <v>208</v>
      </c>
      <c r="M103" s="358">
        <v>235</v>
      </c>
      <c r="N103" s="358">
        <v>180</v>
      </c>
    </row>
    <row r="104" spans="2:14" ht="16.5" customHeight="1" x14ac:dyDescent="0.25">
      <c r="B104" s="359" t="s">
        <v>492</v>
      </c>
      <c r="C104" s="360" t="s">
        <v>493</v>
      </c>
      <c r="D104" s="344">
        <v>227824</v>
      </c>
      <c r="E104" s="345">
        <v>253740</v>
      </c>
      <c r="F104" s="345">
        <v>151194</v>
      </c>
      <c r="G104" s="345">
        <v>221592</v>
      </c>
      <c r="H104" s="345">
        <v>246603</v>
      </c>
      <c r="I104" s="345">
        <v>147638</v>
      </c>
      <c r="J104" s="345">
        <v>188308</v>
      </c>
      <c r="K104" s="345">
        <v>33284</v>
      </c>
      <c r="L104" s="345">
        <v>6232</v>
      </c>
      <c r="M104" s="345">
        <v>7137</v>
      </c>
      <c r="N104" s="345">
        <v>3556</v>
      </c>
    </row>
    <row r="105" spans="2:14" ht="16.5" customHeight="1" x14ac:dyDescent="0.25">
      <c r="B105" s="365" t="s">
        <v>495</v>
      </c>
      <c r="C105" s="348" t="s">
        <v>496</v>
      </c>
      <c r="D105" s="372">
        <v>244392</v>
      </c>
      <c r="E105" s="373">
        <v>292101</v>
      </c>
      <c r="F105" s="373">
        <v>173372</v>
      </c>
      <c r="G105" s="373">
        <v>244392</v>
      </c>
      <c r="H105" s="373">
        <v>292101</v>
      </c>
      <c r="I105" s="373">
        <v>173372</v>
      </c>
      <c r="J105" s="373">
        <v>235392</v>
      </c>
      <c r="K105" s="373">
        <v>9000</v>
      </c>
      <c r="L105" s="373">
        <v>0</v>
      </c>
      <c r="M105" s="373">
        <v>0</v>
      </c>
      <c r="N105" s="373">
        <v>0</v>
      </c>
    </row>
  </sheetData>
  <mergeCells count="12">
    <mergeCell ref="B4:C7"/>
    <mergeCell ref="D4:F6"/>
    <mergeCell ref="G5:I6"/>
    <mergeCell ref="L5:N6"/>
    <mergeCell ref="J6:J7"/>
    <mergeCell ref="K6:K7"/>
    <mergeCell ref="B56:C59"/>
    <mergeCell ref="D56:F58"/>
    <mergeCell ref="G57:I58"/>
    <mergeCell ref="L57:N58"/>
    <mergeCell ref="J58:J59"/>
    <mergeCell ref="K58:K59"/>
  </mergeCells>
  <phoneticPr fontId="64"/>
  <dataValidations count="1">
    <dataValidation type="whole" allowBlank="1" showInputMessage="1" showErrorMessage="1" errorTitle="入力エラー" error="入力した値に誤りがあります" sqref="C99:C105 A60:A80 A34:A53 A8:A25 A88:A105 D8:IV53 C60:C96 D60:IV105 C47:C53 C8:C44">
      <formula1>-999999999999</formula1>
      <formula2>999999999999</formula2>
    </dataValidation>
  </dataValidations>
  <printOptions horizontalCentered="1"/>
  <pageMargins left="0.19685039370078741" right="0.19685039370078741" top="0.39370078740157483" bottom="0.39370078740157483" header="0" footer="0"/>
  <pageSetup paperSize="9" scale="65" firstPageNumber="0" orientation="landscape" r:id="rId1"/>
  <headerFooter alignWithMargins="0"/>
  <rowBreaks count="1" manualBreakCount="1">
    <brk id="53"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indexed="53"/>
  </sheetPr>
  <dimension ref="B1:O104"/>
  <sheetViews>
    <sheetView zoomScale="70" zoomScaleNormal="70" workbookViewId="0"/>
  </sheetViews>
  <sheetFormatPr defaultColWidth="9" defaultRowHeight="13.3" x14ac:dyDescent="0.25"/>
  <cols>
    <col min="1" max="1" width="9" style="15" bestFit="1" customWidth="1"/>
    <col min="2" max="2" width="6.4609375" style="15" customWidth="1"/>
    <col min="3" max="3" width="38.61328125" style="7" customWidth="1"/>
    <col min="4" max="15" width="12.921875" style="15" customWidth="1"/>
    <col min="16" max="16" width="9" style="15" bestFit="1"/>
    <col min="17" max="16384" width="9" style="15"/>
  </cols>
  <sheetData>
    <row r="1" spans="2:15" ht="21.75" customHeight="1" x14ac:dyDescent="0.3">
      <c r="B1" s="61"/>
      <c r="C1" s="322">
        <v>45901</v>
      </c>
      <c r="D1" s="323" t="s">
        <v>498</v>
      </c>
      <c r="E1" s="61"/>
      <c r="F1" s="61"/>
      <c r="H1" s="61"/>
      <c r="I1" s="61"/>
      <c r="J1" s="61"/>
      <c r="K1" s="61"/>
      <c r="L1" s="61"/>
      <c r="M1" s="61"/>
      <c r="N1" s="61"/>
      <c r="O1" s="61"/>
    </row>
    <row r="2" spans="2:15" ht="18" customHeight="1" x14ac:dyDescent="0.25">
      <c r="B2" s="48"/>
      <c r="C2" s="324" t="s">
        <v>135</v>
      </c>
      <c r="E2" s="48"/>
      <c r="F2" s="48"/>
      <c r="G2" s="48"/>
      <c r="H2" s="48"/>
      <c r="I2" s="48"/>
      <c r="J2" s="48"/>
      <c r="K2" s="325"/>
      <c r="L2" s="48"/>
      <c r="M2" s="48"/>
      <c r="N2" s="48"/>
      <c r="O2" s="48"/>
    </row>
    <row r="3" spans="2:15" s="321" customFormat="1" ht="11.25" customHeight="1" x14ac:dyDescent="0.25">
      <c r="B3" s="626" t="s">
        <v>329</v>
      </c>
      <c r="C3" s="627"/>
      <c r="D3" s="626" t="s">
        <v>367</v>
      </c>
      <c r="E3" s="632"/>
      <c r="F3" s="627"/>
      <c r="G3" s="626" t="s">
        <v>55</v>
      </c>
      <c r="H3" s="632"/>
      <c r="I3" s="632"/>
      <c r="J3" s="328"/>
      <c r="K3" s="328"/>
      <c r="L3" s="328"/>
      <c r="M3" s="328"/>
      <c r="N3" s="328"/>
      <c r="O3" s="329"/>
    </row>
    <row r="4" spans="2:15" s="321" customFormat="1" ht="18" customHeight="1" x14ac:dyDescent="0.25">
      <c r="B4" s="628"/>
      <c r="C4" s="629"/>
      <c r="D4" s="634"/>
      <c r="E4" s="635"/>
      <c r="F4" s="636"/>
      <c r="G4" s="634"/>
      <c r="H4" s="635"/>
      <c r="I4" s="635"/>
      <c r="J4" s="639" t="s">
        <v>16</v>
      </c>
      <c r="K4" s="640"/>
      <c r="L4" s="640"/>
      <c r="M4" s="639" t="s">
        <v>95</v>
      </c>
      <c r="N4" s="641"/>
      <c r="O4" s="642"/>
    </row>
    <row r="5" spans="2:15" s="321" customFormat="1" ht="18" customHeight="1" x14ac:dyDescent="0.25">
      <c r="B5" s="630"/>
      <c r="C5" s="631"/>
      <c r="D5" s="333" t="s">
        <v>36</v>
      </c>
      <c r="E5" s="332" t="s">
        <v>494</v>
      </c>
      <c r="F5" s="332" t="s">
        <v>456</v>
      </c>
      <c r="G5" s="331" t="s">
        <v>36</v>
      </c>
      <c r="H5" s="332" t="s">
        <v>494</v>
      </c>
      <c r="I5" s="332" t="s">
        <v>456</v>
      </c>
      <c r="J5" s="331" t="s">
        <v>36</v>
      </c>
      <c r="K5" s="332" t="s">
        <v>494</v>
      </c>
      <c r="L5" s="332" t="s">
        <v>456</v>
      </c>
      <c r="M5" s="332" t="s">
        <v>36</v>
      </c>
      <c r="N5" s="331" t="s">
        <v>494</v>
      </c>
      <c r="O5" s="333" t="s">
        <v>456</v>
      </c>
    </row>
    <row r="6" spans="2:15" s="374" customFormat="1" ht="12" customHeight="1" x14ac:dyDescent="0.25">
      <c r="B6" s="375"/>
      <c r="C6" s="376"/>
      <c r="D6" s="377" t="s">
        <v>387</v>
      </c>
      <c r="E6" s="378" t="s">
        <v>387</v>
      </c>
      <c r="F6" s="378" t="s">
        <v>387</v>
      </c>
      <c r="G6" s="379" t="s">
        <v>123</v>
      </c>
      <c r="H6" s="379" t="s">
        <v>123</v>
      </c>
      <c r="I6" s="379" t="s">
        <v>123</v>
      </c>
      <c r="J6" s="379" t="s">
        <v>123</v>
      </c>
      <c r="K6" s="379" t="s">
        <v>123</v>
      </c>
      <c r="L6" s="379" t="s">
        <v>123</v>
      </c>
      <c r="M6" s="379" t="s">
        <v>123</v>
      </c>
      <c r="N6" s="379" t="s">
        <v>123</v>
      </c>
      <c r="O6" s="379" t="s">
        <v>123</v>
      </c>
    </row>
    <row r="7" spans="2:15" ht="16.5" customHeight="1" x14ac:dyDescent="0.25">
      <c r="B7" s="380" t="s">
        <v>154</v>
      </c>
      <c r="C7" s="381" t="s">
        <v>34</v>
      </c>
      <c r="D7" s="12">
        <v>17.899999999999999</v>
      </c>
      <c r="E7" s="12">
        <v>18.600000000000001</v>
      </c>
      <c r="F7" s="12">
        <v>17</v>
      </c>
      <c r="G7" s="12">
        <v>137.9</v>
      </c>
      <c r="H7" s="12">
        <v>154.19999999999999</v>
      </c>
      <c r="I7" s="12">
        <v>119.3</v>
      </c>
      <c r="J7" s="12">
        <v>127</v>
      </c>
      <c r="K7" s="12">
        <v>139</v>
      </c>
      <c r="L7" s="12">
        <v>113.3</v>
      </c>
      <c r="M7" s="12">
        <v>10.9</v>
      </c>
      <c r="N7" s="12">
        <v>15.2</v>
      </c>
      <c r="O7" s="12">
        <v>6</v>
      </c>
    </row>
    <row r="8" spans="2:15" ht="16.5" customHeight="1" x14ac:dyDescent="0.25">
      <c r="B8" s="338" t="s">
        <v>194</v>
      </c>
      <c r="C8" s="339" t="s">
        <v>454</v>
      </c>
      <c r="D8" s="382">
        <v>20.100000000000001</v>
      </c>
      <c r="E8" s="383">
        <v>20.5</v>
      </c>
      <c r="F8" s="383">
        <v>18.5</v>
      </c>
      <c r="G8" s="383">
        <v>160.19999999999999</v>
      </c>
      <c r="H8" s="383">
        <v>168.5</v>
      </c>
      <c r="I8" s="383">
        <v>126.4</v>
      </c>
      <c r="J8" s="383">
        <v>149.5</v>
      </c>
      <c r="K8" s="383">
        <v>156</v>
      </c>
      <c r="L8" s="383">
        <v>123</v>
      </c>
      <c r="M8" s="383">
        <v>10.7</v>
      </c>
      <c r="N8" s="383">
        <v>12.5</v>
      </c>
      <c r="O8" s="383">
        <v>3.4</v>
      </c>
    </row>
    <row r="9" spans="2:15" ht="16.5" customHeight="1" x14ac:dyDescent="0.25">
      <c r="B9" s="342" t="s">
        <v>148</v>
      </c>
      <c r="C9" s="343" t="s">
        <v>45</v>
      </c>
      <c r="D9" s="384">
        <v>18.7</v>
      </c>
      <c r="E9" s="385">
        <v>18.899999999999999</v>
      </c>
      <c r="F9" s="385">
        <v>18.2</v>
      </c>
      <c r="G9" s="385">
        <v>154.1</v>
      </c>
      <c r="H9" s="385">
        <v>161.6</v>
      </c>
      <c r="I9" s="385">
        <v>137.30000000000001</v>
      </c>
      <c r="J9" s="385">
        <v>141.9</v>
      </c>
      <c r="K9" s="385">
        <v>147</v>
      </c>
      <c r="L9" s="385">
        <v>130.4</v>
      </c>
      <c r="M9" s="385">
        <v>12.2</v>
      </c>
      <c r="N9" s="385">
        <v>14.6</v>
      </c>
      <c r="O9" s="385">
        <v>6.9</v>
      </c>
    </row>
    <row r="10" spans="2:15" ht="16.5" customHeight="1" x14ac:dyDescent="0.25">
      <c r="B10" s="342" t="s">
        <v>106</v>
      </c>
      <c r="C10" s="343" t="s">
        <v>455</v>
      </c>
      <c r="D10" s="384">
        <v>17.5</v>
      </c>
      <c r="E10" s="385">
        <v>17.600000000000001</v>
      </c>
      <c r="F10" s="385">
        <v>17.100000000000001</v>
      </c>
      <c r="G10" s="385">
        <v>147.1</v>
      </c>
      <c r="H10" s="385">
        <v>149.69999999999999</v>
      </c>
      <c r="I10" s="385">
        <v>133.69999999999999</v>
      </c>
      <c r="J10" s="385">
        <v>133.6</v>
      </c>
      <c r="K10" s="385">
        <v>135.19999999999999</v>
      </c>
      <c r="L10" s="385">
        <v>125.5</v>
      </c>
      <c r="M10" s="385">
        <v>13.5</v>
      </c>
      <c r="N10" s="385">
        <v>14.5</v>
      </c>
      <c r="O10" s="385">
        <v>8.1999999999999993</v>
      </c>
    </row>
    <row r="11" spans="2:15" ht="16.5" customHeight="1" x14ac:dyDescent="0.25">
      <c r="B11" s="342" t="s">
        <v>351</v>
      </c>
      <c r="C11" s="343" t="s">
        <v>31</v>
      </c>
      <c r="D11" s="386">
        <v>17.399999999999999</v>
      </c>
      <c r="E11" s="387">
        <v>17.399999999999999</v>
      </c>
      <c r="F11" s="387">
        <v>17.399999999999999</v>
      </c>
      <c r="G11" s="387">
        <v>143.80000000000001</v>
      </c>
      <c r="H11" s="387">
        <v>148</v>
      </c>
      <c r="I11" s="387">
        <v>135.69999999999999</v>
      </c>
      <c r="J11" s="387">
        <v>133.30000000000001</v>
      </c>
      <c r="K11" s="387">
        <v>136.1</v>
      </c>
      <c r="L11" s="387">
        <v>127.8</v>
      </c>
      <c r="M11" s="387">
        <v>10.5</v>
      </c>
      <c r="N11" s="387">
        <v>11.9</v>
      </c>
      <c r="O11" s="387">
        <v>7.9</v>
      </c>
    </row>
    <row r="12" spans="2:15" ht="16.5" customHeight="1" x14ac:dyDescent="0.25">
      <c r="B12" s="342" t="s">
        <v>5</v>
      </c>
      <c r="C12" s="343" t="s">
        <v>457</v>
      </c>
      <c r="D12" s="386">
        <v>19.600000000000001</v>
      </c>
      <c r="E12" s="387">
        <v>20</v>
      </c>
      <c r="F12" s="387">
        <v>18.600000000000001</v>
      </c>
      <c r="G12" s="387">
        <v>163</v>
      </c>
      <c r="H12" s="387">
        <v>177</v>
      </c>
      <c r="I12" s="387">
        <v>127.2</v>
      </c>
      <c r="J12" s="387">
        <v>141.30000000000001</v>
      </c>
      <c r="K12" s="387">
        <v>150.1</v>
      </c>
      <c r="L12" s="387">
        <v>118.9</v>
      </c>
      <c r="M12" s="387">
        <v>21.7</v>
      </c>
      <c r="N12" s="387">
        <v>26.9</v>
      </c>
      <c r="O12" s="387">
        <v>8.3000000000000007</v>
      </c>
    </row>
    <row r="13" spans="2:15" ht="16.5" customHeight="1" x14ac:dyDescent="0.25">
      <c r="B13" s="342" t="s">
        <v>353</v>
      </c>
      <c r="C13" s="343" t="s">
        <v>210</v>
      </c>
      <c r="D13" s="386">
        <v>17.7</v>
      </c>
      <c r="E13" s="387">
        <v>18.5</v>
      </c>
      <c r="F13" s="387">
        <v>17.100000000000001</v>
      </c>
      <c r="G13" s="387">
        <v>128.30000000000001</v>
      </c>
      <c r="H13" s="387">
        <v>150</v>
      </c>
      <c r="I13" s="387">
        <v>111.7</v>
      </c>
      <c r="J13" s="387">
        <v>120.6</v>
      </c>
      <c r="K13" s="387">
        <v>136.30000000000001</v>
      </c>
      <c r="L13" s="387">
        <v>108.6</v>
      </c>
      <c r="M13" s="387">
        <v>7.7</v>
      </c>
      <c r="N13" s="387">
        <v>13.7</v>
      </c>
      <c r="O13" s="387">
        <v>3.1</v>
      </c>
    </row>
    <row r="14" spans="2:15" ht="16.5" customHeight="1" x14ac:dyDescent="0.25">
      <c r="B14" s="342" t="s">
        <v>190</v>
      </c>
      <c r="C14" s="343" t="s">
        <v>40</v>
      </c>
      <c r="D14" s="386">
        <v>18.100000000000001</v>
      </c>
      <c r="E14" s="387">
        <v>18.399999999999999</v>
      </c>
      <c r="F14" s="387">
        <v>17.899999999999999</v>
      </c>
      <c r="G14" s="387">
        <v>143</v>
      </c>
      <c r="H14" s="387">
        <v>153.30000000000001</v>
      </c>
      <c r="I14" s="387">
        <v>136.30000000000001</v>
      </c>
      <c r="J14" s="387">
        <v>132.4</v>
      </c>
      <c r="K14" s="387">
        <v>140</v>
      </c>
      <c r="L14" s="387">
        <v>127.5</v>
      </c>
      <c r="M14" s="387">
        <v>10.6</v>
      </c>
      <c r="N14" s="387">
        <v>13.3</v>
      </c>
      <c r="O14" s="387">
        <v>8.8000000000000007</v>
      </c>
    </row>
    <row r="15" spans="2:15" ht="16.5" customHeight="1" x14ac:dyDescent="0.25">
      <c r="B15" s="342" t="s">
        <v>355</v>
      </c>
      <c r="C15" s="343" t="s">
        <v>460</v>
      </c>
      <c r="D15" s="386">
        <v>15.7</v>
      </c>
      <c r="E15" s="387">
        <v>17.899999999999999</v>
      </c>
      <c r="F15" s="387">
        <v>14.1</v>
      </c>
      <c r="G15" s="387">
        <v>123.9</v>
      </c>
      <c r="H15" s="387">
        <v>151.19999999999999</v>
      </c>
      <c r="I15" s="387">
        <v>102.7</v>
      </c>
      <c r="J15" s="387">
        <v>116</v>
      </c>
      <c r="K15" s="387">
        <v>138.19999999999999</v>
      </c>
      <c r="L15" s="387">
        <v>98.7</v>
      </c>
      <c r="M15" s="387">
        <v>7.9</v>
      </c>
      <c r="N15" s="387">
        <v>13</v>
      </c>
      <c r="O15" s="387">
        <v>4</v>
      </c>
    </row>
    <row r="16" spans="2:15" ht="16.5" customHeight="1" x14ac:dyDescent="0.25">
      <c r="B16" s="342" t="s">
        <v>357</v>
      </c>
      <c r="C16" s="343" t="s">
        <v>461</v>
      </c>
      <c r="D16" s="386">
        <v>18.899999999999999</v>
      </c>
      <c r="E16" s="387">
        <v>18.899999999999999</v>
      </c>
      <c r="F16" s="387">
        <v>18.7</v>
      </c>
      <c r="G16" s="387">
        <v>155</v>
      </c>
      <c r="H16" s="387">
        <v>160.1</v>
      </c>
      <c r="I16" s="387">
        <v>141</v>
      </c>
      <c r="J16" s="387">
        <v>142.6</v>
      </c>
      <c r="K16" s="387">
        <v>145.6</v>
      </c>
      <c r="L16" s="387">
        <v>134.5</v>
      </c>
      <c r="M16" s="387">
        <v>12.4</v>
      </c>
      <c r="N16" s="387">
        <v>14.5</v>
      </c>
      <c r="O16" s="387">
        <v>6.5</v>
      </c>
    </row>
    <row r="17" spans="2:15" ht="16.5" customHeight="1" x14ac:dyDescent="0.25">
      <c r="B17" s="342" t="s">
        <v>18</v>
      </c>
      <c r="C17" s="343" t="s">
        <v>462</v>
      </c>
      <c r="D17" s="386">
        <v>14.1</v>
      </c>
      <c r="E17" s="387">
        <v>14.5</v>
      </c>
      <c r="F17" s="387">
        <v>13.9</v>
      </c>
      <c r="G17" s="387">
        <v>85.5</v>
      </c>
      <c r="H17" s="387">
        <v>93.4</v>
      </c>
      <c r="I17" s="387">
        <v>80.099999999999994</v>
      </c>
      <c r="J17" s="387">
        <v>82.3</v>
      </c>
      <c r="K17" s="387">
        <v>89</v>
      </c>
      <c r="L17" s="387">
        <v>77.8</v>
      </c>
      <c r="M17" s="387">
        <v>3.2</v>
      </c>
      <c r="N17" s="387">
        <v>4.4000000000000004</v>
      </c>
      <c r="O17" s="387">
        <v>2.2999999999999998</v>
      </c>
    </row>
    <row r="18" spans="2:15" ht="16.5" customHeight="1" x14ac:dyDescent="0.25">
      <c r="B18" s="342" t="s">
        <v>359</v>
      </c>
      <c r="C18" s="343" t="s">
        <v>463</v>
      </c>
      <c r="D18" s="386">
        <v>15.2</v>
      </c>
      <c r="E18" s="387">
        <v>16.7</v>
      </c>
      <c r="F18" s="387">
        <v>14.1</v>
      </c>
      <c r="G18" s="387">
        <v>105.4</v>
      </c>
      <c r="H18" s="387">
        <v>127.3</v>
      </c>
      <c r="I18" s="387">
        <v>89.7</v>
      </c>
      <c r="J18" s="387">
        <v>100.8</v>
      </c>
      <c r="K18" s="387">
        <v>120</v>
      </c>
      <c r="L18" s="387">
        <v>87.1</v>
      </c>
      <c r="M18" s="387">
        <v>4.5999999999999996</v>
      </c>
      <c r="N18" s="387">
        <v>7.3</v>
      </c>
      <c r="O18" s="387">
        <v>2.6</v>
      </c>
    </row>
    <row r="19" spans="2:15" ht="16.5" customHeight="1" x14ac:dyDescent="0.25">
      <c r="B19" s="342" t="s">
        <v>280</v>
      </c>
      <c r="C19" s="343" t="s">
        <v>464</v>
      </c>
      <c r="D19" s="386">
        <v>18.399999999999999</v>
      </c>
      <c r="E19" s="387">
        <v>19.2</v>
      </c>
      <c r="F19" s="387">
        <v>17.5</v>
      </c>
      <c r="G19" s="387">
        <v>160.69999999999999</v>
      </c>
      <c r="H19" s="387">
        <v>176</v>
      </c>
      <c r="I19" s="387">
        <v>145.30000000000001</v>
      </c>
      <c r="J19" s="387">
        <v>134.6</v>
      </c>
      <c r="K19" s="387">
        <v>144.9</v>
      </c>
      <c r="L19" s="387">
        <v>124.3</v>
      </c>
      <c r="M19" s="387">
        <v>26.1</v>
      </c>
      <c r="N19" s="387">
        <v>31.1</v>
      </c>
      <c r="O19" s="387">
        <v>21</v>
      </c>
    </row>
    <row r="20" spans="2:15" ht="16.5" customHeight="1" x14ac:dyDescent="0.25">
      <c r="B20" s="342" t="s">
        <v>361</v>
      </c>
      <c r="C20" s="343" t="s">
        <v>466</v>
      </c>
      <c r="D20" s="386">
        <v>17.2</v>
      </c>
      <c r="E20" s="387">
        <v>17.600000000000001</v>
      </c>
      <c r="F20" s="387">
        <v>17.100000000000001</v>
      </c>
      <c r="G20" s="387">
        <v>120.7</v>
      </c>
      <c r="H20" s="387">
        <v>125.3</v>
      </c>
      <c r="I20" s="387">
        <v>119.4</v>
      </c>
      <c r="J20" s="387">
        <v>114.8</v>
      </c>
      <c r="K20" s="387">
        <v>116.9</v>
      </c>
      <c r="L20" s="387">
        <v>114.2</v>
      </c>
      <c r="M20" s="387">
        <v>5.9</v>
      </c>
      <c r="N20" s="387">
        <v>8.4</v>
      </c>
      <c r="O20" s="387">
        <v>5.2</v>
      </c>
    </row>
    <row r="21" spans="2:15" ht="16.5" customHeight="1" x14ac:dyDescent="0.25">
      <c r="B21" s="342" t="s">
        <v>362</v>
      </c>
      <c r="C21" s="343" t="s">
        <v>382</v>
      </c>
      <c r="D21" s="386">
        <v>18.5</v>
      </c>
      <c r="E21" s="387">
        <v>19.100000000000001</v>
      </c>
      <c r="F21" s="387">
        <v>16.899999999999999</v>
      </c>
      <c r="G21" s="387">
        <v>154.1</v>
      </c>
      <c r="H21" s="387">
        <v>161.5</v>
      </c>
      <c r="I21" s="387">
        <v>133.69999999999999</v>
      </c>
      <c r="J21" s="387">
        <v>140.69999999999999</v>
      </c>
      <c r="K21" s="387">
        <v>145.19999999999999</v>
      </c>
      <c r="L21" s="387">
        <v>128.19999999999999</v>
      </c>
      <c r="M21" s="387">
        <v>13.4</v>
      </c>
      <c r="N21" s="387">
        <v>16.3</v>
      </c>
      <c r="O21" s="387">
        <v>5.5</v>
      </c>
    </row>
    <row r="22" spans="2:15" ht="16.5" customHeight="1" x14ac:dyDescent="0.25">
      <c r="B22" s="347" t="s">
        <v>364</v>
      </c>
      <c r="C22" s="348" t="s">
        <v>290</v>
      </c>
      <c r="D22" s="388">
        <v>18.2</v>
      </c>
      <c r="E22" s="389">
        <v>18.399999999999999</v>
      </c>
      <c r="F22" s="389">
        <v>17.8</v>
      </c>
      <c r="G22" s="389">
        <v>143.80000000000001</v>
      </c>
      <c r="H22" s="389">
        <v>151.69999999999999</v>
      </c>
      <c r="I22" s="389">
        <v>128.80000000000001</v>
      </c>
      <c r="J22" s="389">
        <v>131.6</v>
      </c>
      <c r="K22" s="389">
        <v>136.4</v>
      </c>
      <c r="L22" s="389">
        <v>122.4</v>
      </c>
      <c r="M22" s="389">
        <v>12.2</v>
      </c>
      <c r="N22" s="389">
        <v>15.3</v>
      </c>
      <c r="O22" s="389">
        <v>6.4</v>
      </c>
    </row>
    <row r="23" spans="2:15" ht="16.5" customHeight="1" x14ac:dyDescent="0.25">
      <c r="B23" s="350" t="s">
        <v>467</v>
      </c>
      <c r="C23" s="351" t="s">
        <v>150</v>
      </c>
      <c r="D23" s="385">
        <v>18</v>
      </c>
      <c r="E23" s="383">
        <v>18.600000000000001</v>
      </c>
      <c r="F23" s="383">
        <v>17.3</v>
      </c>
      <c r="G23" s="383">
        <v>141.4</v>
      </c>
      <c r="H23" s="383">
        <v>160.30000000000001</v>
      </c>
      <c r="I23" s="383">
        <v>124.1</v>
      </c>
      <c r="J23" s="383">
        <v>130.1</v>
      </c>
      <c r="K23" s="383">
        <v>145.6</v>
      </c>
      <c r="L23" s="383">
        <v>115.9</v>
      </c>
      <c r="M23" s="383">
        <v>11.3</v>
      </c>
      <c r="N23" s="383">
        <v>14.7</v>
      </c>
      <c r="O23" s="383">
        <v>8.1999999999999993</v>
      </c>
    </row>
    <row r="24" spans="2:15" ht="16.5" customHeight="1" x14ac:dyDescent="0.25">
      <c r="B24" s="352" t="s">
        <v>468</v>
      </c>
      <c r="C24" s="343" t="s">
        <v>469</v>
      </c>
      <c r="D24" s="385">
        <v>19</v>
      </c>
      <c r="E24" s="385">
        <v>18.100000000000001</v>
      </c>
      <c r="F24" s="385">
        <v>19.600000000000001</v>
      </c>
      <c r="G24" s="385">
        <v>138.30000000000001</v>
      </c>
      <c r="H24" s="385">
        <v>142.19999999999999</v>
      </c>
      <c r="I24" s="385">
        <v>135.4</v>
      </c>
      <c r="J24" s="385">
        <v>133.6</v>
      </c>
      <c r="K24" s="385">
        <v>135.6</v>
      </c>
      <c r="L24" s="385">
        <v>132.1</v>
      </c>
      <c r="M24" s="385">
        <v>4.7</v>
      </c>
      <c r="N24" s="385">
        <v>6.6</v>
      </c>
      <c r="O24" s="385">
        <v>3.3</v>
      </c>
    </row>
    <row r="25" spans="2:15" ht="16.5" customHeight="1" x14ac:dyDescent="0.25">
      <c r="B25" s="355" t="s">
        <v>470</v>
      </c>
      <c r="C25" s="356" t="s">
        <v>84</v>
      </c>
      <c r="D25" s="485" t="s">
        <v>558</v>
      </c>
      <c r="E25" s="485" t="s">
        <v>558</v>
      </c>
      <c r="F25" s="485" t="s">
        <v>558</v>
      </c>
      <c r="G25" s="485" t="s">
        <v>558</v>
      </c>
      <c r="H25" s="485" t="s">
        <v>558</v>
      </c>
      <c r="I25" s="485" t="s">
        <v>558</v>
      </c>
      <c r="J25" s="485" t="s">
        <v>558</v>
      </c>
      <c r="K25" s="485" t="s">
        <v>558</v>
      </c>
      <c r="L25" s="485" t="s">
        <v>558</v>
      </c>
      <c r="M25" s="485" t="s">
        <v>558</v>
      </c>
      <c r="N25" s="485" t="s">
        <v>558</v>
      </c>
      <c r="O25" s="485" t="s">
        <v>558</v>
      </c>
    </row>
    <row r="26" spans="2:15" ht="16.5" customHeight="1" x14ac:dyDescent="0.25">
      <c r="B26" s="359" t="s">
        <v>471</v>
      </c>
      <c r="C26" s="360" t="s">
        <v>311</v>
      </c>
      <c r="D26" s="387">
        <v>18.8</v>
      </c>
      <c r="E26" s="387">
        <v>19.100000000000001</v>
      </c>
      <c r="F26" s="387">
        <v>18.100000000000001</v>
      </c>
      <c r="G26" s="387">
        <v>151.19999999999999</v>
      </c>
      <c r="H26" s="387">
        <v>156.69999999999999</v>
      </c>
      <c r="I26" s="387">
        <v>135.5</v>
      </c>
      <c r="J26" s="387">
        <v>136.19999999999999</v>
      </c>
      <c r="K26" s="387">
        <v>139.1</v>
      </c>
      <c r="L26" s="387">
        <v>128</v>
      </c>
      <c r="M26" s="387">
        <v>15</v>
      </c>
      <c r="N26" s="387">
        <v>17.600000000000001</v>
      </c>
      <c r="O26" s="387">
        <v>7.5</v>
      </c>
    </row>
    <row r="27" spans="2:15" ht="16.5" customHeight="1" x14ac:dyDescent="0.25">
      <c r="B27" s="359" t="s">
        <v>472</v>
      </c>
      <c r="C27" s="360" t="s">
        <v>314</v>
      </c>
      <c r="D27" s="387">
        <v>19.600000000000001</v>
      </c>
      <c r="E27" s="387">
        <v>19.600000000000001</v>
      </c>
      <c r="F27" s="387">
        <v>19.600000000000001</v>
      </c>
      <c r="G27" s="387">
        <v>156.80000000000001</v>
      </c>
      <c r="H27" s="387">
        <v>159.19999999999999</v>
      </c>
      <c r="I27" s="387">
        <v>148.6</v>
      </c>
      <c r="J27" s="387">
        <v>147.30000000000001</v>
      </c>
      <c r="K27" s="387">
        <v>148.4</v>
      </c>
      <c r="L27" s="387">
        <v>143.6</v>
      </c>
      <c r="M27" s="387">
        <v>9.5</v>
      </c>
      <c r="N27" s="387">
        <v>10.8</v>
      </c>
      <c r="O27" s="387">
        <v>5</v>
      </c>
    </row>
    <row r="28" spans="2:15" ht="16.5" customHeight="1" x14ac:dyDescent="0.25">
      <c r="B28" s="359" t="s">
        <v>473</v>
      </c>
      <c r="C28" s="360" t="s">
        <v>474</v>
      </c>
      <c r="D28" s="387">
        <v>17.7</v>
      </c>
      <c r="E28" s="387">
        <v>17.899999999999999</v>
      </c>
      <c r="F28" s="387">
        <v>17.2</v>
      </c>
      <c r="G28" s="387">
        <v>139.6</v>
      </c>
      <c r="H28" s="387">
        <v>146.6</v>
      </c>
      <c r="I28" s="387">
        <v>126.2</v>
      </c>
      <c r="J28" s="387">
        <v>127.3</v>
      </c>
      <c r="K28" s="387">
        <v>132</v>
      </c>
      <c r="L28" s="387">
        <v>118.4</v>
      </c>
      <c r="M28" s="387">
        <v>12.3</v>
      </c>
      <c r="N28" s="387">
        <v>14.6</v>
      </c>
      <c r="O28" s="387">
        <v>7.8</v>
      </c>
    </row>
    <row r="29" spans="2:15" ht="16.5" customHeight="1" x14ac:dyDescent="0.25">
      <c r="B29" s="359" t="s">
        <v>459</v>
      </c>
      <c r="C29" s="360" t="s">
        <v>166</v>
      </c>
      <c r="D29" s="387">
        <v>18.399999999999999</v>
      </c>
      <c r="E29" s="387">
        <v>18.600000000000001</v>
      </c>
      <c r="F29" s="387">
        <v>18</v>
      </c>
      <c r="G29" s="387">
        <v>155.69999999999999</v>
      </c>
      <c r="H29" s="387">
        <v>160.30000000000001</v>
      </c>
      <c r="I29" s="387">
        <v>147.19999999999999</v>
      </c>
      <c r="J29" s="387">
        <v>143.4</v>
      </c>
      <c r="K29" s="387">
        <v>145.6</v>
      </c>
      <c r="L29" s="387">
        <v>139.4</v>
      </c>
      <c r="M29" s="387">
        <v>12.3</v>
      </c>
      <c r="N29" s="387">
        <v>14.7</v>
      </c>
      <c r="O29" s="387">
        <v>7.8</v>
      </c>
    </row>
    <row r="30" spans="2:15" ht="16.5" customHeight="1" x14ac:dyDescent="0.25">
      <c r="B30" s="359" t="s">
        <v>475</v>
      </c>
      <c r="C30" s="360" t="s">
        <v>113</v>
      </c>
      <c r="D30" s="387">
        <v>18.600000000000001</v>
      </c>
      <c r="E30" s="387">
        <v>18.600000000000001</v>
      </c>
      <c r="F30" s="387">
        <v>18.7</v>
      </c>
      <c r="G30" s="387">
        <v>150.6</v>
      </c>
      <c r="H30" s="387">
        <v>156</v>
      </c>
      <c r="I30" s="387">
        <v>141.30000000000001</v>
      </c>
      <c r="J30" s="387">
        <v>139.5</v>
      </c>
      <c r="K30" s="387">
        <v>140.80000000000001</v>
      </c>
      <c r="L30" s="387">
        <v>137.30000000000001</v>
      </c>
      <c r="M30" s="387">
        <v>11.1</v>
      </c>
      <c r="N30" s="387">
        <v>15.2</v>
      </c>
      <c r="O30" s="387">
        <v>4</v>
      </c>
    </row>
    <row r="31" spans="2:15" ht="16.5" customHeight="1" x14ac:dyDescent="0.25">
      <c r="B31" s="359" t="s">
        <v>201</v>
      </c>
      <c r="C31" s="360" t="s">
        <v>320</v>
      </c>
      <c r="D31" s="387">
        <v>18</v>
      </c>
      <c r="E31" s="387">
        <v>18.100000000000001</v>
      </c>
      <c r="F31" s="387">
        <v>17.399999999999999</v>
      </c>
      <c r="G31" s="387">
        <v>153.9</v>
      </c>
      <c r="H31" s="387">
        <v>158.30000000000001</v>
      </c>
      <c r="I31" s="387">
        <v>137.80000000000001</v>
      </c>
      <c r="J31" s="387">
        <v>139.80000000000001</v>
      </c>
      <c r="K31" s="387">
        <v>142</v>
      </c>
      <c r="L31" s="387">
        <v>131.80000000000001</v>
      </c>
      <c r="M31" s="387">
        <v>14.1</v>
      </c>
      <c r="N31" s="387">
        <v>16.3</v>
      </c>
      <c r="O31" s="387">
        <v>6</v>
      </c>
    </row>
    <row r="32" spans="2:15" ht="16.5" customHeight="1" x14ac:dyDescent="0.25">
      <c r="B32" s="359" t="s">
        <v>476</v>
      </c>
      <c r="C32" s="360" t="s">
        <v>449</v>
      </c>
      <c r="D32" s="387">
        <v>19.2</v>
      </c>
      <c r="E32" s="387">
        <v>19.5</v>
      </c>
      <c r="F32" s="387">
        <v>18.3</v>
      </c>
      <c r="G32" s="387">
        <v>163.9</v>
      </c>
      <c r="H32" s="387">
        <v>171.2</v>
      </c>
      <c r="I32" s="387">
        <v>139</v>
      </c>
      <c r="J32" s="387">
        <v>148.4</v>
      </c>
      <c r="K32" s="387">
        <v>152.80000000000001</v>
      </c>
      <c r="L32" s="387">
        <v>133.19999999999999</v>
      </c>
      <c r="M32" s="387">
        <v>15.5</v>
      </c>
      <c r="N32" s="387">
        <v>18.399999999999999</v>
      </c>
      <c r="O32" s="387">
        <v>5.8</v>
      </c>
    </row>
    <row r="33" spans="2:15" ht="16.5" customHeight="1" x14ac:dyDescent="0.25">
      <c r="B33" s="359" t="s">
        <v>477</v>
      </c>
      <c r="C33" s="360" t="s">
        <v>478</v>
      </c>
      <c r="D33" s="390">
        <v>20.100000000000001</v>
      </c>
      <c r="E33" s="390">
        <v>20.399999999999999</v>
      </c>
      <c r="F33" s="390">
        <v>18</v>
      </c>
      <c r="G33" s="390">
        <v>165.5</v>
      </c>
      <c r="H33" s="390">
        <v>168.4</v>
      </c>
      <c r="I33" s="390">
        <v>146.69999999999999</v>
      </c>
      <c r="J33" s="390">
        <v>157.30000000000001</v>
      </c>
      <c r="K33" s="390">
        <v>160</v>
      </c>
      <c r="L33" s="390">
        <v>139.69999999999999</v>
      </c>
      <c r="M33" s="390">
        <v>8.1999999999999993</v>
      </c>
      <c r="N33" s="390">
        <v>8.4</v>
      </c>
      <c r="O33" s="390">
        <v>7</v>
      </c>
    </row>
    <row r="34" spans="2:15" ht="16.5" customHeight="1" x14ac:dyDescent="0.25">
      <c r="B34" s="359" t="s">
        <v>174</v>
      </c>
      <c r="C34" s="360" t="s">
        <v>479</v>
      </c>
      <c r="D34" s="387">
        <v>17</v>
      </c>
      <c r="E34" s="387">
        <v>16.899999999999999</v>
      </c>
      <c r="F34" s="387">
        <v>17.100000000000001</v>
      </c>
      <c r="G34" s="387">
        <v>138</v>
      </c>
      <c r="H34" s="387">
        <v>138</v>
      </c>
      <c r="I34" s="387">
        <v>138.4</v>
      </c>
      <c r="J34" s="387">
        <v>128.30000000000001</v>
      </c>
      <c r="K34" s="387">
        <v>127.8</v>
      </c>
      <c r="L34" s="387">
        <v>132.30000000000001</v>
      </c>
      <c r="M34" s="387">
        <v>9.6999999999999993</v>
      </c>
      <c r="N34" s="387">
        <v>10.199999999999999</v>
      </c>
      <c r="O34" s="387">
        <v>6.1</v>
      </c>
    </row>
    <row r="35" spans="2:15" ht="16.5" customHeight="1" x14ac:dyDescent="0.25">
      <c r="B35" s="359" t="s">
        <v>205</v>
      </c>
      <c r="C35" s="360" t="s">
        <v>480</v>
      </c>
      <c r="D35" s="387">
        <v>19.600000000000001</v>
      </c>
      <c r="E35" s="387">
        <v>19.7</v>
      </c>
      <c r="F35" s="387">
        <v>19.2</v>
      </c>
      <c r="G35" s="387">
        <v>156.80000000000001</v>
      </c>
      <c r="H35" s="387">
        <v>161</v>
      </c>
      <c r="I35" s="387">
        <v>144.30000000000001</v>
      </c>
      <c r="J35" s="387">
        <v>149.5</v>
      </c>
      <c r="K35" s="387">
        <v>152.9</v>
      </c>
      <c r="L35" s="387">
        <v>139.6</v>
      </c>
      <c r="M35" s="387">
        <v>7.3</v>
      </c>
      <c r="N35" s="387">
        <v>8.1</v>
      </c>
      <c r="O35" s="387">
        <v>4.7</v>
      </c>
    </row>
    <row r="36" spans="2:15" ht="16.5" customHeight="1" x14ac:dyDescent="0.25">
      <c r="B36" s="359" t="s">
        <v>411</v>
      </c>
      <c r="C36" s="360" t="s">
        <v>307</v>
      </c>
      <c r="D36" s="387">
        <v>16.899999999999999</v>
      </c>
      <c r="E36" s="387">
        <v>16.8</v>
      </c>
      <c r="F36" s="387">
        <v>17.5</v>
      </c>
      <c r="G36" s="387">
        <v>139.19999999999999</v>
      </c>
      <c r="H36" s="387">
        <v>138.69999999999999</v>
      </c>
      <c r="I36" s="387">
        <v>142.19999999999999</v>
      </c>
      <c r="J36" s="387">
        <v>129.30000000000001</v>
      </c>
      <c r="K36" s="387">
        <v>128.6</v>
      </c>
      <c r="L36" s="387">
        <v>133</v>
      </c>
      <c r="M36" s="387">
        <v>9.9</v>
      </c>
      <c r="N36" s="387">
        <v>10.1</v>
      </c>
      <c r="O36" s="387">
        <v>9.1999999999999993</v>
      </c>
    </row>
    <row r="37" spans="2:15" ht="16.5" customHeight="1" x14ac:dyDescent="0.25">
      <c r="B37" s="359" t="s">
        <v>481</v>
      </c>
      <c r="C37" s="360" t="s">
        <v>309</v>
      </c>
      <c r="D37" s="387">
        <v>19.8</v>
      </c>
      <c r="E37" s="387">
        <v>19.899999999999999</v>
      </c>
      <c r="F37" s="387">
        <v>19.100000000000001</v>
      </c>
      <c r="G37" s="387">
        <v>166.7</v>
      </c>
      <c r="H37" s="387">
        <v>169.6</v>
      </c>
      <c r="I37" s="387">
        <v>149.69999999999999</v>
      </c>
      <c r="J37" s="387">
        <v>153.69999999999999</v>
      </c>
      <c r="K37" s="387">
        <v>155.6</v>
      </c>
      <c r="L37" s="387">
        <v>142.6</v>
      </c>
      <c r="M37" s="387">
        <v>13</v>
      </c>
      <c r="N37" s="387">
        <v>14</v>
      </c>
      <c r="O37" s="387">
        <v>7.1</v>
      </c>
    </row>
    <row r="38" spans="2:15" ht="16.5" customHeight="1" x14ac:dyDescent="0.25">
      <c r="B38" s="359" t="s">
        <v>423</v>
      </c>
      <c r="C38" s="360" t="s">
        <v>132</v>
      </c>
      <c r="D38" s="387">
        <v>17.2</v>
      </c>
      <c r="E38" s="387">
        <v>16.8</v>
      </c>
      <c r="F38" s="387">
        <v>17.8</v>
      </c>
      <c r="G38" s="387">
        <v>135.1</v>
      </c>
      <c r="H38" s="387">
        <v>138.19999999999999</v>
      </c>
      <c r="I38" s="387">
        <v>131</v>
      </c>
      <c r="J38" s="387">
        <v>126.6</v>
      </c>
      <c r="K38" s="387">
        <v>127.2</v>
      </c>
      <c r="L38" s="387">
        <v>125.9</v>
      </c>
      <c r="M38" s="387">
        <v>8.5</v>
      </c>
      <c r="N38" s="387">
        <v>11</v>
      </c>
      <c r="O38" s="387">
        <v>5.0999999999999996</v>
      </c>
    </row>
    <row r="39" spans="2:15" ht="16.5" customHeight="1" x14ac:dyDescent="0.25">
      <c r="B39" s="359" t="s">
        <v>482</v>
      </c>
      <c r="C39" s="360" t="s">
        <v>273</v>
      </c>
      <c r="D39" s="387">
        <v>20.9</v>
      </c>
      <c r="E39" s="387">
        <v>21.2</v>
      </c>
      <c r="F39" s="387">
        <v>19.8</v>
      </c>
      <c r="G39" s="387">
        <v>170.5</v>
      </c>
      <c r="H39" s="387">
        <v>174.4</v>
      </c>
      <c r="I39" s="387">
        <v>155.19999999999999</v>
      </c>
      <c r="J39" s="387">
        <v>162.9</v>
      </c>
      <c r="K39" s="387">
        <v>165.9</v>
      </c>
      <c r="L39" s="387">
        <v>151</v>
      </c>
      <c r="M39" s="387">
        <v>7.6</v>
      </c>
      <c r="N39" s="387">
        <v>8.5</v>
      </c>
      <c r="O39" s="387">
        <v>4.2</v>
      </c>
    </row>
    <row r="40" spans="2:15" ht="16.5" customHeight="1" x14ac:dyDescent="0.25">
      <c r="B40" s="359" t="s">
        <v>131</v>
      </c>
      <c r="C40" s="360" t="s">
        <v>146</v>
      </c>
      <c r="D40" s="387">
        <v>18.600000000000001</v>
      </c>
      <c r="E40" s="387">
        <v>19.100000000000001</v>
      </c>
      <c r="F40" s="387">
        <v>17.8</v>
      </c>
      <c r="G40" s="387">
        <v>149.4</v>
      </c>
      <c r="H40" s="387">
        <v>164.9</v>
      </c>
      <c r="I40" s="387">
        <v>126.7</v>
      </c>
      <c r="J40" s="387">
        <v>138.9</v>
      </c>
      <c r="K40" s="387">
        <v>149.9</v>
      </c>
      <c r="L40" s="387">
        <v>122.7</v>
      </c>
      <c r="M40" s="387">
        <v>10.5</v>
      </c>
      <c r="N40" s="387">
        <v>15</v>
      </c>
      <c r="O40" s="387">
        <v>4</v>
      </c>
    </row>
    <row r="41" spans="2:15" ht="16.5" customHeight="1" x14ac:dyDescent="0.25">
      <c r="B41" s="359" t="s">
        <v>402</v>
      </c>
      <c r="C41" s="360" t="s">
        <v>317</v>
      </c>
      <c r="D41" s="387">
        <v>17</v>
      </c>
      <c r="E41" s="387">
        <v>16.8</v>
      </c>
      <c r="F41" s="387">
        <v>17.5</v>
      </c>
      <c r="G41" s="387">
        <v>142.30000000000001</v>
      </c>
      <c r="H41" s="387">
        <v>142.6</v>
      </c>
      <c r="I41" s="387">
        <v>141.30000000000001</v>
      </c>
      <c r="J41" s="387">
        <v>130.1</v>
      </c>
      <c r="K41" s="387">
        <v>129.4</v>
      </c>
      <c r="L41" s="387">
        <v>132.4</v>
      </c>
      <c r="M41" s="387">
        <v>12.2</v>
      </c>
      <c r="N41" s="387">
        <v>13.2</v>
      </c>
      <c r="O41" s="387">
        <v>8.9</v>
      </c>
    </row>
    <row r="42" spans="2:15" ht="16.5" customHeight="1" x14ac:dyDescent="0.25">
      <c r="B42" s="359" t="s">
        <v>343</v>
      </c>
      <c r="C42" s="360" t="s">
        <v>51</v>
      </c>
      <c r="D42" s="387">
        <v>19.100000000000001</v>
      </c>
      <c r="E42" s="387">
        <v>19.2</v>
      </c>
      <c r="F42" s="387">
        <v>18.899999999999999</v>
      </c>
      <c r="G42" s="387">
        <v>164.8</v>
      </c>
      <c r="H42" s="387">
        <v>168.3</v>
      </c>
      <c r="I42" s="387">
        <v>152.80000000000001</v>
      </c>
      <c r="J42" s="387">
        <v>148.30000000000001</v>
      </c>
      <c r="K42" s="387">
        <v>149.9</v>
      </c>
      <c r="L42" s="387">
        <v>142.80000000000001</v>
      </c>
      <c r="M42" s="387">
        <v>16.5</v>
      </c>
      <c r="N42" s="387">
        <v>18.399999999999999</v>
      </c>
      <c r="O42" s="387">
        <v>10</v>
      </c>
    </row>
    <row r="43" spans="2:15" ht="16.5" customHeight="1" x14ac:dyDescent="0.25">
      <c r="B43" s="359" t="s">
        <v>484</v>
      </c>
      <c r="C43" s="363" t="s">
        <v>356</v>
      </c>
      <c r="D43" s="387">
        <v>16.5</v>
      </c>
      <c r="E43" s="387">
        <v>16.600000000000001</v>
      </c>
      <c r="F43" s="387">
        <v>16.3</v>
      </c>
      <c r="G43" s="387">
        <v>132.9</v>
      </c>
      <c r="H43" s="387">
        <v>139.4</v>
      </c>
      <c r="I43" s="387">
        <v>124.8</v>
      </c>
      <c r="J43" s="387">
        <v>122</v>
      </c>
      <c r="K43" s="387">
        <v>124.7</v>
      </c>
      <c r="L43" s="387">
        <v>118.6</v>
      </c>
      <c r="M43" s="387">
        <v>10.9</v>
      </c>
      <c r="N43" s="387">
        <v>14.7</v>
      </c>
      <c r="O43" s="387">
        <v>6.2</v>
      </c>
    </row>
    <row r="44" spans="2:15" ht="16.5" customHeight="1" x14ac:dyDescent="0.25">
      <c r="B44" s="350" t="s">
        <v>342</v>
      </c>
      <c r="C44" s="364" t="s">
        <v>486</v>
      </c>
      <c r="D44" s="383">
        <v>17.899999999999999</v>
      </c>
      <c r="E44" s="383">
        <v>18.399999999999999</v>
      </c>
      <c r="F44" s="383">
        <v>17.100000000000001</v>
      </c>
      <c r="G44" s="383">
        <v>138.30000000000001</v>
      </c>
      <c r="H44" s="383">
        <v>152.6</v>
      </c>
      <c r="I44" s="383">
        <v>113.9</v>
      </c>
      <c r="J44" s="383">
        <v>128.19999999999999</v>
      </c>
      <c r="K44" s="383">
        <v>138.6</v>
      </c>
      <c r="L44" s="383">
        <v>110.5</v>
      </c>
      <c r="M44" s="383">
        <v>10.1</v>
      </c>
      <c r="N44" s="383">
        <v>14</v>
      </c>
      <c r="O44" s="383">
        <v>3.4</v>
      </c>
    </row>
    <row r="45" spans="2:15" ht="16.5" customHeight="1" x14ac:dyDescent="0.25">
      <c r="B45" s="365" t="s">
        <v>208</v>
      </c>
      <c r="C45" s="366" t="s">
        <v>487</v>
      </c>
      <c r="D45" s="389">
        <v>17.600000000000001</v>
      </c>
      <c r="E45" s="389">
        <v>18.600000000000001</v>
      </c>
      <c r="F45" s="389">
        <v>17.100000000000001</v>
      </c>
      <c r="G45" s="389">
        <v>124.5</v>
      </c>
      <c r="H45" s="389">
        <v>148.4</v>
      </c>
      <c r="I45" s="389">
        <v>111.2</v>
      </c>
      <c r="J45" s="389">
        <v>117.7</v>
      </c>
      <c r="K45" s="389">
        <v>134.80000000000001</v>
      </c>
      <c r="L45" s="389">
        <v>108.2</v>
      </c>
      <c r="M45" s="389">
        <v>6.8</v>
      </c>
      <c r="N45" s="389">
        <v>13.6</v>
      </c>
      <c r="O45" s="389">
        <v>3</v>
      </c>
    </row>
    <row r="46" spans="2:15" ht="16.5" customHeight="1" x14ac:dyDescent="0.25">
      <c r="B46" s="355" t="s">
        <v>326</v>
      </c>
      <c r="C46" s="356" t="s">
        <v>158</v>
      </c>
      <c r="D46" s="12">
        <v>16.600000000000001</v>
      </c>
      <c r="E46" s="12">
        <v>17.8</v>
      </c>
      <c r="F46" s="12">
        <v>15.7</v>
      </c>
      <c r="G46" s="12">
        <v>114.1</v>
      </c>
      <c r="H46" s="12">
        <v>134.69999999999999</v>
      </c>
      <c r="I46" s="12">
        <v>98.1</v>
      </c>
      <c r="J46" s="12">
        <v>110.7</v>
      </c>
      <c r="K46" s="12">
        <v>129.4</v>
      </c>
      <c r="L46" s="12">
        <v>96.1</v>
      </c>
      <c r="M46" s="12">
        <v>3.4</v>
      </c>
      <c r="N46" s="12">
        <v>5.3</v>
      </c>
      <c r="O46" s="12">
        <v>2</v>
      </c>
    </row>
    <row r="47" spans="2:15" ht="16.5" customHeight="1" x14ac:dyDescent="0.25">
      <c r="B47" s="359" t="s">
        <v>488</v>
      </c>
      <c r="C47" s="360" t="s">
        <v>121</v>
      </c>
      <c r="D47" s="387">
        <v>13.3</v>
      </c>
      <c r="E47" s="387">
        <v>13.3</v>
      </c>
      <c r="F47" s="387">
        <v>13.3</v>
      </c>
      <c r="G47" s="387">
        <v>76.3</v>
      </c>
      <c r="H47" s="387">
        <v>78.599999999999994</v>
      </c>
      <c r="I47" s="387">
        <v>74.900000000000006</v>
      </c>
      <c r="J47" s="387">
        <v>73.2</v>
      </c>
      <c r="K47" s="387">
        <v>74.5</v>
      </c>
      <c r="L47" s="387">
        <v>72.5</v>
      </c>
      <c r="M47" s="387">
        <v>3.1</v>
      </c>
      <c r="N47" s="387">
        <v>4.0999999999999996</v>
      </c>
      <c r="O47" s="387">
        <v>2.4</v>
      </c>
    </row>
    <row r="48" spans="2:15" ht="16.5" customHeight="1" x14ac:dyDescent="0.25">
      <c r="B48" s="350" t="s">
        <v>489</v>
      </c>
      <c r="C48" s="351" t="s">
        <v>490</v>
      </c>
      <c r="D48" s="383">
        <v>17.8</v>
      </c>
      <c r="E48" s="383">
        <v>17.5</v>
      </c>
      <c r="F48" s="383">
        <v>17.8</v>
      </c>
      <c r="G48" s="383">
        <v>126.3</v>
      </c>
      <c r="H48" s="383">
        <v>122.6</v>
      </c>
      <c r="I48" s="383">
        <v>127.4</v>
      </c>
      <c r="J48" s="383">
        <v>116.8</v>
      </c>
      <c r="K48" s="383">
        <v>109.5</v>
      </c>
      <c r="L48" s="383">
        <v>119.1</v>
      </c>
      <c r="M48" s="383">
        <v>9.5</v>
      </c>
      <c r="N48" s="383">
        <v>13.1</v>
      </c>
      <c r="O48" s="383">
        <v>8.3000000000000007</v>
      </c>
    </row>
    <row r="49" spans="2:15" ht="16.5" customHeight="1" x14ac:dyDescent="0.25">
      <c r="B49" s="365" t="s">
        <v>491</v>
      </c>
      <c r="C49" s="348" t="s">
        <v>13</v>
      </c>
      <c r="D49" s="389">
        <v>16.8</v>
      </c>
      <c r="E49" s="389">
        <v>17.600000000000001</v>
      </c>
      <c r="F49" s="389">
        <v>16.600000000000001</v>
      </c>
      <c r="G49" s="389">
        <v>116.4</v>
      </c>
      <c r="H49" s="389">
        <v>127.6</v>
      </c>
      <c r="I49" s="389">
        <v>113.3</v>
      </c>
      <c r="J49" s="389">
        <v>113.3</v>
      </c>
      <c r="K49" s="389">
        <v>123.4</v>
      </c>
      <c r="L49" s="389">
        <v>110.5</v>
      </c>
      <c r="M49" s="389">
        <v>3.1</v>
      </c>
      <c r="N49" s="389">
        <v>4.2</v>
      </c>
      <c r="O49" s="389">
        <v>2.8</v>
      </c>
    </row>
    <row r="50" spans="2:15" ht="16.5" customHeight="1" x14ac:dyDescent="0.25">
      <c r="B50" s="355" t="s">
        <v>376</v>
      </c>
      <c r="C50" s="356" t="s">
        <v>108</v>
      </c>
      <c r="D50" s="12">
        <v>18.8</v>
      </c>
      <c r="E50" s="12">
        <v>19</v>
      </c>
      <c r="F50" s="12">
        <v>18.600000000000001</v>
      </c>
      <c r="G50" s="12">
        <v>157.4</v>
      </c>
      <c r="H50" s="12">
        <v>162.30000000000001</v>
      </c>
      <c r="I50" s="12">
        <v>152.5</v>
      </c>
      <c r="J50" s="12">
        <v>144</v>
      </c>
      <c r="K50" s="12">
        <v>146.6</v>
      </c>
      <c r="L50" s="12">
        <v>141.5</v>
      </c>
      <c r="M50" s="12">
        <v>13.4</v>
      </c>
      <c r="N50" s="12">
        <v>15.7</v>
      </c>
      <c r="O50" s="12">
        <v>11</v>
      </c>
    </row>
    <row r="51" spans="2:15" ht="16.5" customHeight="1" x14ac:dyDescent="0.25">
      <c r="B51" s="359" t="s">
        <v>492</v>
      </c>
      <c r="C51" s="360" t="s">
        <v>493</v>
      </c>
      <c r="D51" s="387">
        <v>17.5</v>
      </c>
      <c r="E51" s="387">
        <v>17.8</v>
      </c>
      <c r="F51" s="387">
        <v>16.7</v>
      </c>
      <c r="G51" s="387">
        <v>141.9</v>
      </c>
      <c r="H51" s="387">
        <v>152.19999999999999</v>
      </c>
      <c r="I51" s="387">
        <v>111.5</v>
      </c>
      <c r="J51" s="387">
        <v>127.3</v>
      </c>
      <c r="K51" s="387">
        <v>133.6</v>
      </c>
      <c r="L51" s="387">
        <v>108.7</v>
      </c>
      <c r="M51" s="387">
        <v>14.6</v>
      </c>
      <c r="N51" s="387">
        <v>18.600000000000001</v>
      </c>
      <c r="O51" s="387">
        <v>2.8</v>
      </c>
    </row>
    <row r="52" spans="2:15" ht="16.5" customHeight="1" x14ac:dyDescent="0.25">
      <c r="B52" s="365" t="s">
        <v>495</v>
      </c>
      <c r="C52" s="348" t="s">
        <v>496</v>
      </c>
      <c r="D52" s="389">
        <v>18.8</v>
      </c>
      <c r="E52" s="389">
        <v>19.2</v>
      </c>
      <c r="F52" s="389">
        <v>18.100000000000001</v>
      </c>
      <c r="G52" s="389">
        <v>130</v>
      </c>
      <c r="H52" s="389">
        <v>138.9</v>
      </c>
      <c r="I52" s="389">
        <v>112.7</v>
      </c>
      <c r="J52" s="389">
        <v>125.3</v>
      </c>
      <c r="K52" s="389">
        <v>133.69999999999999</v>
      </c>
      <c r="L52" s="389">
        <v>109</v>
      </c>
      <c r="M52" s="389">
        <v>4.7</v>
      </c>
      <c r="N52" s="389">
        <v>5.2</v>
      </c>
      <c r="O52" s="389">
        <v>3.7</v>
      </c>
    </row>
    <row r="53" spans="2:15" ht="21.75" customHeight="1" x14ac:dyDescent="0.3">
      <c r="B53" s="61"/>
      <c r="C53" s="322">
        <v>45901</v>
      </c>
      <c r="D53" s="323" t="s">
        <v>499</v>
      </c>
      <c r="E53" s="61"/>
      <c r="F53" s="368"/>
      <c r="H53" s="61"/>
      <c r="I53" s="61"/>
      <c r="J53" s="61"/>
      <c r="K53" s="61"/>
      <c r="L53" s="61"/>
      <c r="M53" s="61"/>
      <c r="N53" s="61"/>
      <c r="O53" s="61"/>
    </row>
    <row r="54" spans="2:15" ht="18" customHeight="1" x14ac:dyDescent="0.25">
      <c r="B54" s="48"/>
      <c r="C54" s="324" t="s">
        <v>497</v>
      </c>
      <c r="E54" s="48"/>
      <c r="F54" s="48"/>
      <c r="G54" s="48"/>
      <c r="H54" s="48"/>
      <c r="I54" s="48"/>
      <c r="J54" s="48"/>
      <c r="K54" s="325"/>
      <c r="L54" s="48"/>
      <c r="M54" s="48"/>
      <c r="N54" s="48"/>
      <c r="O54" s="48"/>
    </row>
    <row r="55" spans="2:15" s="321" customFormat="1" ht="10.5" customHeight="1" x14ac:dyDescent="0.25">
      <c r="B55" s="626" t="s">
        <v>329</v>
      </c>
      <c r="C55" s="627"/>
      <c r="D55" s="626" t="s">
        <v>367</v>
      </c>
      <c r="E55" s="632"/>
      <c r="F55" s="627"/>
      <c r="G55" s="626" t="s">
        <v>55</v>
      </c>
      <c r="H55" s="632"/>
      <c r="I55" s="632"/>
      <c r="J55" s="328"/>
      <c r="K55" s="328"/>
      <c r="L55" s="328"/>
      <c r="M55" s="328"/>
      <c r="N55" s="328"/>
      <c r="O55" s="329"/>
    </row>
    <row r="56" spans="2:15" s="321" customFormat="1" ht="18" customHeight="1" x14ac:dyDescent="0.25">
      <c r="B56" s="628"/>
      <c r="C56" s="629"/>
      <c r="D56" s="634"/>
      <c r="E56" s="635"/>
      <c r="F56" s="636"/>
      <c r="G56" s="634"/>
      <c r="H56" s="635"/>
      <c r="I56" s="635"/>
      <c r="J56" s="639" t="s">
        <v>16</v>
      </c>
      <c r="K56" s="640"/>
      <c r="L56" s="640"/>
      <c r="M56" s="639" t="s">
        <v>95</v>
      </c>
      <c r="N56" s="641"/>
      <c r="O56" s="642"/>
    </row>
    <row r="57" spans="2:15" s="321" customFormat="1" ht="18" customHeight="1" x14ac:dyDescent="0.25">
      <c r="B57" s="630"/>
      <c r="C57" s="631"/>
      <c r="D57" s="333" t="s">
        <v>36</v>
      </c>
      <c r="E57" s="332" t="s">
        <v>494</v>
      </c>
      <c r="F57" s="332" t="s">
        <v>456</v>
      </c>
      <c r="G57" s="331" t="s">
        <v>36</v>
      </c>
      <c r="H57" s="332" t="s">
        <v>494</v>
      </c>
      <c r="I57" s="332" t="s">
        <v>456</v>
      </c>
      <c r="J57" s="331" t="s">
        <v>36</v>
      </c>
      <c r="K57" s="332" t="s">
        <v>494</v>
      </c>
      <c r="L57" s="332" t="s">
        <v>456</v>
      </c>
      <c r="M57" s="332" t="s">
        <v>36</v>
      </c>
      <c r="N57" s="331" t="s">
        <v>494</v>
      </c>
      <c r="O57" s="333" t="s">
        <v>456</v>
      </c>
    </row>
    <row r="58" spans="2:15" s="374" customFormat="1" ht="12" customHeight="1" x14ac:dyDescent="0.25">
      <c r="B58" s="375"/>
      <c r="C58" s="376"/>
      <c r="D58" s="391" t="s">
        <v>25</v>
      </c>
      <c r="E58" s="392" t="s">
        <v>25</v>
      </c>
      <c r="F58" s="392" t="s">
        <v>25</v>
      </c>
      <c r="G58" s="393" t="s">
        <v>10</v>
      </c>
      <c r="H58" s="393" t="s">
        <v>10</v>
      </c>
      <c r="I58" s="393" t="s">
        <v>10</v>
      </c>
      <c r="J58" s="393" t="s">
        <v>10</v>
      </c>
      <c r="K58" s="393" t="s">
        <v>10</v>
      </c>
      <c r="L58" s="393" t="s">
        <v>10</v>
      </c>
      <c r="M58" s="393" t="s">
        <v>10</v>
      </c>
      <c r="N58" s="393" t="s">
        <v>10</v>
      </c>
      <c r="O58" s="393" t="s">
        <v>10</v>
      </c>
    </row>
    <row r="59" spans="2:15" ht="16.5" customHeight="1" x14ac:dyDescent="0.25">
      <c r="B59" s="380" t="s">
        <v>154</v>
      </c>
      <c r="C59" s="381" t="s">
        <v>34</v>
      </c>
      <c r="D59" s="12">
        <v>18.100000000000001</v>
      </c>
      <c r="E59" s="12">
        <v>18.600000000000001</v>
      </c>
      <c r="F59" s="12">
        <v>17.5</v>
      </c>
      <c r="G59" s="12">
        <v>144.1</v>
      </c>
      <c r="H59" s="12">
        <v>156.80000000000001</v>
      </c>
      <c r="I59" s="12">
        <v>127.1</v>
      </c>
      <c r="J59" s="12">
        <v>131.1</v>
      </c>
      <c r="K59" s="12">
        <v>139.9</v>
      </c>
      <c r="L59" s="12">
        <v>119.4</v>
      </c>
      <c r="M59" s="12">
        <v>13</v>
      </c>
      <c r="N59" s="12">
        <v>16.899999999999999</v>
      </c>
      <c r="O59" s="12">
        <v>7.7</v>
      </c>
    </row>
    <row r="60" spans="2:15" ht="16.5" customHeight="1" x14ac:dyDescent="0.25">
      <c r="B60" s="338" t="s">
        <v>194</v>
      </c>
      <c r="C60" s="339" t="s">
        <v>454</v>
      </c>
      <c r="D60" s="382">
        <v>18.2</v>
      </c>
      <c r="E60" s="383">
        <v>18.600000000000001</v>
      </c>
      <c r="F60" s="383">
        <v>17.2</v>
      </c>
      <c r="G60" s="383">
        <v>139.4</v>
      </c>
      <c r="H60" s="383">
        <v>154.5</v>
      </c>
      <c r="I60" s="383">
        <v>95.1</v>
      </c>
      <c r="J60" s="383">
        <v>127.4</v>
      </c>
      <c r="K60" s="383">
        <v>139.6</v>
      </c>
      <c r="L60" s="383">
        <v>91.7</v>
      </c>
      <c r="M60" s="383">
        <v>12</v>
      </c>
      <c r="N60" s="383">
        <v>14.9</v>
      </c>
      <c r="O60" s="383">
        <v>3.4</v>
      </c>
    </row>
    <row r="61" spans="2:15" ht="16.5" customHeight="1" x14ac:dyDescent="0.25">
      <c r="B61" s="342" t="s">
        <v>148</v>
      </c>
      <c r="C61" s="343" t="s">
        <v>45</v>
      </c>
      <c r="D61" s="386">
        <v>18.600000000000001</v>
      </c>
      <c r="E61" s="387">
        <v>18.8</v>
      </c>
      <c r="F61" s="387">
        <v>18.100000000000001</v>
      </c>
      <c r="G61" s="387">
        <v>156.9</v>
      </c>
      <c r="H61" s="387">
        <v>162.4</v>
      </c>
      <c r="I61" s="387">
        <v>143.19999999999999</v>
      </c>
      <c r="J61" s="387">
        <v>143.19999999999999</v>
      </c>
      <c r="K61" s="387">
        <v>146.5</v>
      </c>
      <c r="L61" s="387">
        <v>135.1</v>
      </c>
      <c r="M61" s="387">
        <v>13.7</v>
      </c>
      <c r="N61" s="387">
        <v>15.9</v>
      </c>
      <c r="O61" s="387">
        <v>8.1</v>
      </c>
    </row>
    <row r="62" spans="2:15" ht="16.5" customHeight="1" x14ac:dyDescent="0.25">
      <c r="B62" s="346" t="s">
        <v>106</v>
      </c>
      <c r="C62" s="343" t="s">
        <v>455</v>
      </c>
      <c r="D62" s="386">
        <v>17.5</v>
      </c>
      <c r="E62" s="387">
        <v>17.600000000000001</v>
      </c>
      <c r="F62" s="387">
        <v>17.399999999999999</v>
      </c>
      <c r="G62" s="387">
        <v>145.4</v>
      </c>
      <c r="H62" s="387">
        <v>147.9</v>
      </c>
      <c r="I62" s="387">
        <v>134.30000000000001</v>
      </c>
      <c r="J62" s="387">
        <v>131.5</v>
      </c>
      <c r="K62" s="387">
        <v>132.6</v>
      </c>
      <c r="L62" s="387">
        <v>126.7</v>
      </c>
      <c r="M62" s="387">
        <v>13.9</v>
      </c>
      <c r="N62" s="387">
        <v>15.3</v>
      </c>
      <c r="O62" s="387">
        <v>7.6</v>
      </c>
    </row>
    <row r="63" spans="2:15" ht="16.5" customHeight="1" x14ac:dyDescent="0.25">
      <c r="B63" s="342" t="s">
        <v>351</v>
      </c>
      <c r="C63" s="343" t="s">
        <v>31</v>
      </c>
      <c r="D63" s="386">
        <v>17.100000000000001</v>
      </c>
      <c r="E63" s="387">
        <v>17.100000000000001</v>
      </c>
      <c r="F63" s="387">
        <v>16.899999999999999</v>
      </c>
      <c r="G63" s="387">
        <v>138.30000000000001</v>
      </c>
      <c r="H63" s="387">
        <v>142.9</v>
      </c>
      <c r="I63" s="387">
        <v>127.5</v>
      </c>
      <c r="J63" s="387">
        <v>131</v>
      </c>
      <c r="K63" s="387">
        <v>134.6</v>
      </c>
      <c r="L63" s="387">
        <v>122.5</v>
      </c>
      <c r="M63" s="387">
        <v>7.3</v>
      </c>
      <c r="N63" s="387">
        <v>8.3000000000000007</v>
      </c>
      <c r="O63" s="387">
        <v>5</v>
      </c>
    </row>
    <row r="64" spans="2:15" ht="16.5" customHeight="1" x14ac:dyDescent="0.25">
      <c r="B64" s="342" t="s">
        <v>5</v>
      </c>
      <c r="C64" s="343" t="s">
        <v>457</v>
      </c>
      <c r="D64" s="386">
        <v>19</v>
      </c>
      <c r="E64" s="387">
        <v>19.3</v>
      </c>
      <c r="F64" s="387">
        <v>18.2</v>
      </c>
      <c r="G64" s="387">
        <v>155.1</v>
      </c>
      <c r="H64" s="387">
        <v>167.2</v>
      </c>
      <c r="I64" s="387">
        <v>125.6</v>
      </c>
      <c r="J64" s="387">
        <v>135.4</v>
      </c>
      <c r="K64" s="387">
        <v>143.19999999999999</v>
      </c>
      <c r="L64" s="387">
        <v>116.3</v>
      </c>
      <c r="M64" s="387">
        <v>19.7</v>
      </c>
      <c r="N64" s="387">
        <v>24</v>
      </c>
      <c r="O64" s="387">
        <v>9.3000000000000007</v>
      </c>
    </row>
    <row r="65" spans="2:15" ht="16.5" customHeight="1" x14ac:dyDescent="0.25">
      <c r="B65" s="342" t="s">
        <v>353</v>
      </c>
      <c r="C65" s="343" t="s">
        <v>210</v>
      </c>
      <c r="D65" s="386">
        <v>18.3</v>
      </c>
      <c r="E65" s="387">
        <v>18.7</v>
      </c>
      <c r="F65" s="387">
        <v>18</v>
      </c>
      <c r="G65" s="387">
        <v>129.80000000000001</v>
      </c>
      <c r="H65" s="387">
        <v>147</v>
      </c>
      <c r="I65" s="387">
        <v>117.4</v>
      </c>
      <c r="J65" s="387">
        <v>123.7</v>
      </c>
      <c r="K65" s="387">
        <v>136</v>
      </c>
      <c r="L65" s="387">
        <v>114.9</v>
      </c>
      <c r="M65" s="387">
        <v>6.1</v>
      </c>
      <c r="N65" s="387">
        <v>11</v>
      </c>
      <c r="O65" s="387">
        <v>2.5</v>
      </c>
    </row>
    <row r="66" spans="2:15" ht="16.5" customHeight="1" x14ac:dyDescent="0.25">
      <c r="B66" s="342" t="s">
        <v>190</v>
      </c>
      <c r="C66" s="343" t="s">
        <v>40</v>
      </c>
      <c r="D66" s="386">
        <v>17.899999999999999</v>
      </c>
      <c r="E66" s="387">
        <v>18</v>
      </c>
      <c r="F66" s="387">
        <v>17.899999999999999</v>
      </c>
      <c r="G66" s="387">
        <v>138.19999999999999</v>
      </c>
      <c r="H66" s="387">
        <v>148</v>
      </c>
      <c r="I66" s="387">
        <v>132.19999999999999</v>
      </c>
      <c r="J66" s="387">
        <v>127.8</v>
      </c>
      <c r="K66" s="387">
        <v>135.5</v>
      </c>
      <c r="L66" s="387">
        <v>123.1</v>
      </c>
      <c r="M66" s="387">
        <v>10.4</v>
      </c>
      <c r="N66" s="387">
        <v>12.5</v>
      </c>
      <c r="O66" s="387">
        <v>9.1</v>
      </c>
    </row>
    <row r="67" spans="2:15" ht="16.5" customHeight="1" x14ac:dyDescent="0.25">
      <c r="B67" s="342" t="s">
        <v>355</v>
      </c>
      <c r="C67" s="343" t="s">
        <v>460</v>
      </c>
      <c r="D67" s="386">
        <v>16.100000000000001</v>
      </c>
      <c r="E67" s="387">
        <v>16.399999999999999</v>
      </c>
      <c r="F67" s="387">
        <v>15.9</v>
      </c>
      <c r="G67" s="387">
        <v>117.1</v>
      </c>
      <c r="H67" s="387">
        <v>124.7</v>
      </c>
      <c r="I67" s="387">
        <v>111.7</v>
      </c>
      <c r="J67" s="387">
        <v>112.5</v>
      </c>
      <c r="K67" s="387">
        <v>118.3</v>
      </c>
      <c r="L67" s="387">
        <v>108.4</v>
      </c>
      <c r="M67" s="387">
        <v>4.5999999999999996</v>
      </c>
      <c r="N67" s="387">
        <v>6.4</v>
      </c>
      <c r="O67" s="387">
        <v>3.3</v>
      </c>
    </row>
    <row r="68" spans="2:15" ht="16.5" customHeight="1" x14ac:dyDescent="0.25">
      <c r="B68" s="342" t="s">
        <v>357</v>
      </c>
      <c r="C68" s="343" t="s">
        <v>461</v>
      </c>
      <c r="D68" s="386">
        <v>18.600000000000001</v>
      </c>
      <c r="E68" s="387">
        <v>18.600000000000001</v>
      </c>
      <c r="F68" s="387">
        <v>18.5</v>
      </c>
      <c r="G68" s="387">
        <v>155.5</v>
      </c>
      <c r="H68" s="387">
        <v>157.1</v>
      </c>
      <c r="I68" s="387">
        <v>144.5</v>
      </c>
      <c r="J68" s="387">
        <v>141.30000000000001</v>
      </c>
      <c r="K68" s="387">
        <v>142.1</v>
      </c>
      <c r="L68" s="387">
        <v>136</v>
      </c>
      <c r="M68" s="387">
        <v>14.2</v>
      </c>
      <c r="N68" s="387">
        <v>15</v>
      </c>
      <c r="O68" s="387">
        <v>8.5</v>
      </c>
    </row>
    <row r="69" spans="2:15" ht="16.5" customHeight="1" x14ac:dyDescent="0.25">
      <c r="B69" s="342" t="s">
        <v>18</v>
      </c>
      <c r="C69" s="343" t="s">
        <v>462</v>
      </c>
      <c r="D69" s="386">
        <v>15.9</v>
      </c>
      <c r="E69" s="387">
        <v>16.899999999999999</v>
      </c>
      <c r="F69" s="387">
        <v>15.3</v>
      </c>
      <c r="G69" s="387">
        <v>104.5</v>
      </c>
      <c r="H69" s="387">
        <v>124.9</v>
      </c>
      <c r="I69" s="387">
        <v>93.1</v>
      </c>
      <c r="J69" s="387">
        <v>100.3</v>
      </c>
      <c r="K69" s="387">
        <v>118.1</v>
      </c>
      <c r="L69" s="387">
        <v>90.3</v>
      </c>
      <c r="M69" s="387">
        <v>4.2</v>
      </c>
      <c r="N69" s="387">
        <v>6.8</v>
      </c>
      <c r="O69" s="387">
        <v>2.8</v>
      </c>
    </row>
    <row r="70" spans="2:15" ht="16.5" customHeight="1" x14ac:dyDescent="0.25">
      <c r="B70" s="342" t="s">
        <v>359</v>
      </c>
      <c r="C70" s="343" t="s">
        <v>463</v>
      </c>
      <c r="D70" s="386">
        <v>15.8</v>
      </c>
      <c r="E70" s="387">
        <v>17.100000000000001</v>
      </c>
      <c r="F70" s="387">
        <v>14.7</v>
      </c>
      <c r="G70" s="387">
        <v>115</v>
      </c>
      <c r="H70" s="387">
        <v>132.1</v>
      </c>
      <c r="I70" s="387">
        <v>100.1</v>
      </c>
      <c r="J70" s="387">
        <v>108.7</v>
      </c>
      <c r="K70" s="387">
        <v>122.9</v>
      </c>
      <c r="L70" s="387">
        <v>96.3</v>
      </c>
      <c r="M70" s="387">
        <v>6.3</v>
      </c>
      <c r="N70" s="387">
        <v>9.1999999999999993</v>
      </c>
      <c r="O70" s="387">
        <v>3.8</v>
      </c>
    </row>
    <row r="71" spans="2:15" ht="16.5" customHeight="1" x14ac:dyDescent="0.25">
      <c r="B71" s="342" t="s">
        <v>280</v>
      </c>
      <c r="C71" s="343" t="s">
        <v>464</v>
      </c>
      <c r="D71" s="386">
        <v>19.100000000000001</v>
      </c>
      <c r="E71" s="387">
        <v>19.399999999999999</v>
      </c>
      <c r="F71" s="387">
        <v>18.8</v>
      </c>
      <c r="G71" s="387">
        <v>173.1</v>
      </c>
      <c r="H71" s="387">
        <v>181.9</v>
      </c>
      <c r="I71" s="387">
        <v>161.5</v>
      </c>
      <c r="J71" s="387">
        <v>141.5</v>
      </c>
      <c r="K71" s="387">
        <v>146.9</v>
      </c>
      <c r="L71" s="387">
        <v>134.4</v>
      </c>
      <c r="M71" s="387">
        <v>31.6</v>
      </c>
      <c r="N71" s="387">
        <v>35</v>
      </c>
      <c r="O71" s="387">
        <v>27.1</v>
      </c>
    </row>
    <row r="72" spans="2:15" ht="16.5" customHeight="1" x14ac:dyDescent="0.25">
      <c r="B72" s="342" t="s">
        <v>361</v>
      </c>
      <c r="C72" s="343" t="s">
        <v>466</v>
      </c>
      <c r="D72" s="386">
        <v>17.399999999999999</v>
      </c>
      <c r="E72" s="387">
        <v>17.7</v>
      </c>
      <c r="F72" s="387">
        <v>17.2</v>
      </c>
      <c r="G72" s="387">
        <v>122.8</v>
      </c>
      <c r="H72" s="387">
        <v>126.2</v>
      </c>
      <c r="I72" s="387">
        <v>121.4</v>
      </c>
      <c r="J72" s="387">
        <v>114.9</v>
      </c>
      <c r="K72" s="387">
        <v>115.7</v>
      </c>
      <c r="L72" s="387">
        <v>114.5</v>
      </c>
      <c r="M72" s="387">
        <v>7.9</v>
      </c>
      <c r="N72" s="387">
        <v>10.5</v>
      </c>
      <c r="O72" s="387">
        <v>6.9</v>
      </c>
    </row>
    <row r="73" spans="2:15" ht="16.5" customHeight="1" x14ac:dyDescent="0.25">
      <c r="B73" s="342" t="s">
        <v>362</v>
      </c>
      <c r="C73" s="343" t="s">
        <v>382</v>
      </c>
      <c r="D73" s="386">
        <v>18.8</v>
      </c>
      <c r="E73" s="387">
        <v>18.8</v>
      </c>
      <c r="F73" s="387">
        <v>18.7</v>
      </c>
      <c r="G73" s="387">
        <v>162.9</v>
      </c>
      <c r="H73" s="387">
        <v>165.6</v>
      </c>
      <c r="I73" s="387">
        <v>146.80000000000001</v>
      </c>
      <c r="J73" s="387">
        <v>141.5</v>
      </c>
      <c r="K73" s="387">
        <v>142.1</v>
      </c>
      <c r="L73" s="387">
        <v>138.30000000000001</v>
      </c>
      <c r="M73" s="387">
        <v>21.4</v>
      </c>
      <c r="N73" s="387">
        <v>23.5</v>
      </c>
      <c r="O73" s="387">
        <v>8.5</v>
      </c>
    </row>
    <row r="74" spans="2:15" ht="16.5" customHeight="1" x14ac:dyDescent="0.25">
      <c r="B74" s="347" t="s">
        <v>364</v>
      </c>
      <c r="C74" s="348" t="s">
        <v>290</v>
      </c>
      <c r="D74" s="388">
        <v>18</v>
      </c>
      <c r="E74" s="389">
        <v>18.100000000000001</v>
      </c>
      <c r="F74" s="389">
        <v>17.600000000000001</v>
      </c>
      <c r="G74" s="389">
        <v>145.19999999999999</v>
      </c>
      <c r="H74" s="389">
        <v>153.9</v>
      </c>
      <c r="I74" s="389">
        <v>128.80000000000001</v>
      </c>
      <c r="J74" s="389">
        <v>130.80000000000001</v>
      </c>
      <c r="K74" s="389">
        <v>135.5</v>
      </c>
      <c r="L74" s="389">
        <v>122</v>
      </c>
      <c r="M74" s="389">
        <v>14.4</v>
      </c>
      <c r="N74" s="389">
        <v>18.399999999999999</v>
      </c>
      <c r="O74" s="389">
        <v>6.8</v>
      </c>
    </row>
    <row r="75" spans="2:15" ht="16.5" customHeight="1" x14ac:dyDescent="0.25">
      <c r="B75" s="350" t="s">
        <v>467</v>
      </c>
      <c r="C75" s="351" t="s">
        <v>150</v>
      </c>
      <c r="D75" s="383">
        <v>18</v>
      </c>
      <c r="E75" s="383">
        <v>18.5</v>
      </c>
      <c r="F75" s="383">
        <v>17.5</v>
      </c>
      <c r="G75" s="383">
        <v>151.6</v>
      </c>
      <c r="H75" s="383">
        <v>162.30000000000001</v>
      </c>
      <c r="I75" s="383">
        <v>139.9</v>
      </c>
      <c r="J75" s="383">
        <v>137.6</v>
      </c>
      <c r="K75" s="383">
        <v>145.80000000000001</v>
      </c>
      <c r="L75" s="383">
        <v>128.5</v>
      </c>
      <c r="M75" s="383">
        <v>14</v>
      </c>
      <c r="N75" s="383">
        <v>16.5</v>
      </c>
      <c r="O75" s="383">
        <v>11.4</v>
      </c>
    </row>
    <row r="76" spans="2:15" ht="16.5" customHeight="1" x14ac:dyDescent="0.25">
      <c r="B76" s="352" t="s">
        <v>468</v>
      </c>
      <c r="C76" s="343" t="s">
        <v>469</v>
      </c>
      <c r="D76" s="385">
        <v>19.399999999999999</v>
      </c>
      <c r="E76" s="385">
        <v>17.7</v>
      </c>
      <c r="F76" s="385">
        <v>21.5</v>
      </c>
      <c r="G76" s="385">
        <v>156.30000000000001</v>
      </c>
      <c r="H76" s="385">
        <v>142.80000000000001</v>
      </c>
      <c r="I76" s="385">
        <v>172.3</v>
      </c>
      <c r="J76" s="385">
        <v>148.19999999999999</v>
      </c>
      <c r="K76" s="385">
        <v>134.19999999999999</v>
      </c>
      <c r="L76" s="385">
        <v>164.9</v>
      </c>
      <c r="M76" s="385">
        <v>8.1</v>
      </c>
      <c r="N76" s="385">
        <v>8.6</v>
      </c>
      <c r="O76" s="385">
        <v>7.4</v>
      </c>
    </row>
    <row r="77" spans="2:15" ht="16.5" customHeight="1" x14ac:dyDescent="0.25">
      <c r="B77" s="355" t="s">
        <v>470</v>
      </c>
      <c r="C77" s="356" t="s">
        <v>84</v>
      </c>
      <c r="D77" s="394" t="s">
        <v>558</v>
      </c>
      <c r="E77" s="394" t="s">
        <v>558</v>
      </c>
      <c r="F77" s="394" t="s">
        <v>558</v>
      </c>
      <c r="G77" s="394" t="s">
        <v>558</v>
      </c>
      <c r="H77" s="394" t="s">
        <v>558</v>
      </c>
      <c r="I77" s="394" t="s">
        <v>558</v>
      </c>
      <c r="J77" s="394" t="s">
        <v>558</v>
      </c>
      <c r="K77" s="394" t="s">
        <v>558</v>
      </c>
      <c r="L77" s="394" t="s">
        <v>558</v>
      </c>
      <c r="M77" s="394" t="s">
        <v>558</v>
      </c>
      <c r="N77" s="394" t="s">
        <v>558</v>
      </c>
      <c r="O77" s="394" t="s">
        <v>558</v>
      </c>
    </row>
    <row r="78" spans="2:15" ht="16.5" customHeight="1" x14ac:dyDescent="0.25">
      <c r="B78" s="359" t="s">
        <v>471</v>
      </c>
      <c r="C78" s="360" t="s">
        <v>311</v>
      </c>
      <c r="D78" s="390">
        <v>19.399999999999999</v>
      </c>
      <c r="E78" s="390">
        <v>19.7</v>
      </c>
      <c r="F78" s="390">
        <v>18.8</v>
      </c>
      <c r="G78" s="390">
        <v>164.7</v>
      </c>
      <c r="H78" s="390">
        <v>174.5</v>
      </c>
      <c r="I78" s="390">
        <v>140.5</v>
      </c>
      <c r="J78" s="390">
        <v>144.19999999999999</v>
      </c>
      <c r="K78" s="390">
        <v>150.1</v>
      </c>
      <c r="L78" s="390">
        <v>129.80000000000001</v>
      </c>
      <c r="M78" s="390">
        <v>20.5</v>
      </c>
      <c r="N78" s="390">
        <v>24.4</v>
      </c>
      <c r="O78" s="390">
        <v>10.7</v>
      </c>
    </row>
    <row r="79" spans="2:15" ht="16.5" customHeight="1" x14ac:dyDescent="0.25">
      <c r="B79" s="359" t="s">
        <v>472</v>
      </c>
      <c r="C79" s="360" t="s">
        <v>314</v>
      </c>
      <c r="D79" s="387">
        <v>19.2</v>
      </c>
      <c r="E79" s="387">
        <v>19.3</v>
      </c>
      <c r="F79" s="387">
        <v>18.3</v>
      </c>
      <c r="G79" s="387">
        <v>158.9</v>
      </c>
      <c r="H79" s="387">
        <v>161.6</v>
      </c>
      <c r="I79" s="387">
        <v>144.9</v>
      </c>
      <c r="J79" s="387">
        <v>145.9</v>
      </c>
      <c r="K79" s="387">
        <v>147.5</v>
      </c>
      <c r="L79" s="387">
        <v>137.30000000000001</v>
      </c>
      <c r="M79" s="387">
        <v>13</v>
      </c>
      <c r="N79" s="387">
        <v>14.1</v>
      </c>
      <c r="O79" s="387">
        <v>7.6</v>
      </c>
    </row>
    <row r="80" spans="2:15" ht="16.5" customHeight="1" x14ac:dyDescent="0.25">
      <c r="B80" s="359" t="s">
        <v>473</v>
      </c>
      <c r="C80" s="360" t="s">
        <v>474</v>
      </c>
      <c r="D80" s="387">
        <v>16.5</v>
      </c>
      <c r="E80" s="387">
        <v>16.600000000000001</v>
      </c>
      <c r="F80" s="387">
        <v>16.399999999999999</v>
      </c>
      <c r="G80" s="387">
        <v>136</v>
      </c>
      <c r="H80" s="387">
        <v>144.1</v>
      </c>
      <c r="I80" s="387">
        <v>122.1</v>
      </c>
      <c r="J80" s="387">
        <v>123</v>
      </c>
      <c r="K80" s="387">
        <v>128.80000000000001</v>
      </c>
      <c r="L80" s="387">
        <v>113</v>
      </c>
      <c r="M80" s="387">
        <v>13</v>
      </c>
      <c r="N80" s="387">
        <v>15.3</v>
      </c>
      <c r="O80" s="387">
        <v>9.1</v>
      </c>
    </row>
    <row r="81" spans="2:15" ht="16.5" customHeight="1" x14ac:dyDescent="0.25">
      <c r="B81" s="359" t="s">
        <v>459</v>
      </c>
      <c r="C81" s="360" t="s">
        <v>166</v>
      </c>
      <c r="D81" s="387">
        <v>18.600000000000001</v>
      </c>
      <c r="E81" s="387">
        <v>18.8</v>
      </c>
      <c r="F81" s="387">
        <v>18.100000000000001</v>
      </c>
      <c r="G81" s="387">
        <v>159.9</v>
      </c>
      <c r="H81" s="387">
        <v>164.1</v>
      </c>
      <c r="I81" s="387">
        <v>152</v>
      </c>
      <c r="J81" s="387">
        <v>146.5</v>
      </c>
      <c r="K81" s="387">
        <v>148.30000000000001</v>
      </c>
      <c r="L81" s="387">
        <v>143</v>
      </c>
      <c r="M81" s="387">
        <v>13.4</v>
      </c>
      <c r="N81" s="387">
        <v>15.8</v>
      </c>
      <c r="O81" s="387">
        <v>9</v>
      </c>
    </row>
    <row r="82" spans="2:15" ht="16.5" customHeight="1" x14ac:dyDescent="0.25">
      <c r="B82" s="359" t="s">
        <v>475</v>
      </c>
      <c r="C82" s="360" t="s">
        <v>113</v>
      </c>
      <c r="D82" s="387">
        <v>18.7</v>
      </c>
      <c r="E82" s="387">
        <v>18.399999999999999</v>
      </c>
      <c r="F82" s="387">
        <v>19.2</v>
      </c>
      <c r="G82" s="387">
        <v>153</v>
      </c>
      <c r="H82" s="387">
        <v>153.80000000000001</v>
      </c>
      <c r="I82" s="387">
        <v>151.1</v>
      </c>
      <c r="J82" s="387">
        <v>139.9</v>
      </c>
      <c r="K82" s="387">
        <v>136.9</v>
      </c>
      <c r="L82" s="387">
        <v>146.19999999999999</v>
      </c>
      <c r="M82" s="387">
        <v>13.1</v>
      </c>
      <c r="N82" s="387">
        <v>16.899999999999999</v>
      </c>
      <c r="O82" s="387">
        <v>4.9000000000000004</v>
      </c>
    </row>
    <row r="83" spans="2:15" ht="16.5" customHeight="1" x14ac:dyDescent="0.25">
      <c r="B83" s="359" t="s">
        <v>201</v>
      </c>
      <c r="C83" s="360" t="s">
        <v>320</v>
      </c>
      <c r="D83" s="387">
        <v>18</v>
      </c>
      <c r="E83" s="387">
        <v>18.100000000000001</v>
      </c>
      <c r="F83" s="387">
        <v>17.399999999999999</v>
      </c>
      <c r="G83" s="387">
        <v>153.9</v>
      </c>
      <c r="H83" s="387">
        <v>158.30000000000001</v>
      </c>
      <c r="I83" s="387">
        <v>137.80000000000001</v>
      </c>
      <c r="J83" s="387">
        <v>139.80000000000001</v>
      </c>
      <c r="K83" s="387">
        <v>142</v>
      </c>
      <c r="L83" s="387">
        <v>131.80000000000001</v>
      </c>
      <c r="M83" s="387">
        <v>14.1</v>
      </c>
      <c r="N83" s="387">
        <v>16.3</v>
      </c>
      <c r="O83" s="387">
        <v>6</v>
      </c>
    </row>
    <row r="84" spans="2:15" ht="16.5" customHeight="1" x14ac:dyDescent="0.25">
      <c r="B84" s="359" t="s">
        <v>476</v>
      </c>
      <c r="C84" s="360" t="s">
        <v>449</v>
      </c>
      <c r="D84" s="390">
        <v>18.3</v>
      </c>
      <c r="E84" s="390">
        <v>18.7</v>
      </c>
      <c r="F84" s="390">
        <v>17.3</v>
      </c>
      <c r="G84" s="390">
        <v>160.6</v>
      </c>
      <c r="H84" s="390">
        <v>173</v>
      </c>
      <c r="I84" s="390">
        <v>129.30000000000001</v>
      </c>
      <c r="J84" s="390">
        <v>142.1</v>
      </c>
      <c r="K84" s="390">
        <v>149.30000000000001</v>
      </c>
      <c r="L84" s="390">
        <v>123.8</v>
      </c>
      <c r="M84" s="390">
        <v>18.5</v>
      </c>
      <c r="N84" s="390">
        <v>23.7</v>
      </c>
      <c r="O84" s="390">
        <v>5.5</v>
      </c>
    </row>
    <row r="85" spans="2:15" ht="16.5" customHeight="1" x14ac:dyDescent="0.25">
      <c r="B85" s="359" t="s">
        <v>477</v>
      </c>
      <c r="C85" s="360" t="s">
        <v>478</v>
      </c>
      <c r="D85" s="390">
        <v>18.899999999999999</v>
      </c>
      <c r="E85" s="390">
        <v>19.3</v>
      </c>
      <c r="F85" s="390">
        <v>16.7</v>
      </c>
      <c r="G85" s="390">
        <v>159</v>
      </c>
      <c r="H85" s="390">
        <v>163.19999999999999</v>
      </c>
      <c r="I85" s="390">
        <v>137.5</v>
      </c>
      <c r="J85" s="390">
        <v>145.69999999999999</v>
      </c>
      <c r="K85" s="390">
        <v>149.1</v>
      </c>
      <c r="L85" s="390">
        <v>128.19999999999999</v>
      </c>
      <c r="M85" s="390">
        <v>13.3</v>
      </c>
      <c r="N85" s="390">
        <v>14.1</v>
      </c>
      <c r="O85" s="390">
        <v>9.3000000000000007</v>
      </c>
    </row>
    <row r="86" spans="2:15" ht="16.5" customHeight="1" x14ac:dyDescent="0.25">
      <c r="B86" s="359" t="s">
        <v>174</v>
      </c>
      <c r="C86" s="360" t="s">
        <v>479</v>
      </c>
      <c r="D86" s="387">
        <v>16.100000000000001</v>
      </c>
      <c r="E86" s="387">
        <v>16.100000000000001</v>
      </c>
      <c r="F86" s="387">
        <v>15.9</v>
      </c>
      <c r="G86" s="387">
        <v>132.1</v>
      </c>
      <c r="H86" s="387">
        <v>132.30000000000001</v>
      </c>
      <c r="I86" s="387">
        <v>130</v>
      </c>
      <c r="J86" s="387">
        <v>121.2</v>
      </c>
      <c r="K86" s="387">
        <v>121</v>
      </c>
      <c r="L86" s="387">
        <v>122.7</v>
      </c>
      <c r="M86" s="387">
        <v>10.9</v>
      </c>
      <c r="N86" s="387">
        <v>11.3</v>
      </c>
      <c r="O86" s="387">
        <v>7.3</v>
      </c>
    </row>
    <row r="87" spans="2:15" ht="16.5" customHeight="1" x14ac:dyDescent="0.25">
      <c r="B87" s="359" t="s">
        <v>205</v>
      </c>
      <c r="C87" s="360" t="s">
        <v>480</v>
      </c>
      <c r="D87" s="387">
        <v>20.100000000000001</v>
      </c>
      <c r="E87" s="387">
        <v>20.2</v>
      </c>
      <c r="F87" s="387">
        <v>19.899999999999999</v>
      </c>
      <c r="G87" s="387">
        <v>165.3</v>
      </c>
      <c r="H87" s="387">
        <v>170.2</v>
      </c>
      <c r="I87" s="387">
        <v>153.19999999999999</v>
      </c>
      <c r="J87" s="387">
        <v>155.30000000000001</v>
      </c>
      <c r="K87" s="387">
        <v>158.30000000000001</v>
      </c>
      <c r="L87" s="387">
        <v>148.1</v>
      </c>
      <c r="M87" s="387">
        <v>10</v>
      </c>
      <c r="N87" s="387">
        <v>11.9</v>
      </c>
      <c r="O87" s="387">
        <v>5.0999999999999996</v>
      </c>
    </row>
    <row r="88" spans="2:15" ht="16.5" customHeight="1" x14ac:dyDescent="0.25">
      <c r="B88" s="359" t="s">
        <v>411</v>
      </c>
      <c r="C88" s="360" t="s">
        <v>307</v>
      </c>
      <c r="D88" s="387">
        <v>16.399999999999999</v>
      </c>
      <c r="E88" s="387">
        <v>16.399999999999999</v>
      </c>
      <c r="F88" s="387">
        <v>16.3</v>
      </c>
      <c r="G88" s="387">
        <v>136.30000000000001</v>
      </c>
      <c r="H88" s="387">
        <v>136.69999999999999</v>
      </c>
      <c r="I88" s="387">
        <v>134.19999999999999</v>
      </c>
      <c r="J88" s="387">
        <v>125.5</v>
      </c>
      <c r="K88" s="387">
        <v>125.7</v>
      </c>
      <c r="L88" s="387">
        <v>124.7</v>
      </c>
      <c r="M88" s="387">
        <v>10.8</v>
      </c>
      <c r="N88" s="387">
        <v>11</v>
      </c>
      <c r="O88" s="387">
        <v>9.5</v>
      </c>
    </row>
    <row r="89" spans="2:15" ht="16.5" customHeight="1" x14ac:dyDescent="0.25">
      <c r="B89" s="359" t="s">
        <v>481</v>
      </c>
      <c r="C89" s="360" t="s">
        <v>309</v>
      </c>
      <c r="D89" s="387">
        <v>19.399999999999999</v>
      </c>
      <c r="E89" s="387">
        <v>19.5</v>
      </c>
      <c r="F89" s="387">
        <v>18.7</v>
      </c>
      <c r="G89" s="387">
        <v>169.7</v>
      </c>
      <c r="H89" s="387">
        <v>171.6</v>
      </c>
      <c r="I89" s="387">
        <v>157.30000000000001</v>
      </c>
      <c r="J89" s="387">
        <v>152.4</v>
      </c>
      <c r="K89" s="387">
        <v>153.30000000000001</v>
      </c>
      <c r="L89" s="387">
        <v>146.9</v>
      </c>
      <c r="M89" s="387">
        <v>17.3</v>
      </c>
      <c r="N89" s="387">
        <v>18.3</v>
      </c>
      <c r="O89" s="387">
        <v>10.4</v>
      </c>
    </row>
    <row r="90" spans="2:15" ht="16.5" customHeight="1" x14ac:dyDescent="0.25">
      <c r="B90" s="359" t="s">
        <v>423</v>
      </c>
      <c r="C90" s="360" t="s">
        <v>132</v>
      </c>
      <c r="D90" s="387">
        <v>16.8</v>
      </c>
      <c r="E90" s="387">
        <v>16</v>
      </c>
      <c r="F90" s="387">
        <v>17.7</v>
      </c>
      <c r="G90" s="387">
        <v>132.4</v>
      </c>
      <c r="H90" s="387">
        <v>134</v>
      </c>
      <c r="I90" s="387">
        <v>130.5</v>
      </c>
      <c r="J90" s="387">
        <v>123.4</v>
      </c>
      <c r="K90" s="387">
        <v>122.1</v>
      </c>
      <c r="L90" s="387">
        <v>125</v>
      </c>
      <c r="M90" s="387">
        <v>9</v>
      </c>
      <c r="N90" s="387">
        <v>11.9</v>
      </c>
      <c r="O90" s="387">
        <v>5.5</v>
      </c>
    </row>
    <row r="91" spans="2:15" ht="16.5" customHeight="1" x14ac:dyDescent="0.25">
      <c r="B91" s="359" t="s">
        <v>482</v>
      </c>
      <c r="C91" s="360" t="s">
        <v>273</v>
      </c>
      <c r="D91" s="387">
        <v>20.9</v>
      </c>
      <c r="E91" s="387">
        <v>21.2</v>
      </c>
      <c r="F91" s="387">
        <v>19.8</v>
      </c>
      <c r="G91" s="387">
        <v>170.5</v>
      </c>
      <c r="H91" s="387">
        <v>174.4</v>
      </c>
      <c r="I91" s="387">
        <v>155.19999999999999</v>
      </c>
      <c r="J91" s="387">
        <v>162.9</v>
      </c>
      <c r="K91" s="387">
        <v>165.9</v>
      </c>
      <c r="L91" s="387">
        <v>151</v>
      </c>
      <c r="M91" s="387">
        <v>7.6</v>
      </c>
      <c r="N91" s="387">
        <v>8.5</v>
      </c>
      <c r="O91" s="387">
        <v>4.2</v>
      </c>
    </row>
    <row r="92" spans="2:15" ht="16.5" customHeight="1" x14ac:dyDescent="0.25">
      <c r="B92" s="359" t="s">
        <v>131</v>
      </c>
      <c r="C92" s="360" t="s">
        <v>146</v>
      </c>
      <c r="D92" s="387">
        <v>18.5</v>
      </c>
      <c r="E92" s="387">
        <v>19</v>
      </c>
      <c r="F92" s="387">
        <v>17.7</v>
      </c>
      <c r="G92" s="387">
        <v>150.6</v>
      </c>
      <c r="H92" s="387">
        <v>165.2</v>
      </c>
      <c r="I92" s="387">
        <v>128.4</v>
      </c>
      <c r="J92" s="387">
        <v>139.6</v>
      </c>
      <c r="K92" s="387">
        <v>149.80000000000001</v>
      </c>
      <c r="L92" s="387">
        <v>124</v>
      </c>
      <c r="M92" s="387">
        <v>11</v>
      </c>
      <c r="N92" s="387">
        <v>15.4</v>
      </c>
      <c r="O92" s="387">
        <v>4.4000000000000004</v>
      </c>
    </row>
    <row r="93" spans="2:15" ht="16.5" customHeight="1" x14ac:dyDescent="0.25">
      <c r="B93" s="359" t="s">
        <v>402</v>
      </c>
      <c r="C93" s="360" t="s">
        <v>317</v>
      </c>
      <c r="D93" s="387">
        <v>17</v>
      </c>
      <c r="E93" s="387">
        <v>16.8</v>
      </c>
      <c r="F93" s="387">
        <v>17.5</v>
      </c>
      <c r="G93" s="387">
        <v>142.30000000000001</v>
      </c>
      <c r="H93" s="387">
        <v>142.6</v>
      </c>
      <c r="I93" s="387">
        <v>141.30000000000001</v>
      </c>
      <c r="J93" s="387">
        <v>130.1</v>
      </c>
      <c r="K93" s="387">
        <v>129.4</v>
      </c>
      <c r="L93" s="387">
        <v>132.4</v>
      </c>
      <c r="M93" s="387">
        <v>12.2</v>
      </c>
      <c r="N93" s="387">
        <v>13.2</v>
      </c>
      <c r="O93" s="387">
        <v>8.9</v>
      </c>
    </row>
    <row r="94" spans="2:15" ht="16.5" customHeight="1" x14ac:dyDescent="0.25">
      <c r="B94" s="359" t="s">
        <v>343</v>
      </c>
      <c r="C94" s="360" t="s">
        <v>51</v>
      </c>
      <c r="D94" s="387">
        <v>19.100000000000001</v>
      </c>
      <c r="E94" s="387">
        <v>19.100000000000001</v>
      </c>
      <c r="F94" s="387">
        <v>18.899999999999999</v>
      </c>
      <c r="G94" s="387">
        <v>165.5</v>
      </c>
      <c r="H94" s="387">
        <v>168.1</v>
      </c>
      <c r="I94" s="387">
        <v>155.69999999999999</v>
      </c>
      <c r="J94" s="387">
        <v>149.30000000000001</v>
      </c>
      <c r="K94" s="387">
        <v>150.1</v>
      </c>
      <c r="L94" s="387">
        <v>146.1</v>
      </c>
      <c r="M94" s="387">
        <v>16.2</v>
      </c>
      <c r="N94" s="387">
        <v>18</v>
      </c>
      <c r="O94" s="387">
        <v>9.6</v>
      </c>
    </row>
    <row r="95" spans="2:15" ht="16.5" customHeight="1" x14ac:dyDescent="0.25">
      <c r="B95" s="359" t="s">
        <v>484</v>
      </c>
      <c r="C95" s="363" t="s">
        <v>356</v>
      </c>
      <c r="D95" s="387">
        <v>15.9</v>
      </c>
      <c r="E95" s="387">
        <v>15.8</v>
      </c>
      <c r="F95" s="387">
        <v>16</v>
      </c>
      <c r="G95" s="387">
        <v>130.4</v>
      </c>
      <c r="H95" s="387">
        <v>132.6</v>
      </c>
      <c r="I95" s="387">
        <v>127</v>
      </c>
      <c r="J95" s="387">
        <v>119.5</v>
      </c>
      <c r="K95" s="387">
        <v>119.7</v>
      </c>
      <c r="L95" s="387">
        <v>119.1</v>
      </c>
      <c r="M95" s="387">
        <v>10.9</v>
      </c>
      <c r="N95" s="387">
        <v>12.9</v>
      </c>
      <c r="O95" s="387">
        <v>7.9</v>
      </c>
    </row>
    <row r="96" spans="2:15" ht="16.5" customHeight="1" x14ac:dyDescent="0.25">
      <c r="B96" s="350" t="s">
        <v>342</v>
      </c>
      <c r="C96" s="364" t="s">
        <v>486</v>
      </c>
      <c r="D96" s="383">
        <v>18.899999999999999</v>
      </c>
      <c r="E96" s="383">
        <v>19.100000000000001</v>
      </c>
      <c r="F96" s="383">
        <v>18.2</v>
      </c>
      <c r="G96" s="383">
        <v>152.69999999999999</v>
      </c>
      <c r="H96" s="383">
        <v>155.9</v>
      </c>
      <c r="I96" s="383">
        <v>142.30000000000001</v>
      </c>
      <c r="J96" s="383">
        <v>139.69999999999999</v>
      </c>
      <c r="K96" s="383">
        <v>141.30000000000001</v>
      </c>
      <c r="L96" s="383">
        <v>134.5</v>
      </c>
      <c r="M96" s="383">
        <v>13</v>
      </c>
      <c r="N96" s="383">
        <v>14.6</v>
      </c>
      <c r="O96" s="383">
        <v>7.8</v>
      </c>
    </row>
    <row r="97" spans="2:15" ht="16.5" customHeight="1" x14ac:dyDescent="0.25">
      <c r="B97" s="365" t="s">
        <v>208</v>
      </c>
      <c r="C97" s="366" t="s">
        <v>487</v>
      </c>
      <c r="D97" s="389">
        <v>18.100000000000001</v>
      </c>
      <c r="E97" s="389">
        <v>18.399999999999999</v>
      </c>
      <c r="F97" s="389">
        <v>18</v>
      </c>
      <c r="G97" s="389">
        <v>121.4</v>
      </c>
      <c r="H97" s="389">
        <v>138.5</v>
      </c>
      <c r="I97" s="389">
        <v>114.3</v>
      </c>
      <c r="J97" s="389">
        <v>117.9</v>
      </c>
      <c r="K97" s="389">
        <v>131</v>
      </c>
      <c r="L97" s="389">
        <v>112.4</v>
      </c>
      <c r="M97" s="389">
        <v>3.5</v>
      </c>
      <c r="N97" s="389">
        <v>7.5</v>
      </c>
      <c r="O97" s="389">
        <v>1.9</v>
      </c>
    </row>
    <row r="98" spans="2:15" ht="16.5" customHeight="1" x14ac:dyDescent="0.25">
      <c r="B98" s="355" t="s">
        <v>326</v>
      </c>
      <c r="C98" s="356" t="s">
        <v>158</v>
      </c>
      <c r="D98" s="12">
        <v>18.100000000000001</v>
      </c>
      <c r="E98" s="12">
        <v>19.899999999999999</v>
      </c>
      <c r="F98" s="12">
        <v>16.7</v>
      </c>
      <c r="G98" s="12">
        <v>133.1</v>
      </c>
      <c r="H98" s="12">
        <v>164.3</v>
      </c>
      <c r="I98" s="12">
        <v>110</v>
      </c>
      <c r="J98" s="12">
        <v>127.7</v>
      </c>
      <c r="K98" s="12">
        <v>155.69999999999999</v>
      </c>
      <c r="L98" s="12">
        <v>106.9</v>
      </c>
      <c r="M98" s="12">
        <v>5.4</v>
      </c>
      <c r="N98" s="12">
        <v>8.6</v>
      </c>
      <c r="O98" s="12">
        <v>3.1</v>
      </c>
    </row>
    <row r="99" spans="2:15" ht="16.5" customHeight="1" x14ac:dyDescent="0.25">
      <c r="B99" s="359" t="s">
        <v>488</v>
      </c>
      <c r="C99" s="360" t="s">
        <v>121</v>
      </c>
      <c r="D99" s="387">
        <v>14.5</v>
      </c>
      <c r="E99" s="387">
        <v>14.3</v>
      </c>
      <c r="F99" s="387">
        <v>14.5</v>
      </c>
      <c r="G99" s="387">
        <v>85.8</v>
      </c>
      <c r="H99" s="387">
        <v>90.2</v>
      </c>
      <c r="I99" s="387">
        <v>83.9</v>
      </c>
      <c r="J99" s="387">
        <v>82.4</v>
      </c>
      <c r="K99" s="387">
        <v>85</v>
      </c>
      <c r="L99" s="387">
        <v>81.3</v>
      </c>
      <c r="M99" s="387">
        <v>3.4</v>
      </c>
      <c r="N99" s="387">
        <v>5.2</v>
      </c>
      <c r="O99" s="387">
        <v>2.6</v>
      </c>
    </row>
    <row r="100" spans="2:15" ht="16.5" customHeight="1" x14ac:dyDescent="0.25">
      <c r="B100" s="350" t="s">
        <v>489</v>
      </c>
      <c r="C100" s="351" t="s">
        <v>490</v>
      </c>
      <c r="D100" s="383">
        <v>17.399999999999999</v>
      </c>
      <c r="E100" s="383">
        <v>17.399999999999999</v>
      </c>
      <c r="F100" s="383">
        <v>17.3</v>
      </c>
      <c r="G100" s="383">
        <v>127.6</v>
      </c>
      <c r="H100" s="383">
        <v>122</v>
      </c>
      <c r="I100" s="383">
        <v>130.19999999999999</v>
      </c>
      <c r="J100" s="383">
        <v>115.8</v>
      </c>
      <c r="K100" s="383">
        <v>108.4</v>
      </c>
      <c r="L100" s="383">
        <v>119.2</v>
      </c>
      <c r="M100" s="383">
        <v>11.8</v>
      </c>
      <c r="N100" s="383">
        <v>13.6</v>
      </c>
      <c r="O100" s="383">
        <v>11</v>
      </c>
    </row>
    <row r="101" spans="2:15" ht="16.5" customHeight="1" x14ac:dyDescent="0.25">
      <c r="B101" s="365" t="s">
        <v>491</v>
      </c>
      <c r="C101" s="348" t="s">
        <v>13</v>
      </c>
      <c r="D101" s="389">
        <v>17.3</v>
      </c>
      <c r="E101" s="389">
        <v>18.100000000000001</v>
      </c>
      <c r="F101" s="389">
        <v>17.100000000000001</v>
      </c>
      <c r="G101" s="389">
        <v>117.5</v>
      </c>
      <c r="H101" s="389">
        <v>132.9</v>
      </c>
      <c r="I101" s="389">
        <v>113.2</v>
      </c>
      <c r="J101" s="389">
        <v>113.9</v>
      </c>
      <c r="K101" s="389">
        <v>127.3</v>
      </c>
      <c r="L101" s="389">
        <v>110.2</v>
      </c>
      <c r="M101" s="389">
        <v>3.6</v>
      </c>
      <c r="N101" s="389">
        <v>5.6</v>
      </c>
      <c r="O101" s="389">
        <v>3</v>
      </c>
    </row>
    <row r="102" spans="2:15" ht="16.5" customHeight="1" x14ac:dyDescent="0.25">
      <c r="B102" s="355" t="s">
        <v>376</v>
      </c>
      <c r="C102" s="356" t="s">
        <v>108</v>
      </c>
      <c r="D102" s="383">
        <v>18.899999999999999</v>
      </c>
      <c r="E102" s="383">
        <v>19.100000000000001</v>
      </c>
      <c r="F102" s="383">
        <v>18.600000000000001</v>
      </c>
      <c r="G102" s="383">
        <v>157.6</v>
      </c>
      <c r="H102" s="383">
        <v>163.69999999999999</v>
      </c>
      <c r="I102" s="383">
        <v>151.4</v>
      </c>
      <c r="J102" s="383">
        <v>143.6</v>
      </c>
      <c r="K102" s="383">
        <v>146.9</v>
      </c>
      <c r="L102" s="383">
        <v>140.19999999999999</v>
      </c>
      <c r="M102" s="383">
        <v>14</v>
      </c>
      <c r="N102" s="383">
        <v>16.8</v>
      </c>
      <c r="O102" s="383">
        <v>11.2</v>
      </c>
    </row>
    <row r="103" spans="2:15" ht="16.5" customHeight="1" x14ac:dyDescent="0.25">
      <c r="B103" s="359" t="s">
        <v>492</v>
      </c>
      <c r="C103" s="360" t="s">
        <v>493</v>
      </c>
      <c r="D103" s="387">
        <v>17.3</v>
      </c>
      <c r="E103" s="387">
        <v>17.600000000000001</v>
      </c>
      <c r="F103" s="387">
        <v>16.600000000000001</v>
      </c>
      <c r="G103" s="387">
        <v>140.4</v>
      </c>
      <c r="H103" s="387">
        <v>151.6</v>
      </c>
      <c r="I103" s="387">
        <v>107.5</v>
      </c>
      <c r="J103" s="387">
        <v>124</v>
      </c>
      <c r="K103" s="387">
        <v>130.5</v>
      </c>
      <c r="L103" s="387">
        <v>104.8</v>
      </c>
      <c r="M103" s="387">
        <v>16.399999999999999</v>
      </c>
      <c r="N103" s="387">
        <v>21.1</v>
      </c>
      <c r="O103" s="387">
        <v>2.7</v>
      </c>
    </row>
    <row r="104" spans="2:15" ht="16.5" customHeight="1" x14ac:dyDescent="0.25">
      <c r="B104" s="365" t="s">
        <v>495</v>
      </c>
      <c r="C104" s="348" t="s">
        <v>496</v>
      </c>
      <c r="D104" s="395">
        <v>18.3</v>
      </c>
      <c r="E104" s="395">
        <v>18.899999999999999</v>
      </c>
      <c r="F104" s="395">
        <v>17.3</v>
      </c>
      <c r="G104" s="395">
        <v>129.5</v>
      </c>
      <c r="H104" s="395">
        <v>142.80000000000001</v>
      </c>
      <c r="I104" s="395">
        <v>109.7</v>
      </c>
      <c r="J104" s="395">
        <v>124.7</v>
      </c>
      <c r="K104" s="395">
        <v>136.80000000000001</v>
      </c>
      <c r="L104" s="395">
        <v>106.6</v>
      </c>
      <c r="M104" s="395">
        <v>4.8</v>
      </c>
      <c r="N104" s="395">
        <v>6</v>
      </c>
      <c r="O104" s="395">
        <v>3.1</v>
      </c>
    </row>
  </sheetData>
  <mergeCells count="10">
    <mergeCell ref="B3:C5"/>
    <mergeCell ref="D3:F4"/>
    <mergeCell ref="G3:I4"/>
    <mergeCell ref="J4:L4"/>
    <mergeCell ref="M4:O4"/>
    <mergeCell ref="B55:C57"/>
    <mergeCell ref="D55:F56"/>
    <mergeCell ref="G55:I56"/>
    <mergeCell ref="J56:L56"/>
    <mergeCell ref="M56:O56"/>
  </mergeCells>
  <phoneticPr fontId="64"/>
  <dataValidations count="1">
    <dataValidation type="whole" allowBlank="1" showInputMessage="1" showErrorMessage="1" errorTitle="入力エラー" error="入力した値に誤りがあります" sqref="D7:IV52 C98:C104 A31:A52 A7:A26 C7:C43 A59:A82 C46:C52 A87:A104 D96:IV104 C59:IV95">
      <formula1>-999999999999</formula1>
      <formula2>999999999999</formula2>
    </dataValidation>
  </dataValidations>
  <printOptions horizontalCentered="1"/>
  <pageMargins left="0.39370078740157483" right="0.23622047244094491" top="0.43307086614173229" bottom="0.39370078740157483" header="0" footer="0"/>
  <pageSetup paperSize="9" scale="65" firstPageNumber="0" orientation="landscape" r:id="rId1"/>
  <headerFooter alignWithMargins="0"/>
  <rowBreaks count="1" manualBreakCount="1">
    <brk id="5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indexed="53"/>
  </sheetPr>
  <dimension ref="B1:R102"/>
  <sheetViews>
    <sheetView zoomScale="70" zoomScaleNormal="70" workbookViewId="0"/>
  </sheetViews>
  <sheetFormatPr defaultColWidth="9" defaultRowHeight="13.3" x14ac:dyDescent="0.25"/>
  <cols>
    <col min="1" max="1" width="9" style="15" bestFit="1" customWidth="1"/>
    <col min="2" max="2" width="6.4609375" style="15" customWidth="1"/>
    <col min="3" max="3" width="38.61328125" style="7" customWidth="1"/>
    <col min="4" max="18" width="10.3828125" style="15" customWidth="1"/>
    <col min="19" max="19" width="9" style="15" bestFit="1"/>
    <col min="20" max="16384" width="9" style="15"/>
  </cols>
  <sheetData>
    <row r="1" spans="2:18" ht="21.75" customHeight="1" x14ac:dyDescent="0.3">
      <c r="B1" s="61"/>
      <c r="C1" s="322">
        <v>45901</v>
      </c>
      <c r="D1" s="323" t="s">
        <v>53</v>
      </c>
      <c r="E1" s="61"/>
      <c r="F1" s="61"/>
      <c r="H1" s="61"/>
      <c r="I1" s="61"/>
      <c r="J1" s="61"/>
      <c r="K1" s="61"/>
      <c r="L1" s="61"/>
      <c r="M1" s="61"/>
      <c r="N1" s="61"/>
      <c r="O1" s="61"/>
      <c r="P1" s="61"/>
      <c r="Q1" s="61"/>
      <c r="R1" s="61"/>
    </row>
    <row r="2" spans="2:18" ht="18" customHeight="1" x14ac:dyDescent="0.25">
      <c r="B2" s="48"/>
      <c r="C2" s="324" t="s">
        <v>135</v>
      </c>
      <c r="E2" s="48"/>
      <c r="F2" s="48"/>
      <c r="G2" s="48"/>
      <c r="H2" s="48"/>
      <c r="I2" s="48"/>
      <c r="J2" s="48"/>
      <c r="K2" s="48"/>
      <c r="L2" s="325"/>
      <c r="M2" s="48"/>
      <c r="N2" s="48"/>
      <c r="O2" s="48"/>
      <c r="P2" s="48"/>
      <c r="Q2" s="48"/>
      <c r="R2" s="48"/>
    </row>
    <row r="3" spans="2:18" s="321" customFormat="1" ht="18" customHeight="1" x14ac:dyDescent="0.25">
      <c r="B3" s="626" t="s">
        <v>500</v>
      </c>
      <c r="C3" s="627"/>
      <c r="D3" s="632" t="s">
        <v>501</v>
      </c>
      <c r="E3" s="632"/>
      <c r="F3" s="632"/>
      <c r="G3" s="626" t="s">
        <v>187</v>
      </c>
      <c r="H3" s="643"/>
      <c r="I3" s="643"/>
      <c r="J3" s="626" t="s">
        <v>118</v>
      </c>
      <c r="K3" s="643"/>
      <c r="L3" s="643"/>
      <c r="M3" s="639" t="s">
        <v>2</v>
      </c>
      <c r="N3" s="641"/>
      <c r="O3" s="641"/>
      <c r="P3" s="639" t="s">
        <v>381</v>
      </c>
      <c r="Q3" s="641"/>
      <c r="R3" s="642"/>
    </row>
    <row r="4" spans="2:18" s="321" customFormat="1" ht="18" customHeight="1" x14ac:dyDescent="0.25">
      <c r="B4" s="630"/>
      <c r="C4" s="631"/>
      <c r="D4" s="333" t="s">
        <v>452</v>
      </c>
      <c r="E4" s="332" t="s">
        <v>453</v>
      </c>
      <c r="F4" s="332" t="s">
        <v>60</v>
      </c>
      <c r="G4" s="331" t="s">
        <v>452</v>
      </c>
      <c r="H4" s="332" t="s">
        <v>453</v>
      </c>
      <c r="I4" s="332" t="s">
        <v>60</v>
      </c>
      <c r="J4" s="331" t="s">
        <v>452</v>
      </c>
      <c r="K4" s="332" t="s">
        <v>453</v>
      </c>
      <c r="L4" s="332" t="s">
        <v>60</v>
      </c>
      <c r="M4" s="332" t="s">
        <v>452</v>
      </c>
      <c r="N4" s="331" t="s">
        <v>453</v>
      </c>
      <c r="O4" s="332" t="s">
        <v>60</v>
      </c>
      <c r="P4" s="331" t="s">
        <v>452</v>
      </c>
      <c r="Q4" s="331" t="s">
        <v>453</v>
      </c>
      <c r="R4" s="333" t="s">
        <v>60</v>
      </c>
    </row>
    <row r="5" spans="2:18" s="321" customFormat="1" ht="9.75" customHeight="1" x14ac:dyDescent="0.25">
      <c r="B5" s="375"/>
      <c r="C5" s="376"/>
      <c r="D5" s="397" t="s">
        <v>502</v>
      </c>
      <c r="E5" s="398" t="s">
        <v>502</v>
      </c>
      <c r="F5" s="398" t="s">
        <v>502</v>
      </c>
      <c r="G5" s="398" t="s">
        <v>502</v>
      </c>
      <c r="H5" s="398" t="s">
        <v>502</v>
      </c>
      <c r="I5" s="398" t="s">
        <v>502</v>
      </c>
      <c r="J5" s="398" t="s">
        <v>502</v>
      </c>
      <c r="K5" s="398" t="s">
        <v>502</v>
      </c>
      <c r="L5" s="398" t="s">
        <v>502</v>
      </c>
      <c r="M5" s="398" t="s">
        <v>502</v>
      </c>
      <c r="N5" s="398" t="s">
        <v>502</v>
      </c>
      <c r="O5" s="398" t="s">
        <v>502</v>
      </c>
      <c r="P5" s="399" t="s">
        <v>81</v>
      </c>
      <c r="Q5" s="399" t="s">
        <v>81</v>
      </c>
      <c r="R5" s="399" t="s">
        <v>81</v>
      </c>
    </row>
    <row r="6" spans="2:18" ht="16.5" customHeight="1" x14ac:dyDescent="0.25">
      <c r="B6" s="380" t="s">
        <v>154</v>
      </c>
      <c r="C6" s="381" t="s">
        <v>34</v>
      </c>
      <c r="D6" s="400">
        <v>1415175</v>
      </c>
      <c r="E6" s="400">
        <v>757173</v>
      </c>
      <c r="F6" s="400">
        <v>658002</v>
      </c>
      <c r="G6" s="400">
        <v>18457</v>
      </c>
      <c r="H6" s="400">
        <v>10265</v>
      </c>
      <c r="I6" s="400">
        <v>8192</v>
      </c>
      <c r="J6" s="400">
        <v>24666</v>
      </c>
      <c r="K6" s="400">
        <v>10771</v>
      </c>
      <c r="L6" s="400">
        <v>13895</v>
      </c>
      <c r="M6" s="400">
        <v>1408966</v>
      </c>
      <c r="N6" s="400">
        <v>756667</v>
      </c>
      <c r="O6" s="400">
        <v>652299</v>
      </c>
      <c r="P6" s="12">
        <v>31.6</v>
      </c>
      <c r="Q6" s="12">
        <v>16.899999999999999</v>
      </c>
      <c r="R6" s="12">
        <v>48.6</v>
      </c>
    </row>
    <row r="7" spans="2:18" ht="16.5" customHeight="1" x14ac:dyDescent="0.25">
      <c r="B7" s="338" t="s">
        <v>194</v>
      </c>
      <c r="C7" s="339" t="s">
        <v>454</v>
      </c>
      <c r="D7" s="401">
        <v>62781</v>
      </c>
      <c r="E7" s="402">
        <v>50391</v>
      </c>
      <c r="F7" s="402">
        <v>12390</v>
      </c>
      <c r="G7" s="402">
        <v>805</v>
      </c>
      <c r="H7" s="402">
        <v>678</v>
      </c>
      <c r="I7" s="402">
        <v>127</v>
      </c>
      <c r="J7" s="402">
        <v>748</v>
      </c>
      <c r="K7" s="402">
        <v>627</v>
      </c>
      <c r="L7" s="402">
        <v>121</v>
      </c>
      <c r="M7" s="402">
        <v>62838</v>
      </c>
      <c r="N7" s="402">
        <v>50442</v>
      </c>
      <c r="O7" s="402">
        <v>12396</v>
      </c>
      <c r="P7" s="383">
        <v>8.6999999999999993</v>
      </c>
      <c r="Q7" s="383">
        <v>3.7</v>
      </c>
      <c r="R7" s="383">
        <v>29</v>
      </c>
    </row>
    <row r="8" spans="2:18" ht="16.5" customHeight="1" x14ac:dyDescent="0.25">
      <c r="B8" s="342" t="s">
        <v>148</v>
      </c>
      <c r="C8" s="343" t="s">
        <v>45</v>
      </c>
      <c r="D8" s="403">
        <v>366630</v>
      </c>
      <c r="E8" s="404">
        <v>253925</v>
      </c>
      <c r="F8" s="404">
        <v>112705</v>
      </c>
      <c r="G8" s="404">
        <v>2496</v>
      </c>
      <c r="H8" s="404">
        <v>1778</v>
      </c>
      <c r="I8" s="404">
        <v>718</v>
      </c>
      <c r="J8" s="404">
        <v>2832</v>
      </c>
      <c r="K8" s="404">
        <v>2002</v>
      </c>
      <c r="L8" s="404">
        <v>830</v>
      </c>
      <c r="M8" s="404">
        <v>366294</v>
      </c>
      <c r="N8" s="404">
        <v>253701</v>
      </c>
      <c r="O8" s="404">
        <v>112593</v>
      </c>
      <c r="P8" s="387">
        <v>12.3</v>
      </c>
      <c r="Q8" s="387">
        <v>4.4000000000000004</v>
      </c>
      <c r="R8" s="387">
        <v>30.3</v>
      </c>
    </row>
    <row r="9" spans="2:18" ht="16.5" customHeight="1" x14ac:dyDescent="0.25">
      <c r="B9" s="346" t="s">
        <v>106</v>
      </c>
      <c r="C9" s="343" t="s">
        <v>455</v>
      </c>
      <c r="D9" s="403">
        <v>6175</v>
      </c>
      <c r="E9" s="404">
        <v>5141</v>
      </c>
      <c r="F9" s="404">
        <v>1034</v>
      </c>
      <c r="G9" s="404">
        <v>22</v>
      </c>
      <c r="H9" s="404">
        <v>22</v>
      </c>
      <c r="I9" s="404">
        <v>0</v>
      </c>
      <c r="J9" s="404">
        <v>35</v>
      </c>
      <c r="K9" s="404">
        <v>27</v>
      </c>
      <c r="L9" s="404">
        <v>8</v>
      </c>
      <c r="M9" s="404">
        <v>6162</v>
      </c>
      <c r="N9" s="404">
        <v>5136</v>
      </c>
      <c r="O9" s="404">
        <v>1026</v>
      </c>
      <c r="P9" s="387">
        <v>5.6</v>
      </c>
      <c r="Q9" s="387">
        <v>3.8</v>
      </c>
      <c r="R9" s="387">
        <v>14.7</v>
      </c>
    </row>
    <row r="10" spans="2:18" ht="16.5" customHeight="1" x14ac:dyDescent="0.25">
      <c r="B10" s="342" t="s">
        <v>351</v>
      </c>
      <c r="C10" s="343" t="s">
        <v>31</v>
      </c>
      <c r="D10" s="403">
        <v>16549</v>
      </c>
      <c r="E10" s="404">
        <v>10900</v>
      </c>
      <c r="F10" s="404">
        <v>5649</v>
      </c>
      <c r="G10" s="404">
        <v>132</v>
      </c>
      <c r="H10" s="404">
        <v>90</v>
      </c>
      <c r="I10" s="404">
        <v>42</v>
      </c>
      <c r="J10" s="404">
        <v>223</v>
      </c>
      <c r="K10" s="404">
        <v>80</v>
      </c>
      <c r="L10" s="404">
        <v>143</v>
      </c>
      <c r="M10" s="404">
        <v>16458</v>
      </c>
      <c r="N10" s="404">
        <v>10910</v>
      </c>
      <c r="O10" s="404">
        <v>5548</v>
      </c>
      <c r="P10" s="387">
        <v>7.2</v>
      </c>
      <c r="Q10" s="387">
        <v>1.6</v>
      </c>
      <c r="R10" s="387">
        <v>18.2</v>
      </c>
    </row>
    <row r="11" spans="2:18" ht="16.5" customHeight="1" x14ac:dyDescent="0.25">
      <c r="B11" s="342" t="s">
        <v>5</v>
      </c>
      <c r="C11" s="343" t="s">
        <v>457</v>
      </c>
      <c r="D11" s="403">
        <v>86832</v>
      </c>
      <c r="E11" s="404">
        <v>62318</v>
      </c>
      <c r="F11" s="404">
        <v>24514</v>
      </c>
      <c r="G11" s="404">
        <v>1150</v>
      </c>
      <c r="H11" s="404">
        <v>813</v>
      </c>
      <c r="I11" s="404">
        <v>337</v>
      </c>
      <c r="J11" s="404">
        <v>1295</v>
      </c>
      <c r="K11" s="404">
        <v>753</v>
      </c>
      <c r="L11" s="404">
        <v>542</v>
      </c>
      <c r="M11" s="404">
        <v>86687</v>
      </c>
      <c r="N11" s="404">
        <v>62378</v>
      </c>
      <c r="O11" s="404">
        <v>24309</v>
      </c>
      <c r="P11" s="387">
        <v>24.7</v>
      </c>
      <c r="Q11" s="387">
        <v>12.2</v>
      </c>
      <c r="R11" s="387">
        <v>56.6</v>
      </c>
    </row>
    <row r="12" spans="2:18" ht="16.5" customHeight="1" x14ac:dyDescent="0.25">
      <c r="B12" s="342" t="s">
        <v>353</v>
      </c>
      <c r="C12" s="343" t="s">
        <v>210</v>
      </c>
      <c r="D12" s="403">
        <v>226783</v>
      </c>
      <c r="E12" s="404">
        <v>98320</v>
      </c>
      <c r="F12" s="404">
        <v>128463</v>
      </c>
      <c r="G12" s="404">
        <v>3423</v>
      </c>
      <c r="H12" s="404">
        <v>1800</v>
      </c>
      <c r="I12" s="404">
        <v>1623</v>
      </c>
      <c r="J12" s="404">
        <v>4370</v>
      </c>
      <c r="K12" s="404">
        <v>2311</v>
      </c>
      <c r="L12" s="404">
        <v>2059</v>
      </c>
      <c r="M12" s="404">
        <v>225836</v>
      </c>
      <c r="N12" s="404">
        <v>97809</v>
      </c>
      <c r="O12" s="404">
        <v>128027</v>
      </c>
      <c r="P12" s="387">
        <v>48.4</v>
      </c>
      <c r="Q12" s="387">
        <v>26.3</v>
      </c>
      <c r="R12" s="387">
        <v>65.2</v>
      </c>
    </row>
    <row r="13" spans="2:18" ht="16.5" customHeight="1" x14ac:dyDescent="0.25">
      <c r="B13" s="342" t="s">
        <v>190</v>
      </c>
      <c r="C13" s="343" t="s">
        <v>40</v>
      </c>
      <c r="D13" s="403">
        <v>31916</v>
      </c>
      <c r="E13" s="404">
        <v>12618</v>
      </c>
      <c r="F13" s="404">
        <v>19298</v>
      </c>
      <c r="G13" s="404">
        <v>23</v>
      </c>
      <c r="H13" s="404">
        <v>19</v>
      </c>
      <c r="I13" s="404">
        <v>4</v>
      </c>
      <c r="J13" s="404">
        <v>91</v>
      </c>
      <c r="K13" s="404">
        <v>14</v>
      </c>
      <c r="L13" s="404">
        <v>77</v>
      </c>
      <c r="M13" s="404">
        <v>31848</v>
      </c>
      <c r="N13" s="404">
        <v>12623</v>
      </c>
      <c r="O13" s="404">
        <v>19225</v>
      </c>
      <c r="P13" s="387">
        <v>17.2</v>
      </c>
      <c r="Q13" s="387">
        <v>1.8</v>
      </c>
      <c r="R13" s="387">
        <v>27.3</v>
      </c>
    </row>
    <row r="14" spans="2:18" ht="16.5" customHeight="1" x14ac:dyDescent="0.25">
      <c r="B14" s="342" t="s">
        <v>355</v>
      </c>
      <c r="C14" s="343" t="s">
        <v>460</v>
      </c>
      <c r="D14" s="403">
        <v>17218</v>
      </c>
      <c r="E14" s="404">
        <v>7334</v>
      </c>
      <c r="F14" s="404">
        <v>9884</v>
      </c>
      <c r="G14" s="404">
        <v>288</v>
      </c>
      <c r="H14" s="404">
        <v>165</v>
      </c>
      <c r="I14" s="404">
        <v>123</v>
      </c>
      <c r="J14" s="404">
        <v>1535</v>
      </c>
      <c r="K14" s="404">
        <v>364</v>
      </c>
      <c r="L14" s="404">
        <v>1171</v>
      </c>
      <c r="M14" s="404">
        <v>15971</v>
      </c>
      <c r="N14" s="404">
        <v>7135</v>
      </c>
      <c r="O14" s="404">
        <v>8836</v>
      </c>
      <c r="P14" s="387">
        <v>51.7</v>
      </c>
      <c r="Q14" s="387">
        <v>29.8</v>
      </c>
      <c r="R14" s="387">
        <v>69.400000000000006</v>
      </c>
    </row>
    <row r="15" spans="2:18" ht="16.5" customHeight="1" x14ac:dyDescent="0.25">
      <c r="B15" s="342" t="s">
        <v>357</v>
      </c>
      <c r="C15" s="343" t="s">
        <v>461</v>
      </c>
      <c r="D15" s="403">
        <v>32779</v>
      </c>
      <c r="E15" s="404">
        <v>24144</v>
      </c>
      <c r="F15" s="404">
        <v>8635</v>
      </c>
      <c r="G15" s="404">
        <v>595</v>
      </c>
      <c r="H15" s="404">
        <v>88</v>
      </c>
      <c r="I15" s="404">
        <v>507</v>
      </c>
      <c r="J15" s="404">
        <v>165</v>
      </c>
      <c r="K15" s="404">
        <v>78</v>
      </c>
      <c r="L15" s="404">
        <v>87</v>
      </c>
      <c r="M15" s="404">
        <v>33209</v>
      </c>
      <c r="N15" s="404">
        <v>24154</v>
      </c>
      <c r="O15" s="404">
        <v>9055</v>
      </c>
      <c r="P15" s="387">
        <v>11</v>
      </c>
      <c r="Q15" s="387">
        <v>4.0999999999999996</v>
      </c>
      <c r="R15" s="387">
        <v>29.5</v>
      </c>
    </row>
    <row r="16" spans="2:18" ht="16.5" customHeight="1" x14ac:dyDescent="0.25">
      <c r="B16" s="342" t="s">
        <v>18</v>
      </c>
      <c r="C16" s="343" t="s">
        <v>462</v>
      </c>
      <c r="D16" s="403">
        <v>114324</v>
      </c>
      <c r="E16" s="404">
        <v>45426</v>
      </c>
      <c r="F16" s="404">
        <v>68898</v>
      </c>
      <c r="G16" s="404">
        <v>3037</v>
      </c>
      <c r="H16" s="404">
        <v>1176</v>
      </c>
      <c r="I16" s="404">
        <v>1861</v>
      </c>
      <c r="J16" s="404">
        <v>5500</v>
      </c>
      <c r="K16" s="404">
        <v>1907</v>
      </c>
      <c r="L16" s="404">
        <v>3593</v>
      </c>
      <c r="M16" s="404">
        <v>111861</v>
      </c>
      <c r="N16" s="404">
        <v>44695</v>
      </c>
      <c r="O16" s="404">
        <v>67166</v>
      </c>
      <c r="P16" s="387">
        <v>79.900000000000006</v>
      </c>
      <c r="Q16" s="387">
        <v>75.5</v>
      </c>
      <c r="R16" s="387">
        <v>82.9</v>
      </c>
    </row>
    <row r="17" spans="2:18" ht="16.5" customHeight="1" x14ac:dyDescent="0.25">
      <c r="B17" s="342" t="s">
        <v>359</v>
      </c>
      <c r="C17" s="343" t="s">
        <v>463</v>
      </c>
      <c r="D17" s="403">
        <v>40120</v>
      </c>
      <c r="E17" s="404">
        <v>16483</v>
      </c>
      <c r="F17" s="404">
        <v>23637</v>
      </c>
      <c r="G17" s="404">
        <v>885</v>
      </c>
      <c r="H17" s="404">
        <v>532</v>
      </c>
      <c r="I17" s="404">
        <v>353</v>
      </c>
      <c r="J17" s="404">
        <v>1488</v>
      </c>
      <c r="K17" s="404">
        <v>390</v>
      </c>
      <c r="L17" s="404">
        <v>1098</v>
      </c>
      <c r="M17" s="404">
        <v>39517</v>
      </c>
      <c r="N17" s="404">
        <v>16625</v>
      </c>
      <c r="O17" s="404">
        <v>22892</v>
      </c>
      <c r="P17" s="387">
        <v>55.9</v>
      </c>
      <c r="Q17" s="387">
        <v>40.9</v>
      </c>
      <c r="R17" s="387">
        <v>66.8</v>
      </c>
    </row>
    <row r="18" spans="2:18" ht="16.5" customHeight="1" x14ac:dyDescent="0.25">
      <c r="B18" s="342" t="s">
        <v>280</v>
      </c>
      <c r="C18" s="343" t="s">
        <v>464</v>
      </c>
      <c r="D18" s="403">
        <v>88653</v>
      </c>
      <c r="E18" s="404">
        <v>44272</v>
      </c>
      <c r="F18" s="404">
        <v>44381</v>
      </c>
      <c r="G18" s="404">
        <v>473</v>
      </c>
      <c r="H18" s="404">
        <v>300</v>
      </c>
      <c r="I18" s="404">
        <v>173</v>
      </c>
      <c r="J18" s="404">
        <v>1166</v>
      </c>
      <c r="K18" s="404">
        <v>482</v>
      </c>
      <c r="L18" s="404">
        <v>684</v>
      </c>
      <c r="M18" s="404">
        <v>87960</v>
      </c>
      <c r="N18" s="404">
        <v>44090</v>
      </c>
      <c r="O18" s="404">
        <v>43870</v>
      </c>
      <c r="P18" s="387">
        <v>24.3</v>
      </c>
      <c r="Q18" s="387">
        <v>13.1</v>
      </c>
      <c r="R18" s="387">
        <v>35.5</v>
      </c>
    </row>
    <row r="19" spans="2:18" ht="16.5" customHeight="1" x14ac:dyDescent="0.25">
      <c r="B19" s="342" t="s">
        <v>361</v>
      </c>
      <c r="C19" s="343" t="s">
        <v>466</v>
      </c>
      <c r="D19" s="403">
        <v>204047</v>
      </c>
      <c r="E19" s="404">
        <v>45738</v>
      </c>
      <c r="F19" s="404">
        <v>158309</v>
      </c>
      <c r="G19" s="404">
        <v>2631</v>
      </c>
      <c r="H19" s="404">
        <v>1112</v>
      </c>
      <c r="I19" s="404">
        <v>1519</v>
      </c>
      <c r="J19" s="404">
        <v>2923</v>
      </c>
      <c r="K19" s="404">
        <v>616</v>
      </c>
      <c r="L19" s="404">
        <v>2307</v>
      </c>
      <c r="M19" s="404">
        <v>203755</v>
      </c>
      <c r="N19" s="404">
        <v>46234</v>
      </c>
      <c r="O19" s="404">
        <v>157521</v>
      </c>
      <c r="P19" s="387">
        <v>40.299999999999997</v>
      </c>
      <c r="Q19" s="387">
        <v>34.4</v>
      </c>
      <c r="R19" s="387">
        <v>42.1</v>
      </c>
    </row>
    <row r="20" spans="2:18" ht="16.5" customHeight="1" x14ac:dyDescent="0.25">
      <c r="B20" s="342" t="s">
        <v>362</v>
      </c>
      <c r="C20" s="343" t="s">
        <v>382</v>
      </c>
      <c r="D20" s="403">
        <v>10775</v>
      </c>
      <c r="E20" s="404">
        <v>7867</v>
      </c>
      <c r="F20" s="404">
        <v>2908</v>
      </c>
      <c r="G20" s="404">
        <v>68</v>
      </c>
      <c r="H20" s="404">
        <v>3</v>
      </c>
      <c r="I20" s="404">
        <v>65</v>
      </c>
      <c r="J20" s="404">
        <v>168</v>
      </c>
      <c r="K20" s="404">
        <v>3</v>
      </c>
      <c r="L20" s="404">
        <v>165</v>
      </c>
      <c r="M20" s="404">
        <v>10675</v>
      </c>
      <c r="N20" s="404">
        <v>7867</v>
      </c>
      <c r="O20" s="404">
        <v>2808</v>
      </c>
      <c r="P20" s="387">
        <v>7.6</v>
      </c>
      <c r="Q20" s="387">
        <v>3.5</v>
      </c>
      <c r="R20" s="387">
        <v>19.100000000000001</v>
      </c>
    </row>
    <row r="21" spans="2:18" ht="16.5" customHeight="1" x14ac:dyDescent="0.25">
      <c r="B21" s="347" t="s">
        <v>364</v>
      </c>
      <c r="C21" s="348" t="s">
        <v>290</v>
      </c>
      <c r="D21" s="403">
        <v>109243</v>
      </c>
      <c r="E21" s="405">
        <v>71946</v>
      </c>
      <c r="F21" s="405">
        <v>37297</v>
      </c>
      <c r="G21" s="405">
        <v>2429</v>
      </c>
      <c r="H21" s="405">
        <v>1689</v>
      </c>
      <c r="I21" s="405">
        <v>740</v>
      </c>
      <c r="J21" s="405">
        <v>2127</v>
      </c>
      <c r="K21" s="405">
        <v>1117</v>
      </c>
      <c r="L21" s="405">
        <v>1010</v>
      </c>
      <c r="M21" s="405">
        <v>109545</v>
      </c>
      <c r="N21" s="405">
        <v>72518</v>
      </c>
      <c r="O21" s="405">
        <v>37027</v>
      </c>
      <c r="P21" s="389">
        <v>26.6</v>
      </c>
      <c r="Q21" s="389">
        <v>21.2</v>
      </c>
      <c r="R21" s="389">
        <v>37</v>
      </c>
    </row>
    <row r="22" spans="2:18" ht="16.5" customHeight="1" x14ac:dyDescent="0.25">
      <c r="B22" s="350" t="s">
        <v>467</v>
      </c>
      <c r="C22" s="351" t="s">
        <v>150</v>
      </c>
      <c r="D22" s="402">
        <v>47955</v>
      </c>
      <c r="E22" s="402">
        <v>22784</v>
      </c>
      <c r="F22" s="402">
        <v>25171</v>
      </c>
      <c r="G22" s="402">
        <v>785</v>
      </c>
      <c r="H22" s="402">
        <v>578</v>
      </c>
      <c r="I22" s="402">
        <v>207</v>
      </c>
      <c r="J22" s="402">
        <v>321</v>
      </c>
      <c r="K22" s="402">
        <v>137</v>
      </c>
      <c r="L22" s="402">
        <v>184</v>
      </c>
      <c r="M22" s="402">
        <v>48419</v>
      </c>
      <c r="N22" s="402">
        <v>23225</v>
      </c>
      <c r="O22" s="402">
        <v>25194</v>
      </c>
      <c r="P22" s="383">
        <v>34.5</v>
      </c>
      <c r="Q22" s="383">
        <v>12.5</v>
      </c>
      <c r="R22" s="383">
        <v>54.9</v>
      </c>
    </row>
    <row r="23" spans="2:18" ht="16.5" customHeight="1" x14ac:dyDescent="0.25">
      <c r="B23" s="352" t="s">
        <v>468</v>
      </c>
      <c r="C23" s="343" t="s">
        <v>469</v>
      </c>
      <c r="D23" s="406">
        <v>5172</v>
      </c>
      <c r="E23" s="406">
        <v>2118</v>
      </c>
      <c r="F23" s="407">
        <v>3054</v>
      </c>
      <c r="G23" s="407">
        <v>39</v>
      </c>
      <c r="H23" s="407">
        <v>5</v>
      </c>
      <c r="I23" s="407">
        <v>34</v>
      </c>
      <c r="J23" s="407">
        <v>75</v>
      </c>
      <c r="K23" s="407">
        <v>5</v>
      </c>
      <c r="L23" s="407">
        <v>70</v>
      </c>
      <c r="M23" s="407">
        <v>5136</v>
      </c>
      <c r="N23" s="407">
        <v>2118</v>
      </c>
      <c r="O23" s="407">
        <v>3018</v>
      </c>
      <c r="P23" s="385">
        <v>38.4</v>
      </c>
      <c r="Q23" s="385">
        <v>12.1</v>
      </c>
      <c r="R23" s="385">
        <v>56.9</v>
      </c>
    </row>
    <row r="24" spans="2:18" ht="16.5" customHeight="1" x14ac:dyDescent="0.25">
      <c r="B24" s="355" t="s">
        <v>470</v>
      </c>
      <c r="C24" s="356" t="s">
        <v>84</v>
      </c>
      <c r="D24" s="411" t="s">
        <v>558</v>
      </c>
      <c r="E24" s="411" t="s">
        <v>558</v>
      </c>
      <c r="F24" s="411" t="s">
        <v>558</v>
      </c>
      <c r="G24" s="411" t="s">
        <v>558</v>
      </c>
      <c r="H24" s="411" t="s">
        <v>558</v>
      </c>
      <c r="I24" s="411" t="s">
        <v>558</v>
      </c>
      <c r="J24" s="411" t="s">
        <v>558</v>
      </c>
      <c r="K24" s="411" t="s">
        <v>558</v>
      </c>
      <c r="L24" s="411" t="s">
        <v>558</v>
      </c>
      <c r="M24" s="411" t="s">
        <v>558</v>
      </c>
      <c r="N24" s="411" t="s">
        <v>558</v>
      </c>
      <c r="O24" s="411" t="s">
        <v>558</v>
      </c>
      <c r="P24" s="485" t="s">
        <v>558</v>
      </c>
      <c r="Q24" s="485" t="s">
        <v>558</v>
      </c>
      <c r="R24" s="485" t="s">
        <v>558</v>
      </c>
    </row>
    <row r="25" spans="2:18" ht="16.5" customHeight="1" x14ac:dyDescent="0.25">
      <c r="B25" s="359" t="s">
        <v>471</v>
      </c>
      <c r="C25" s="360" t="s">
        <v>311</v>
      </c>
      <c r="D25" s="404">
        <v>3161</v>
      </c>
      <c r="E25" s="404">
        <v>2324</v>
      </c>
      <c r="F25" s="404">
        <v>837</v>
      </c>
      <c r="G25" s="404">
        <v>8</v>
      </c>
      <c r="H25" s="404">
        <v>8</v>
      </c>
      <c r="I25" s="404">
        <v>0</v>
      </c>
      <c r="J25" s="404">
        <v>0</v>
      </c>
      <c r="K25" s="404">
        <v>0</v>
      </c>
      <c r="L25" s="404">
        <v>0</v>
      </c>
      <c r="M25" s="404">
        <v>3169</v>
      </c>
      <c r="N25" s="404">
        <v>2332</v>
      </c>
      <c r="O25" s="404">
        <v>837</v>
      </c>
      <c r="P25" s="387">
        <v>20.9</v>
      </c>
      <c r="Q25" s="387">
        <v>18.5</v>
      </c>
      <c r="R25" s="387">
        <v>27.7</v>
      </c>
    </row>
    <row r="26" spans="2:18" ht="16.5" customHeight="1" x14ac:dyDescent="0.25">
      <c r="B26" s="359" t="s">
        <v>472</v>
      </c>
      <c r="C26" s="360" t="s">
        <v>314</v>
      </c>
      <c r="D26" s="404">
        <v>18003</v>
      </c>
      <c r="E26" s="404">
        <v>14082</v>
      </c>
      <c r="F26" s="404">
        <v>3921</v>
      </c>
      <c r="G26" s="404">
        <v>30</v>
      </c>
      <c r="H26" s="404">
        <v>30</v>
      </c>
      <c r="I26" s="404">
        <v>0</v>
      </c>
      <c r="J26" s="404">
        <v>107</v>
      </c>
      <c r="K26" s="404">
        <v>93</v>
      </c>
      <c r="L26" s="404">
        <v>14</v>
      </c>
      <c r="M26" s="404">
        <v>17926</v>
      </c>
      <c r="N26" s="404">
        <v>14019</v>
      </c>
      <c r="O26" s="404">
        <v>3907</v>
      </c>
      <c r="P26" s="387">
        <v>9.8000000000000007</v>
      </c>
      <c r="Q26" s="387">
        <v>8.6999999999999993</v>
      </c>
      <c r="R26" s="387">
        <v>13.7</v>
      </c>
    </row>
    <row r="27" spans="2:18" ht="16.5" customHeight="1" x14ac:dyDescent="0.25">
      <c r="B27" s="352" t="s">
        <v>473</v>
      </c>
      <c r="C27" s="343" t="s">
        <v>474</v>
      </c>
      <c r="D27" s="407">
        <v>5941</v>
      </c>
      <c r="E27" s="407">
        <v>3897</v>
      </c>
      <c r="F27" s="407">
        <v>2044</v>
      </c>
      <c r="G27" s="407">
        <v>116</v>
      </c>
      <c r="H27" s="407">
        <v>110</v>
      </c>
      <c r="I27" s="407">
        <v>6</v>
      </c>
      <c r="J27" s="407">
        <v>16</v>
      </c>
      <c r="K27" s="407">
        <v>10</v>
      </c>
      <c r="L27" s="407">
        <v>6</v>
      </c>
      <c r="M27" s="407">
        <v>6041</v>
      </c>
      <c r="N27" s="407">
        <v>3997</v>
      </c>
      <c r="O27" s="407">
        <v>2044</v>
      </c>
      <c r="P27" s="385">
        <v>24.7</v>
      </c>
      <c r="Q27" s="385">
        <v>15.1</v>
      </c>
      <c r="R27" s="385">
        <v>43.4</v>
      </c>
    </row>
    <row r="28" spans="2:18" ht="16.5" customHeight="1" x14ac:dyDescent="0.25">
      <c r="B28" s="359" t="s">
        <v>459</v>
      </c>
      <c r="C28" s="360" t="s">
        <v>166</v>
      </c>
      <c r="D28" s="404">
        <v>22796</v>
      </c>
      <c r="E28" s="404">
        <v>14807</v>
      </c>
      <c r="F28" s="404">
        <v>7989</v>
      </c>
      <c r="G28" s="404">
        <v>49</v>
      </c>
      <c r="H28" s="404">
        <v>46</v>
      </c>
      <c r="I28" s="404">
        <v>3</v>
      </c>
      <c r="J28" s="404">
        <v>135</v>
      </c>
      <c r="K28" s="404">
        <v>105</v>
      </c>
      <c r="L28" s="404">
        <v>30</v>
      </c>
      <c r="M28" s="404">
        <v>22710</v>
      </c>
      <c r="N28" s="404">
        <v>14748</v>
      </c>
      <c r="O28" s="404">
        <v>7962</v>
      </c>
      <c r="P28" s="387">
        <v>7.6</v>
      </c>
      <c r="Q28" s="387">
        <v>3.8</v>
      </c>
      <c r="R28" s="387">
        <v>14.6</v>
      </c>
    </row>
    <row r="29" spans="2:18" ht="16.5" customHeight="1" x14ac:dyDescent="0.25">
      <c r="B29" s="359" t="s">
        <v>475</v>
      </c>
      <c r="C29" s="360" t="s">
        <v>113</v>
      </c>
      <c r="D29" s="404">
        <v>18402</v>
      </c>
      <c r="E29" s="404">
        <v>11656</v>
      </c>
      <c r="F29" s="404">
        <v>6746</v>
      </c>
      <c r="G29" s="404">
        <v>263</v>
      </c>
      <c r="H29" s="404">
        <v>205</v>
      </c>
      <c r="I29" s="404">
        <v>58</v>
      </c>
      <c r="J29" s="404">
        <v>67</v>
      </c>
      <c r="K29" s="404">
        <v>0</v>
      </c>
      <c r="L29" s="404">
        <v>67</v>
      </c>
      <c r="M29" s="404">
        <v>18598</v>
      </c>
      <c r="N29" s="404">
        <v>11861</v>
      </c>
      <c r="O29" s="404">
        <v>6737</v>
      </c>
      <c r="P29" s="387">
        <v>14.8</v>
      </c>
      <c r="Q29" s="387">
        <v>6.1</v>
      </c>
      <c r="R29" s="387">
        <v>30.1</v>
      </c>
    </row>
    <row r="30" spans="2:18" ht="16.5" customHeight="1" x14ac:dyDescent="0.25">
      <c r="B30" s="359" t="s">
        <v>201</v>
      </c>
      <c r="C30" s="360" t="s">
        <v>320</v>
      </c>
      <c r="D30" s="404">
        <v>5252</v>
      </c>
      <c r="E30" s="404">
        <v>4142</v>
      </c>
      <c r="F30" s="404">
        <v>1110</v>
      </c>
      <c r="G30" s="404">
        <v>20</v>
      </c>
      <c r="H30" s="404">
        <v>17</v>
      </c>
      <c r="I30" s="404">
        <v>3</v>
      </c>
      <c r="J30" s="404">
        <v>9</v>
      </c>
      <c r="K30" s="404">
        <v>9</v>
      </c>
      <c r="L30" s="404">
        <v>0</v>
      </c>
      <c r="M30" s="404">
        <v>5263</v>
      </c>
      <c r="N30" s="404">
        <v>4150</v>
      </c>
      <c r="O30" s="404">
        <v>1113</v>
      </c>
      <c r="P30" s="387">
        <v>3.5</v>
      </c>
      <c r="Q30" s="387">
        <v>1.1000000000000001</v>
      </c>
      <c r="R30" s="387">
        <v>12.4</v>
      </c>
    </row>
    <row r="31" spans="2:18" ht="16.5" customHeight="1" x14ac:dyDescent="0.25">
      <c r="B31" s="359" t="s">
        <v>476</v>
      </c>
      <c r="C31" s="360" t="s">
        <v>449</v>
      </c>
      <c r="D31" s="404">
        <v>5102</v>
      </c>
      <c r="E31" s="404">
        <v>3941</v>
      </c>
      <c r="F31" s="404">
        <v>1161</v>
      </c>
      <c r="G31" s="404">
        <v>18</v>
      </c>
      <c r="H31" s="404">
        <v>12</v>
      </c>
      <c r="I31" s="404">
        <v>6</v>
      </c>
      <c r="J31" s="404">
        <v>23</v>
      </c>
      <c r="K31" s="404">
        <v>0</v>
      </c>
      <c r="L31" s="404">
        <v>23</v>
      </c>
      <c r="M31" s="404">
        <v>5097</v>
      </c>
      <c r="N31" s="404">
        <v>3953</v>
      </c>
      <c r="O31" s="404">
        <v>1144</v>
      </c>
      <c r="P31" s="387">
        <v>5.8</v>
      </c>
      <c r="Q31" s="387">
        <v>1</v>
      </c>
      <c r="R31" s="387">
        <v>22.7</v>
      </c>
    </row>
    <row r="32" spans="2:18" ht="16.5" customHeight="1" x14ac:dyDescent="0.25">
      <c r="B32" s="359" t="s">
        <v>477</v>
      </c>
      <c r="C32" s="360" t="s">
        <v>478</v>
      </c>
      <c r="D32" s="408">
        <v>3778</v>
      </c>
      <c r="E32" s="408">
        <v>3274</v>
      </c>
      <c r="F32" s="408">
        <v>504</v>
      </c>
      <c r="G32" s="408">
        <v>0</v>
      </c>
      <c r="H32" s="408">
        <v>0</v>
      </c>
      <c r="I32" s="408">
        <v>0</v>
      </c>
      <c r="J32" s="408">
        <v>0</v>
      </c>
      <c r="K32" s="408">
        <v>0</v>
      </c>
      <c r="L32" s="408">
        <v>0</v>
      </c>
      <c r="M32" s="408">
        <v>3778</v>
      </c>
      <c r="N32" s="408">
        <v>3274</v>
      </c>
      <c r="O32" s="408">
        <v>504</v>
      </c>
      <c r="P32" s="390">
        <v>1.6</v>
      </c>
      <c r="Q32" s="390">
        <v>0.9</v>
      </c>
      <c r="R32" s="390">
        <v>6.5</v>
      </c>
    </row>
    <row r="33" spans="2:18" ht="16.5" customHeight="1" x14ac:dyDescent="0.25">
      <c r="B33" s="359" t="s">
        <v>174</v>
      </c>
      <c r="C33" s="360" t="s">
        <v>479</v>
      </c>
      <c r="D33" s="404">
        <v>7624</v>
      </c>
      <c r="E33" s="404">
        <v>6783</v>
      </c>
      <c r="F33" s="404">
        <v>841</v>
      </c>
      <c r="G33" s="404">
        <v>6</v>
      </c>
      <c r="H33" s="404">
        <v>5</v>
      </c>
      <c r="I33" s="404">
        <v>1</v>
      </c>
      <c r="J33" s="404">
        <v>64</v>
      </c>
      <c r="K33" s="404">
        <v>62</v>
      </c>
      <c r="L33" s="404">
        <v>2</v>
      </c>
      <c r="M33" s="404">
        <v>7566</v>
      </c>
      <c r="N33" s="404">
        <v>6726</v>
      </c>
      <c r="O33" s="404">
        <v>840</v>
      </c>
      <c r="P33" s="387">
        <v>5.9</v>
      </c>
      <c r="Q33" s="387">
        <v>5.7</v>
      </c>
      <c r="R33" s="387">
        <v>7.9</v>
      </c>
    </row>
    <row r="34" spans="2:18" ht="16.5" customHeight="1" x14ac:dyDescent="0.25">
      <c r="B34" s="359" t="s">
        <v>205</v>
      </c>
      <c r="C34" s="360" t="s">
        <v>480</v>
      </c>
      <c r="D34" s="404">
        <v>21010</v>
      </c>
      <c r="E34" s="404">
        <v>15729</v>
      </c>
      <c r="F34" s="404">
        <v>5281</v>
      </c>
      <c r="G34" s="404">
        <v>0</v>
      </c>
      <c r="H34" s="404">
        <v>0</v>
      </c>
      <c r="I34" s="404">
        <v>0</v>
      </c>
      <c r="J34" s="404">
        <v>314</v>
      </c>
      <c r="K34" s="404">
        <v>286</v>
      </c>
      <c r="L34" s="404">
        <v>28</v>
      </c>
      <c r="M34" s="404">
        <v>20696</v>
      </c>
      <c r="N34" s="404">
        <v>15443</v>
      </c>
      <c r="O34" s="404">
        <v>5253</v>
      </c>
      <c r="P34" s="387">
        <v>10.9</v>
      </c>
      <c r="Q34" s="387">
        <v>6.8</v>
      </c>
      <c r="R34" s="387">
        <v>22.7</v>
      </c>
    </row>
    <row r="35" spans="2:18" ht="16.5" customHeight="1" x14ac:dyDescent="0.25">
      <c r="B35" s="359" t="s">
        <v>411</v>
      </c>
      <c r="C35" s="360" t="s">
        <v>307</v>
      </c>
      <c r="D35" s="404">
        <v>9271</v>
      </c>
      <c r="E35" s="404">
        <v>7668</v>
      </c>
      <c r="F35" s="404">
        <v>1603</v>
      </c>
      <c r="G35" s="404">
        <v>37</v>
      </c>
      <c r="H35" s="404">
        <v>1</v>
      </c>
      <c r="I35" s="404">
        <v>36</v>
      </c>
      <c r="J35" s="404">
        <v>15</v>
      </c>
      <c r="K35" s="404">
        <v>10</v>
      </c>
      <c r="L35" s="404">
        <v>5</v>
      </c>
      <c r="M35" s="404">
        <v>9293</v>
      </c>
      <c r="N35" s="404">
        <v>7659</v>
      </c>
      <c r="O35" s="404">
        <v>1634</v>
      </c>
      <c r="P35" s="387">
        <v>2.8</v>
      </c>
      <c r="Q35" s="387">
        <v>2.5</v>
      </c>
      <c r="R35" s="387">
        <v>4.3</v>
      </c>
    </row>
    <row r="36" spans="2:18" ht="16.5" customHeight="1" x14ac:dyDescent="0.25">
      <c r="B36" s="359" t="s">
        <v>481</v>
      </c>
      <c r="C36" s="360" t="s">
        <v>309</v>
      </c>
      <c r="D36" s="404">
        <v>26649</v>
      </c>
      <c r="E36" s="404">
        <v>22815</v>
      </c>
      <c r="F36" s="404">
        <v>3834</v>
      </c>
      <c r="G36" s="404">
        <v>52</v>
      </c>
      <c r="H36" s="404">
        <v>52</v>
      </c>
      <c r="I36" s="404">
        <v>0</v>
      </c>
      <c r="J36" s="404">
        <v>23</v>
      </c>
      <c r="K36" s="404">
        <v>15</v>
      </c>
      <c r="L36" s="404">
        <v>8</v>
      </c>
      <c r="M36" s="404">
        <v>26678</v>
      </c>
      <c r="N36" s="404">
        <v>22852</v>
      </c>
      <c r="O36" s="404">
        <v>3826</v>
      </c>
      <c r="P36" s="387">
        <v>5.2</v>
      </c>
      <c r="Q36" s="387">
        <v>2</v>
      </c>
      <c r="R36" s="387">
        <v>24.1</v>
      </c>
    </row>
    <row r="37" spans="2:18" ht="16.5" customHeight="1" x14ac:dyDescent="0.25">
      <c r="B37" s="359" t="s">
        <v>423</v>
      </c>
      <c r="C37" s="360" t="s">
        <v>132</v>
      </c>
      <c r="D37" s="404">
        <v>10519</v>
      </c>
      <c r="E37" s="404">
        <v>5993</v>
      </c>
      <c r="F37" s="404">
        <v>4526</v>
      </c>
      <c r="G37" s="404">
        <v>172</v>
      </c>
      <c r="H37" s="404">
        <v>159</v>
      </c>
      <c r="I37" s="404">
        <v>13</v>
      </c>
      <c r="J37" s="404">
        <v>253</v>
      </c>
      <c r="K37" s="404">
        <v>146</v>
      </c>
      <c r="L37" s="404">
        <v>107</v>
      </c>
      <c r="M37" s="404">
        <v>10438</v>
      </c>
      <c r="N37" s="404">
        <v>6006</v>
      </c>
      <c r="O37" s="404">
        <v>4432</v>
      </c>
      <c r="P37" s="387">
        <v>8.1999999999999993</v>
      </c>
      <c r="Q37" s="387">
        <v>1.8</v>
      </c>
      <c r="R37" s="387">
        <v>16.8</v>
      </c>
    </row>
    <row r="38" spans="2:18" ht="16.5" customHeight="1" x14ac:dyDescent="0.25">
      <c r="B38" s="359" t="s">
        <v>482</v>
      </c>
      <c r="C38" s="360" t="s">
        <v>273</v>
      </c>
      <c r="D38" s="404">
        <v>8270</v>
      </c>
      <c r="E38" s="404">
        <v>6604</v>
      </c>
      <c r="F38" s="404">
        <v>1666</v>
      </c>
      <c r="G38" s="404">
        <v>39</v>
      </c>
      <c r="H38" s="404">
        <v>27</v>
      </c>
      <c r="I38" s="404">
        <v>12</v>
      </c>
      <c r="J38" s="404">
        <v>236</v>
      </c>
      <c r="K38" s="404">
        <v>196</v>
      </c>
      <c r="L38" s="404">
        <v>40</v>
      </c>
      <c r="M38" s="404">
        <v>8073</v>
      </c>
      <c r="N38" s="404">
        <v>6435</v>
      </c>
      <c r="O38" s="404">
        <v>1638</v>
      </c>
      <c r="P38" s="387">
        <v>0.9</v>
      </c>
      <c r="Q38" s="387">
        <v>0.2</v>
      </c>
      <c r="R38" s="387">
        <v>3.8</v>
      </c>
    </row>
    <row r="39" spans="2:18" ht="16.5" customHeight="1" x14ac:dyDescent="0.25">
      <c r="B39" s="359" t="s">
        <v>131</v>
      </c>
      <c r="C39" s="360" t="s">
        <v>146</v>
      </c>
      <c r="D39" s="404">
        <v>40463</v>
      </c>
      <c r="E39" s="404">
        <v>24071</v>
      </c>
      <c r="F39" s="404">
        <v>16392</v>
      </c>
      <c r="G39" s="404">
        <v>148</v>
      </c>
      <c r="H39" s="404">
        <v>129</v>
      </c>
      <c r="I39" s="404">
        <v>19</v>
      </c>
      <c r="J39" s="404">
        <v>371</v>
      </c>
      <c r="K39" s="404">
        <v>246</v>
      </c>
      <c r="L39" s="404">
        <v>125</v>
      </c>
      <c r="M39" s="404">
        <v>40240</v>
      </c>
      <c r="N39" s="404">
        <v>23954</v>
      </c>
      <c r="O39" s="404">
        <v>16286</v>
      </c>
      <c r="P39" s="387">
        <v>20.7</v>
      </c>
      <c r="Q39" s="387">
        <v>4</v>
      </c>
      <c r="R39" s="387">
        <v>45.1</v>
      </c>
    </row>
    <row r="40" spans="2:18" ht="16.5" customHeight="1" x14ac:dyDescent="0.25">
      <c r="B40" s="359" t="s">
        <v>402</v>
      </c>
      <c r="C40" s="360" t="s">
        <v>317</v>
      </c>
      <c r="D40" s="404">
        <v>1948</v>
      </c>
      <c r="E40" s="404">
        <v>1511</v>
      </c>
      <c r="F40" s="404">
        <v>437</v>
      </c>
      <c r="G40" s="404">
        <v>5</v>
      </c>
      <c r="H40" s="404">
        <v>3</v>
      </c>
      <c r="I40" s="404">
        <v>2</v>
      </c>
      <c r="J40" s="404">
        <v>16</v>
      </c>
      <c r="K40" s="404">
        <v>15</v>
      </c>
      <c r="L40" s="404">
        <v>1</v>
      </c>
      <c r="M40" s="404">
        <v>1937</v>
      </c>
      <c r="N40" s="404">
        <v>1499</v>
      </c>
      <c r="O40" s="404">
        <v>438</v>
      </c>
      <c r="P40" s="387">
        <v>3.2</v>
      </c>
      <c r="Q40" s="387">
        <v>1.7</v>
      </c>
      <c r="R40" s="387">
        <v>8.4</v>
      </c>
    </row>
    <row r="41" spans="2:18" ht="16.5" customHeight="1" x14ac:dyDescent="0.25">
      <c r="B41" s="359" t="s">
        <v>343</v>
      </c>
      <c r="C41" s="360" t="s">
        <v>51</v>
      </c>
      <c r="D41" s="404">
        <v>96191</v>
      </c>
      <c r="E41" s="404">
        <v>74620</v>
      </c>
      <c r="F41" s="404">
        <v>21571</v>
      </c>
      <c r="G41" s="404">
        <v>637</v>
      </c>
      <c r="H41" s="404">
        <v>382</v>
      </c>
      <c r="I41" s="404">
        <v>255</v>
      </c>
      <c r="J41" s="404">
        <v>696</v>
      </c>
      <c r="K41" s="404">
        <v>577</v>
      </c>
      <c r="L41" s="404">
        <v>119</v>
      </c>
      <c r="M41" s="404">
        <v>96132</v>
      </c>
      <c r="N41" s="404">
        <v>74425</v>
      </c>
      <c r="O41" s="404">
        <v>21707</v>
      </c>
      <c r="P41" s="387">
        <v>3</v>
      </c>
      <c r="Q41" s="387">
        <v>1.3</v>
      </c>
      <c r="R41" s="387">
        <v>9</v>
      </c>
    </row>
    <row r="42" spans="2:18" ht="16.5" customHeight="1" x14ac:dyDescent="0.25">
      <c r="B42" s="359" t="s">
        <v>484</v>
      </c>
      <c r="C42" s="363" t="s">
        <v>356</v>
      </c>
      <c r="D42" s="404">
        <v>9123</v>
      </c>
      <c r="E42" s="404">
        <v>5106</v>
      </c>
      <c r="F42" s="404">
        <v>4017</v>
      </c>
      <c r="G42" s="404">
        <v>72</v>
      </c>
      <c r="H42" s="404">
        <v>9</v>
      </c>
      <c r="I42" s="404">
        <v>63</v>
      </c>
      <c r="J42" s="404">
        <v>91</v>
      </c>
      <c r="K42" s="404">
        <v>90</v>
      </c>
      <c r="L42" s="404">
        <v>1</v>
      </c>
      <c r="M42" s="404">
        <v>9104</v>
      </c>
      <c r="N42" s="404">
        <v>5025</v>
      </c>
      <c r="O42" s="404">
        <v>4079</v>
      </c>
      <c r="P42" s="387">
        <v>10.8</v>
      </c>
      <c r="Q42" s="387">
        <v>1.5</v>
      </c>
      <c r="R42" s="387">
        <v>22.2</v>
      </c>
    </row>
    <row r="43" spans="2:18" ht="16.5" customHeight="1" x14ac:dyDescent="0.25">
      <c r="B43" s="350" t="s">
        <v>342</v>
      </c>
      <c r="C43" s="364" t="s">
        <v>486</v>
      </c>
      <c r="D43" s="402">
        <v>62050</v>
      </c>
      <c r="E43" s="402">
        <v>38999</v>
      </c>
      <c r="F43" s="402">
        <v>23051</v>
      </c>
      <c r="G43" s="402">
        <v>607</v>
      </c>
      <c r="H43" s="402">
        <v>491</v>
      </c>
      <c r="I43" s="402">
        <v>116</v>
      </c>
      <c r="J43" s="402">
        <v>921</v>
      </c>
      <c r="K43" s="402">
        <v>615</v>
      </c>
      <c r="L43" s="402">
        <v>306</v>
      </c>
      <c r="M43" s="402">
        <v>61736</v>
      </c>
      <c r="N43" s="402">
        <v>38875</v>
      </c>
      <c r="O43" s="402">
        <v>22861</v>
      </c>
      <c r="P43" s="383">
        <v>31.7</v>
      </c>
      <c r="Q43" s="383">
        <v>19.600000000000001</v>
      </c>
      <c r="R43" s="383">
        <v>52.3</v>
      </c>
    </row>
    <row r="44" spans="2:18" ht="16.5" customHeight="1" x14ac:dyDescent="0.25">
      <c r="B44" s="365" t="s">
        <v>208</v>
      </c>
      <c r="C44" s="366" t="s">
        <v>487</v>
      </c>
      <c r="D44" s="405">
        <v>164733</v>
      </c>
      <c r="E44" s="405">
        <v>59321</v>
      </c>
      <c r="F44" s="405">
        <v>105412</v>
      </c>
      <c r="G44" s="405">
        <v>2816</v>
      </c>
      <c r="H44" s="405">
        <v>1309</v>
      </c>
      <c r="I44" s="405">
        <v>1507</v>
      </c>
      <c r="J44" s="405">
        <v>3449</v>
      </c>
      <c r="K44" s="405">
        <v>1696</v>
      </c>
      <c r="L44" s="405">
        <v>1753</v>
      </c>
      <c r="M44" s="405">
        <v>164100</v>
      </c>
      <c r="N44" s="405">
        <v>58934</v>
      </c>
      <c r="O44" s="405">
        <v>105166</v>
      </c>
      <c r="P44" s="389">
        <v>54.6</v>
      </c>
      <c r="Q44" s="389">
        <v>30.7</v>
      </c>
      <c r="R44" s="389">
        <v>68</v>
      </c>
    </row>
    <row r="45" spans="2:18" ht="16.5" customHeight="1" x14ac:dyDescent="0.25">
      <c r="B45" s="355" t="s">
        <v>326</v>
      </c>
      <c r="C45" s="356" t="s">
        <v>158</v>
      </c>
      <c r="D45" s="400">
        <v>27398</v>
      </c>
      <c r="E45" s="400">
        <v>11817</v>
      </c>
      <c r="F45" s="400">
        <v>15581</v>
      </c>
      <c r="G45" s="400">
        <v>439</v>
      </c>
      <c r="H45" s="400">
        <v>412</v>
      </c>
      <c r="I45" s="400">
        <v>27</v>
      </c>
      <c r="J45" s="400">
        <v>559</v>
      </c>
      <c r="K45" s="400">
        <v>120</v>
      </c>
      <c r="L45" s="400">
        <v>439</v>
      </c>
      <c r="M45" s="400">
        <v>27278</v>
      </c>
      <c r="N45" s="400">
        <v>12109</v>
      </c>
      <c r="O45" s="400">
        <v>15169</v>
      </c>
      <c r="P45" s="12">
        <v>64.599999999999994</v>
      </c>
      <c r="Q45" s="12">
        <v>53.8</v>
      </c>
      <c r="R45" s="12">
        <v>73.2</v>
      </c>
    </row>
    <row r="46" spans="2:18" ht="16.5" customHeight="1" x14ac:dyDescent="0.25">
      <c r="B46" s="359" t="s">
        <v>488</v>
      </c>
      <c r="C46" s="360" t="s">
        <v>121</v>
      </c>
      <c r="D46" s="404">
        <v>86926</v>
      </c>
      <c r="E46" s="404">
        <v>33609</v>
      </c>
      <c r="F46" s="404">
        <v>53317</v>
      </c>
      <c r="G46" s="404">
        <v>2598</v>
      </c>
      <c r="H46" s="404">
        <v>764</v>
      </c>
      <c r="I46" s="404">
        <v>1834</v>
      </c>
      <c r="J46" s="404">
        <v>4941</v>
      </c>
      <c r="K46" s="404">
        <v>1787</v>
      </c>
      <c r="L46" s="404">
        <v>3154</v>
      </c>
      <c r="M46" s="404">
        <v>84583</v>
      </c>
      <c r="N46" s="404">
        <v>32586</v>
      </c>
      <c r="O46" s="404">
        <v>51997</v>
      </c>
      <c r="P46" s="387">
        <v>84.9</v>
      </c>
      <c r="Q46" s="387">
        <v>83.6</v>
      </c>
      <c r="R46" s="387">
        <v>85.7</v>
      </c>
    </row>
    <row r="47" spans="2:18" ht="16.5" customHeight="1" x14ac:dyDescent="0.25">
      <c r="B47" s="350" t="s">
        <v>489</v>
      </c>
      <c r="C47" s="351" t="s">
        <v>490</v>
      </c>
      <c r="D47" s="402">
        <v>89137</v>
      </c>
      <c r="E47" s="402">
        <v>21542</v>
      </c>
      <c r="F47" s="402">
        <v>67595</v>
      </c>
      <c r="G47" s="402">
        <v>787</v>
      </c>
      <c r="H47" s="402">
        <v>42</v>
      </c>
      <c r="I47" s="402">
        <v>745</v>
      </c>
      <c r="J47" s="402">
        <v>1181</v>
      </c>
      <c r="K47" s="402">
        <v>120</v>
      </c>
      <c r="L47" s="402">
        <v>1061</v>
      </c>
      <c r="M47" s="402">
        <v>88743</v>
      </c>
      <c r="N47" s="402">
        <v>21464</v>
      </c>
      <c r="O47" s="402">
        <v>67279</v>
      </c>
      <c r="P47" s="383">
        <v>27.3</v>
      </c>
      <c r="Q47" s="383">
        <v>20.7</v>
      </c>
      <c r="R47" s="383">
        <v>29.4</v>
      </c>
    </row>
    <row r="48" spans="2:18" ht="16.5" customHeight="1" x14ac:dyDescent="0.25">
      <c r="B48" s="365" t="s">
        <v>491</v>
      </c>
      <c r="C48" s="348" t="s">
        <v>13</v>
      </c>
      <c r="D48" s="405">
        <v>114910</v>
      </c>
      <c r="E48" s="405">
        <v>24196</v>
      </c>
      <c r="F48" s="405">
        <v>90714</v>
      </c>
      <c r="G48" s="405">
        <v>1844</v>
      </c>
      <c r="H48" s="405">
        <v>1070</v>
      </c>
      <c r="I48" s="405">
        <v>774</v>
      </c>
      <c r="J48" s="405">
        <v>1742</v>
      </c>
      <c r="K48" s="405">
        <v>496</v>
      </c>
      <c r="L48" s="405">
        <v>1246</v>
      </c>
      <c r="M48" s="405">
        <v>115012</v>
      </c>
      <c r="N48" s="405">
        <v>24770</v>
      </c>
      <c r="O48" s="405">
        <v>90242</v>
      </c>
      <c r="P48" s="389">
        <v>50.4</v>
      </c>
      <c r="Q48" s="389">
        <v>46.3</v>
      </c>
      <c r="R48" s="389">
        <v>51.5</v>
      </c>
    </row>
    <row r="49" spans="2:18" ht="16.5" customHeight="1" x14ac:dyDescent="0.25">
      <c r="B49" s="355" t="s">
        <v>376</v>
      </c>
      <c r="C49" s="356" t="s">
        <v>108</v>
      </c>
      <c r="D49" s="402">
        <v>30756</v>
      </c>
      <c r="E49" s="402">
        <v>15373</v>
      </c>
      <c r="F49" s="402">
        <v>15383</v>
      </c>
      <c r="G49" s="402">
        <v>1206</v>
      </c>
      <c r="H49" s="402">
        <v>598</v>
      </c>
      <c r="I49" s="402">
        <v>608</v>
      </c>
      <c r="J49" s="402">
        <v>988</v>
      </c>
      <c r="K49" s="402">
        <v>409</v>
      </c>
      <c r="L49" s="402">
        <v>579</v>
      </c>
      <c r="M49" s="402">
        <v>30974</v>
      </c>
      <c r="N49" s="402">
        <v>15562</v>
      </c>
      <c r="O49" s="402">
        <v>15412</v>
      </c>
      <c r="P49" s="383">
        <v>9.6</v>
      </c>
      <c r="Q49" s="383">
        <v>5.7</v>
      </c>
      <c r="R49" s="383">
        <v>13.5</v>
      </c>
    </row>
    <row r="50" spans="2:18" ht="16.5" customHeight="1" x14ac:dyDescent="0.25">
      <c r="B50" s="359" t="s">
        <v>492</v>
      </c>
      <c r="C50" s="360" t="s">
        <v>493</v>
      </c>
      <c r="D50" s="404">
        <v>56675</v>
      </c>
      <c r="E50" s="404">
        <v>42148</v>
      </c>
      <c r="F50" s="404">
        <v>14527</v>
      </c>
      <c r="G50" s="404">
        <v>1050</v>
      </c>
      <c r="H50" s="404">
        <v>993</v>
      </c>
      <c r="I50" s="404">
        <v>57</v>
      </c>
      <c r="J50" s="404">
        <v>1139</v>
      </c>
      <c r="K50" s="404">
        <v>708</v>
      </c>
      <c r="L50" s="404">
        <v>431</v>
      </c>
      <c r="M50" s="404">
        <v>56586</v>
      </c>
      <c r="N50" s="404">
        <v>42433</v>
      </c>
      <c r="O50" s="404">
        <v>14153</v>
      </c>
      <c r="P50" s="387">
        <v>31.5</v>
      </c>
      <c r="Q50" s="387">
        <v>24.4</v>
      </c>
      <c r="R50" s="387">
        <v>52.8</v>
      </c>
    </row>
    <row r="51" spans="2:18" ht="16.5" customHeight="1" x14ac:dyDescent="0.25">
      <c r="B51" s="365" t="s">
        <v>495</v>
      </c>
      <c r="C51" s="348" t="s">
        <v>496</v>
      </c>
      <c r="D51" s="405">
        <v>21812</v>
      </c>
      <c r="E51" s="405">
        <v>14425</v>
      </c>
      <c r="F51" s="405">
        <v>7387</v>
      </c>
      <c r="G51" s="405">
        <v>173</v>
      </c>
      <c r="H51" s="405">
        <v>98</v>
      </c>
      <c r="I51" s="405">
        <v>75</v>
      </c>
      <c r="J51" s="405">
        <v>0</v>
      </c>
      <c r="K51" s="405">
        <v>0</v>
      </c>
      <c r="L51" s="405">
        <v>0</v>
      </c>
      <c r="M51" s="405">
        <v>21985</v>
      </c>
      <c r="N51" s="405">
        <v>14523</v>
      </c>
      <c r="O51" s="405">
        <v>7462</v>
      </c>
      <c r="P51" s="389">
        <v>37.799999999999997</v>
      </c>
      <c r="Q51" s="389">
        <v>28.6</v>
      </c>
      <c r="R51" s="389">
        <v>55.8</v>
      </c>
    </row>
    <row r="52" spans="2:18" ht="18.45" x14ac:dyDescent="0.3">
      <c r="B52" s="61"/>
      <c r="C52" s="322">
        <v>45901</v>
      </c>
      <c r="D52" s="323" t="s">
        <v>503</v>
      </c>
      <c r="E52" s="61"/>
      <c r="F52" s="368"/>
      <c r="H52" s="61"/>
      <c r="I52" s="61"/>
      <c r="J52" s="61"/>
      <c r="K52" s="61"/>
      <c r="L52" s="61"/>
      <c r="M52" s="61"/>
      <c r="N52" s="61"/>
      <c r="O52" s="61"/>
      <c r="P52" s="61"/>
      <c r="Q52" s="61"/>
      <c r="R52" s="61"/>
    </row>
    <row r="53" spans="2:18" ht="18" customHeight="1" x14ac:dyDescent="0.25">
      <c r="B53" s="48"/>
      <c r="C53" s="324" t="s">
        <v>419</v>
      </c>
      <c r="E53" s="48"/>
      <c r="F53" s="48"/>
      <c r="G53" s="48"/>
      <c r="H53" s="48"/>
      <c r="I53" s="48"/>
      <c r="J53" s="48"/>
      <c r="K53" s="48"/>
      <c r="L53" s="325"/>
      <c r="M53" s="48"/>
      <c r="N53" s="48"/>
      <c r="O53" s="48"/>
      <c r="P53" s="48"/>
      <c r="Q53" s="48"/>
      <c r="R53" s="48"/>
    </row>
    <row r="54" spans="2:18" s="321" customFormat="1" ht="18" customHeight="1" x14ac:dyDescent="0.25">
      <c r="B54" s="626" t="s">
        <v>500</v>
      </c>
      <c r="C54" s="627"/>
      <c r="D54" s="632" t="s">
        <v>21</v>
      </c>
      <c r="E54" s="632"/>
      <c r="F54" s="632"/>
      <c r="G54" s="626" t="s">
        <v>485</v>
      </c>
      <c r="H54" s="643"/>
      <c r="I54" s="643"/>
      <c r="J54" s="626" t="s">
        <v>504</v>
      </c>
      <c r="K54" s="643"/>
      <c r="L54" s="643"/>
      <c r="M54" s="639" t="s">
        <v>506</v>
      </c>
      <c r="N54" s="641"/>
      <c r="O54" s="641"/>
      <c r="P54" s="639" t="s">
        <v>63</v>
      </c>
      <c r="Q54" s="641"/>
      <c r="R54" s="642"/>
    </row>
    <row r="55" spans="2:18" s="321" customFormat="1" ht="18" customHeight="1" x14ac:dyDescent="0.25">
      <c r="B55" s="630"/>
      <c r="C55" s="631"/>
      <c r="D55" s="333" t="s">
        <v>36</v>
      </c>
      <c r="E55" s="332" t="s">
        <v>494</v>
      </c>
      <c r="F55" s="332" t="s">
        <v>456</v>
      </c>
      <c r="G55" s="331" t="s">
        <v>36</v>
      </c>
      <c r="H55" s="332" t="s">
        <v>494</v>
      </c>
      <c r="I55" s="332" t="s">
        <v>456</v>
      </c>
      <c r="J55" s="331" t="s">
        <v>36</v>
      </c>
      <c r="K55" s="332" t="s">
        <v>494</v>
      </c>
      <c r="L55" s="332" t="s">
        <v>456</v>
      </c>
      <c r="M55" s="332" t="s">
        <v>36</v>
      </c>
      <c r="N55" s="331" t="s">
        <v>494</v>
      </c>
      <c r="O55" s="409" t="s">
        <v>456</v>
      </c>
      <c r="P55" s="331" t="s">
        <v>36</v>
      </c>
      <c r="Q55" s="331" t="s">
        <v>494</v>
      </c>
      <c r="R55" s="333" t="s">
        <v>456</v>
      </c>
    </row>
    <row r="56" spans="2:18" s="321" customFormat="1" ht="9.75" customHeight="1" x14ac:dyDescent="0.25">
      <c r="B56" s="375"/>
      <c r="C56" s="376"/>
      <c r="D56" s="397" t="s">
        <v>4</v>
      </c>
      <c r="E56" s="398" t="s">
        <v>4</v>
      </c>
      <c r="F56" s="398" t="s">
        <v>4</v>
      </c>
      <c r="G56" s="398" t="s">
        <v>4</v>
      </c>
      <c r="H56" s="398" t="s">
        <v>4</v>
      </c>
      <c r="I56" s="398" t="s">
        <v>4</v>
      </c>
      <c r="J56" s="398" t="s">
        <v>4</v>
      </c>
      <c r="K56" s="398" t="s">
        <v>4</v>
      </c>
      <c r="L56" s="398" t="s">
        <v>4</v>
      </c>
      <c r="M56" s="398" t="s">
        <v>4</v>
      </c>
      <c r="N56" s="398" t="s">
        <v>4</v>
      </c>
      <c r="O56" s="398" t="s">
        <v>4</v>
      </c>
      <c r="P56" s="399" t="s">
        <v>81</v>
      </c>
      <c r="Q56" s="399" t="s">
        <v>81</v>
      </c>
      <c r="R56" s="399" t="s">
        <v>81</v>
      </c>
    </row>
    <row r="57" spans="2:18" ht="16.5" customHeight="1" x14ac:dyDescent="0.25">
      <c r="B57" s="380" t="s">
        <v>154</v>
      </c>
      <c r="C57" s="381" t="s">
        <v>34</v>
      </c>
      <c r="D57" s="400">
        <v>858399</v>
      </c>
      <c r="E57" s="400">
        <v>491329</v>
      </c>
      <c r="F57" s="400">
        <v>367070</v>
      </c>
      <c r="G57" s="400">
        <v>10047</v>
      </c>
      <c r="H57" s="400">
        <v>5641</v>
      </c>
      <c r="I57" s="400">
        <v>4406</v>
      </c>
      <c r="J57" s="400">
        <v>10124</v>
      </c>
      <c r="K57" s="400">
        <v>5053</v>
      </c>
      <c r="L57" s="400">
        <v>5071</v>
      </c>
      <c r="M57" s="400">
        <v>858322</v>
      </c>
      <c r="N57" s="400">
        <v>491917</v>
      </c>
      <c r="O57" s="400">
        <v>366405</v>
      </c>
      <c r="P57" s="12">
        <v>25.4</v>
      </c>
      <c r="Q57" s="12">
        <v>12.9</v>
      </c>
      <c r="R57" s="12">
        <v>42.1</v>
      </c>
    </row>
    <row r="58" spans="2:18" ht="16.5" customHeight="1" x14ac:dyDescent="0.25">
      <c r="B58" s="338" t="s">
        <v>194</v>
      </c>
      <c r="C58" s="339" t="s">
        <v>454</v>
      </c>
      <c r="D58" s="401">
        <v>16732</v>
      </c>
      <c r="E58" s="402">
        <v>12488</v>
      </c>
      <c r="F58" s="402">
        <v>4244</v>
      </c>
      <c r="G58" s="402">
        <v>183</v>
      </c>
      <c r="H58" s="402">
        <v>56</v>
      </c>
      <c r="I58" s="402">
        <v>127</v>
      </c>
      <c r="J58" s="402">
        <v>240</v>
      </c>
      <c r="K58" s="402">
        <v>119</v>
      </c>
      <c r="L58" s="402">
        <v>121</v>
      </c>
      <c r="M58" s="402">
        <v>16675</v>
      </c>
      <c r="N58" s="402">
        <v>12425</v>
      </c>
      <c r="O58" s="402">
        <v>4250</v>
      </c>
      <c r="P58" s="383">
        <v>17.100000000000001</v>
      </c>
      <c r="Q58" s="383">
        <v>6.8</v>
      </c>
      <c r="R58" s="383">
        <v>47</v>
      </c>
    </row>
    <row r="59" spans="2:18" ht="16.5" customHeight="1" x14ac:dyDescent="0.25">
      <c r="B59" s="342" t="s">
        <v>148</v>
      </c>
      <c r="C59" s="343" t="s">
        <v>45</v>
      </c>
      <c r="D59" s="403">
        <v>294804</v>
      </c>
      <c r="E59" s="404">
        <v>208846</v>
      </c>
      <c r="F59" s="404">
        <v>85958</v>
      </c>
      <c r="G59" s="404">
        <v>2208</v>
      </c>
      <c r="H59" s="404">
        <v>1582</v>
      </c>
      <c r="I59" s="404">
        <v>626</v>
      </c>
      <c r="J59" s="404">
        <v>2252</v>
      </c>
      <c r="K59" s="404">
        <v>1463</v>
      </c>
      <c r="L59" s="404">
        <v>789</v>
      </c>
      <c r="M59" s="404">
        <v>294760</v>
      </c>
      <c r="N59" s="404">
        <v>208965</v>
      </c>
      <c r="O59" s="404">
        <v>85795</v>
      </c>
      <c r="P59" s="387">
        <v>8.9</v>
      </c>
      <c r="Q59" s="387">
        <v>2.9</v>
      </c>
      <c r="R59" s="387">
        <v>23.4</v>
      </c>
    </row>
    <row r="60" spans="2:18" ht="16.5" customHeight="1" x14ac:dyDescent="0.25">
      <c r="B60" s="346" t="s">
        <v>106</v>
      </c>
      <c r="C60" s="343" t="s">
        <v>455</v>
      </c>
      <c r="D60" s="403">
        <v>4754</v>
      </c>
      <c r="E60" s="404">
        <v>3896</v>
      </c>
      <c r="F60" s="404">
        <v>858</v>
      </c>
      <c r="G60" s="404">
        <v>0</v>
      </c>
      <c r="H60" s="404">
        <v>0</v>
      </c>
      <c r="I60" s="404">
        <v>0</v>
      </c>
      <c r="J60" s="404">
        <v>21</v>
      </c>
      <c r="K60" s="404">
        <v>13</v>
      </c>
      <c r="L60" s="404">
        <v>8</v>
      </c>
      <c r="M60" s="404">
        <v>4733</v>
      </c>
      <c r="N60" s="404">
        <v>3883</v>
      </c>
      <c r="O60" s="404">
        <v>850</v>
      </c>
      <c r="P60" s="387">
        <v>7.1</v>
      </c>
      <c r="Q60" s="387">
        <v>4.7</v>
      </c>
      <c r="R60" s="387">
        <v>17.8</v>
      </c>
    </row>
    <row r="61" spans="2:18" ht="16.5" customHeight="1" x14ac:dyDescent="0.25">
      <c r="B61" s="342" t="s">
        <v>351</v>
      </c>
      <c r="C61" s="343" t="s">
        <v>31</v>
      </c>
      <c r="D61" s="403">
        <v>12139</v>
      </c>
      <c r="E61" s="404">
        <v>8525</v>
      </c>
      <c r="F61" s="404">
        <v>3614</v>
      </c>
      <c r="G61" s="404">
        <v>132</v>
      </c>
      <c r="H61" s="404">
        <v>90</v>
      </c>
      <c r="I61" s="404">
        <v>42</v>
      </c>
      <c r="J61" s="404">
        <v>175</v>
      </c>
      <c r="K61" s="404">
        <v>80</v>
      </c>
      <c r="L61" s="404">
        <v>95</v>
      </c>
      <c r="M61" s="404">
        <v>12096</v>
      </c>
      <c r="N61" s="404">
        <v>8535</v>
      </c>
      <c r="O61" s="404">
        <v>3561</v>
      </c>
      <c r="P61" s="387">
        <v>9.9</v>
      </c>
      <c r="Q61" s="387">
        <v>2.1</v>
      </c>
      <c r="R61" s="387">
        <v>28.4</v>
      </c>
    </row>
    <row r="62" spans="2:18" ht="16.5" customHeight="1" x14ac:dyDescent="0.25">
      <c r="B62" s="342" t="s">
        <v>5</v>
      </c>
      <c r="C62" s="343" t="s">
        <v>457</v>
      </c>
      <c r="D62" s="403">
        <v>58540</v>
      </c>
      <c r="E62" s="404">
        <v>41465</v>
      </c>
      <c r="F62" s="404">
        <v>17075</v>
      </c>
      <c r="G62" s="404">
        <v>711</v>
      </c>
      <c r="H62" s="404">
        <v>457</v>
      </c>
      <c r="I62" s="404">
        <v>254</v>
      </c>
      <c r="J62" s="404">
        <v>940</v>
      </c>
      <c r="K62" s="404">
        <v>398</v>
      </c>
      <c r="L62" s="404">
        <v>542</v>
      </c>
      <c r="M62" s="404">
        <v>58311</v>
      </c>
      <c r="N62" s="404">
        <v>41524</v>
      </c>
      <c r="O62" s="404">
        <v>16787</v>
      </c>
      <c r="P62" s="387">
        <v>26.6</v>
      </c>
      <c r="Q62" s="387">
        <v>14.6</v>
      </c>
      <c r="R62" s="387">
        <v>56.3</v>
      </c>
    </row>
    <row r="63" spans="2:18" ht="16.5" customHeight="1" x14ac:dyDescent="0.25">
      <c r="B63" s="342" t="s">
        <v>353</v>
      </c>
      <c r="C63" s="343" t="s">
        <v>210</v>
      </c>
      <c r="D63" s="403">
        <v>91608</v>
      </c>
      <c r="E63" s="404">
        <v>38359</v>
      </c>
      <c r="F63" s="404">
        <v>53249</v>
      </c>
      <c r="G63" s="404">
        <v>1258</v>
      </c>
      <c r="H63" s="404">
        <v>760</v>
      </c>
      <c r="I63" s="404">
        <v>498</v>
      </c>
      <c r="J63" s="404">
        <v>1295</v>
      </c>
      <c r="K63" s="404">
        <v>686</v>
      </c>
      <c r="L63" s="404">
        <v>609</v>
      </c>
      <c r="M63" s="404">
        <v>91571</v>
      </c>
      <c r="N63" s="404">
        <v>38433</v>
      </c>
      <c r="O63" s="404">
        <v>53138</v>
      </c>
      <c r="P63" s="387">
        <v>49.8</v>
      </c>
      <c r="Q63" s="387">
        <v>29.6</v>
      </c>
      <c r="R63" s="387">
        <v>64.400000000000006</v>
      </c>
    </row>
    <row r="64" spans="2:18" ht="16.5" customHeight="1" x14ac:dyDescent="0.25">
      <c r="B64" s="342" t="s">
        <v>190</v>
      </c>
      <c r="C64" s="343" t="s">
        <v>40</v>
      </c>
      <c r="D64" s="403">
        <v>16156</v>
      </c>
      <c r="E64" s="404">
        <v>6096</v>
      </c>
      <c r="F64" s="404">
        <v>10060</v>
      </c>
      <c r="G64" s="404">
        <v>23</v>
      </c>
      <c r="H64" s="404">
        <v>19</v>
      </c>
      <c r="I64" s="404">
        <v>4</v>
      </c>
      <c r="J64" s="404">
        <v>91</v>
      </c>
      <c r="K64" s="404">
        <v>14</v>
      </c>
      <c r="L64" s="404">
        <v>77</v>
      </c>
      <c r="M64" s="404">
        <v>16088</v>
      </c>
      <c r="N64" s="404">
        <v>6101</v>
      </c>
      <c r="O64" s="404">
        <v>9987</v>
      </c>
      <c r="P64" s="387">
        <v>17.899999999999999</v>
      </c>
      <c r="Q64" s="387">
        <v>2.4</v>
      </c>
      <c r="R64" s="387">
        <v>27.3</v>
      </c>
    </row>
    <row r="65" spans="2:18" ht="16.5" customHeight="1" x14ac:dyDescent="0.25">
      <c r="B65" s="342" t="s">
        <v>355</v>
      </c>
      <c r="C65" s="343" t="s">
        <v>460</v>
      </c>
      <c r="D65" s="403">
        <v>5497</v>
      </c>
      <c r="E65" s="404">
        <v>2297</v>
      </c>
      <c r="F65" s="404">
        <v>3200</v>
      </c>
      <c r="G65" s="404">
        <v>143</v>
      </c>
      <c r="H65" s="404">
        <v>20</v>
      </c>
      <c r="I65" s="404">
        <v>123</v>
      </c>
      <c r="J65" s="404">
        <v>44</v>
      </c>
      <c r="K65" s="404">
        <v>5</v>
      </c>
      <c r="L65" s="404">
        <v>39</v>
      </c>
      <c r="M65" s="404">
        <v>5596</v>
      </c>
      <c r="N65" s="404">
        <v>2312</v>
      </c>
      <c r="O65" s="404">
        <v>3284</v>
      </c>
      <c r="P65" s="387">
        <v>53.9</v>
      </c>
      <c r="Q65" s="387">
        <v>38.799999999999997</v>
      </c>
      <c r="R65" s="387">
        <v>64.599999999999994</v>
      </c>
    </row>
    <row r="66" spans="2:18" ht="16.5" customHeight="1" x14ac:dyDescent="0.25">
      <c r="B66" s="342" t="s">
        <v>357</v>
      </c>
      <c r="C66" s="343" t="s">
        <v>461</v>
      </c>
      <c r="D66" s="403">
        <v>21122</v>
      </c>
      <c r="E66" s="404">
        <v>18400</v>
      </c>
      <c r="F66" s="404">
        <v>2722</v>
      </c>
      <c r="G66" s="404">
        <v>128</v>
      </c>
      <c r="H66" s="404">
        <v>88</v>
      </c>
      <c r="I66" s="404">
        <v>40</v>
      </c>
      <c r="J66" s="404">
        <v>80</v>
      </c>
      <c r="K66" s="404">
        <v>78</v>
      </c>
      <c r="L66" s="404">
        <v>2</v>
      </c>
      <c r="M66" s="404">
        <v>21170</v>
      </c>
      <c r="N66" s="404">
        <v>18410</v>
      </c>
      <c r="O66" s="404">
        <v>2760</v>
      </c>
      <c r="P66" s="387">
        <v>6</v>
      </c>
      <c r="Q66" s="387">
        <v>4.7</v>
      </c>
      <c r="R66" s="387">
        <v>14.8</v>
      </c>
    </row>
    <row r="67" spans="2:18" ht="16.5" customHeight="1" x14ac:dyDescent="0.25">
      <c r="B67" s="342" t="s">
        <v>18</v>
      </c>
      <c r="C67" s="343" t="s">
        <v>462</v>
      </c>
      <c r="D67" s="403">
        <v>43559</v>
      </c>
      <c r="E67" s="404">
        <v>15566</v>
      </c>
      <c r="F67" s="404">
        <v>27993</v>
      </c>
      <c r="G67" s="404">
        <v>1429</v>
      </c>
      <c r="H67" s="404">
        <v>464</v>
      </c>
      <c r="I67" s="404">
        <v>965</v>
      </c>
      <c r="J67" s="404">
        <v>1115</v>
      </c>
      <c r="K67" s="404">
        <v>377</v>
      </c>
      <c r="L67" s="404">
        <v>738</v>
      </c>
      <c r="M67" s="404">
        <v>43873</v>
      </c>
      <c r="N67" s="404">
        <v>15653</v>
      </c>
      <c r="O67" s="404">
        <v>28220</v>
      </c>
      <c r="P67" s="387">
        <v>68.8</v>
      </c>
      <c r="Q67" s="387">
        <v>53.2</v>
      </c>
      <c r="R67" s="387">
        <v>77.5</v>
      </c>
    </row>
    <row r="68" spans="2:18" ht="16.5" customHeight="1" x14ac:dyDescent="0.25">
      <c r="B68" s="342" t="s">
        <v>359</v>
      </c>
      <c r="C68" s="343" t="s">
        <v>463</v>
      </c>
      <c r="D68" s="403">
        <v>18812</v>
      </c>
      <c r="E68" s="404">
        <v>8723</v>
      </c>
      <c r="F68" s="404">
        <v>10089</v>
      </c>
      <c r="G68" s="404">
        <v>487</v>
      </c>
      <c r="H68" s="404">
        <v>246</v>
      </c>
      <c r="I68" s="404">
        <v>241</v>
      </c>
      <c r="J68" s="404">
        <v>467</v>
      </c>
      <c r="K68" s="404">
        <v>177</v>
      </c>
      <c r="L68" s="404">
        <v>290</v>
      </c>
      <c r="M68" s="404">
        <v>18832</v>
      </c>
      <c r="N68" s="404">
        <v>8792</v>
      </c>
      <c r="O68" s="404">
        <v>10040</v>
      </c>
      <c r="P68" s="387">
        <v>56</v>
      </c>
      <c r="Q68" s="387">
        <v>46</v>
      </c>
      <c r="R68" s="387">
        <v>64.8</v>
      </c>
    </row>
    <row r="69" spans="2:18" ht="16.5" customHeight="1" x14ac:dyDescent="0.25">
      <c r="B69" s="342" t="s">
        <v>280</v>
      </c>
      <c r="C69" s="343" t="s">
        <v>464</v>
      </c>
      <c r="D69" s="403">
        <v>62859</v>
      </c>
      <c r="E69" s="404">
        <v>35685</v>
      </c>
      <c r="F69" s="404">
        <v>27174</v>
      </c>
      <c r="G69" s="404">
        <v>288</v>
      </c>
      <c r="H69" s="404">
        <v>254</v>
      </c>
      <c r="I69" s="404">
        <v>34</v>
      </c>
      <c r="J69" s="404">
        <v>288</v>
      </c>
      <c r="K69" s="404">
        <v>227</v>
      </c>
      <c r="L69" s="404">
        <v>61</v>
      </c>
      <c r="M69" s="404">
        <v>62859</v>
      </c>
      <c r="N69" s="404">
        <v>35712</v>
      </c>
      <c r="O69" s="404">
        <v>27147</v>
      </c>
      <c r="P69" s="387">
        <v>20.399999999999999</v>
      </c>
      <c r="Q69" s="387">
        <v>11.9</v>
      </c>
      <c r="R69" s="387">
        <v>31.5</v>
      </c>
    </row>
    <row r="70" spans="2:18" ht="16.5" customHeight="1" x14ac:dyDescent="0.25">
      <c r="B70" s="342" t="s">
        <v>361</v>
      </c>
      <c r="C70" s="343" t="s">
        <v>466</v>
      </c>
      <c r="D70" s="403">
        <v>124499</v>
      </c>
      <c r="E70" s="404">
        <v>33218</v>
      </c>
      <c r="F70" s="404">
        <v>91281</v>
      </c>
      <c r="G70" s="404">
        <v>1162</v>
      </c>
      <c r="H70" s="404">
        <v>255</v>
      </c>
      <c r="I70" s="404">
        <v>907</v>
      </c>
      <c r="J70" s="404">
        <v>1021</v>
      </c>
      <c r="K70" s="404">
        <v>296</v>
      </c>
      <c r="L70" s="404">
        <v>725</v>
      </c>
      <c r="M70" s="404">
        <v>124640</v>
      </c>
      <c r="N70" s="404">
        <v>33177</v>
      </c>
      <c r="O70" s="404">
        <v>91463</v>
      </c>
      <c r="P70" s="387">
        <v>34.1</v>
      </c>
      <c r="Q70" s="387">
        <v>25.6</v>
      </c>
      <c r="R70" s="387">
        <v>37.200000000000003</v>
      </c>
    </row>
    <row r="71" spans="2:18" ht="16.5" customHeight="1" x14ac:dyDescent="0.25">
      <c r="B71" s="342" t="s">
        <v>362</v>
      </c>
      <c r="C71" s="343" t="s">
        <v>382</v>
      </c>
      <c r="D71" s="403">
        <v>5520</v>
      </c>
      <c r="E71" s="404">
        <v>4764</v>
      </c>
      <c r="F71" s="404">
        <v>756</v>
      </c>
      <c r="G71" s="404">
        <v>3</v>
      </c>
      <c r="H71" s="404">
        <v>3</v>
      </c>
      <c r="I71" s="404">
        <v>0</v>
      </c>
      <c r="J71" s="404">
        <v>3</v>
      </c>
      <c r="K71" s="404">
        <v>3</v>
      </c>
      <c r="L71" s="404">
        <v>0</v>
      </c>
      <c r="M71" s="404">
        <v>5520</v>
      </c>
      <c r="N71" s="404">
        <v>4764</v>
      </c>
      <c r="O71" s="404">
        <v>756</v>
      </c>
      <c r="P71" s="387">
        <v>3.9</v>
      </c>
      <c r="Q71" s="387">
        <v>1.7</v>
      </c>
      <c r="R71" s="387">
        <v>17.3</v>
      </c>
    </row>
    <row r="72" spans="2:18" ht="16.5" customHeight="1" x14ac:dyDescent="0.25">
      <c r="B72" s="347" t="s">
        <v>364</v>
      </c>
      <c r="C72" s="348" t="s">
        <v>290</v>
      </c>
      <c r="D72" s="410">
        <v>81798</v>
      </c>
      <c r="E72" s="405">
        <v>53001</v>
      </c>
      <c r="F72" s="405">
        <v>28797</v>
      </c>
      <c r="G72" s="405">
        <v>1892</v>
      </c>
      <c r="H72" s="405">
        <v>1347</v>
      </c>
      <c r="I72" s="405">
        <v>545</v>
      </c>
      <c r="J72" s="405">
        <v>2092</v>
      </c>
      <c r="K72" s="405">
        <v>1117</v>
      </c>
      <c r="L72" s="405">
        <v>975</v>
      </c>
      <c r="M72" s="405">
        <v>81598</v>
      </c>
      <c r="N72" s="405">
        <v>53231</v>
      </c>
      <c r="O72" s="405">
        <v>28367</v>
      </c>
      <c r="P72" s="389">
        <v>27.6</v>
      </c>
      <c r="Q72" s="389">
        <v>21.9</v>
      </c>
      <c r="R72" s="389">
        <v>38.4</v>
      </c>
    </row>
    <row r="73" spans="2:18" ht="16.5" customHeight="1" x14ac:dyDescent="0.25">
      <c r="B73" s="350" t="s">
        <v>467</v>
      </c>
      <c r="C73" s="351" t="s">
        <v>150</v>
      </c>
      <c r="D73" s="402">
        <v>38176</v>
      </c>
      <c r="E73" s="402">
        <v>20009</v>
      </c>
      <c r="F73" s="402">
        <v>18167</v>
      </c>
      <c r="G73" s="402">
        <v>640</v>
      </c>
      <c r="H73" s="402">
        <v>433</v>
      </c>
      <c r="I73" s="402">
        <v>207</v>
      </c>
      <c r="J73" s="402">
        <v>321</v>
      </c>
      <c r="K73" s="402">
        <v>137</v>
      </c>
      <c r="L73" s="402">
        <v>184</v>
      </c>
      <c r="M73" s="402">
        <v>38495</v>
      </c>
      <c r="N73" s="402">
        <v>20305</v>
      </c>
      <c r="O73" s="402">
        <v>18190</v>
      </c>
      <c r="P73" s="383">
        <v>28.1</v>
      </c>
      <c r="Q73" s="383">
        <v>13.1</v>
      </c>
      <c r="R73" s="383">
        <v>44.9</v>
      </c>
    </row>
    <row r="74" spans="2:18" ht="16.5" customHeight="1" x14ac:dyDescent="0.25">
      <c r="B74" s="352" t="s">
        <v>468</v>
      </c>
      <c r="C74" s="343" t="s">
        <v>469</v>
      </c>
      <c r="D74" s="407">
        <v>2974</v>
      </c>
      <c r="E74" s="407">
        <v>1623</v>
      </c>
      <c r="F74" s="407">
        <v>1351</v>
      </c>
      <c r="G74" s="407">
        <v>39</v>
      </c>
      <c r="H74" s="407">
        <v>5</v>
      </c>
      <c r="I74" s="407">
        <v>34</v>
      </c>
      <c r="J74" s="407">
        <v>34</v>
      </c>
      <c r="K74" s="407">
        <v>5</v>
      </c>
      <c r="L74" s="407">
        <v>29</v>
      </c>
      <c r="M74" s="407">
        <v>2979</v>
      </c>
      <c r="N74" s="407">
        <v>1623</v>
      </c>
      <c r="O74" s="407">
        <v>1356</v>
      </c>
      <c r="P74" s="385">
        <v>5.4</v>
      </c>
      <c r="Q74" s="385">
        <v>4</v>
      </c>
      <c r="R74" s="385">
        <v>7.1</v>
      </c>
    </row>
    <row r="75" spans="2:18" ht="16.5" customHeight="1" x14ac:dyDescent="0.25">
      <c r="B75" s="355" t="s">
        <v>470</v>
      </c>
      <c r="C75" s="356" t="s">
        <v>84</v>
      </c>
      <c r="D75" s="411" t="s">
        <v>558</v>
      </c>
      <c r="E75" s="411" t="s">
        <v>558</v>
      </c>
      <c r="F75" s="411" t="s">
        <v>558</v>
      </c>
      <c r="G75" s="411" t="s">
        <v>558</v>
      </c>
      <c r="H75" s="411" t="s">
        <v>558</v>
      </c>
      <c r="I75" s="411" t="s">
        <v>558</v>
      </c>
      <c r="J75" s="411" t="s">
        <v>558</v>
      </c>
      <c r="K75" s="411" t="s">
        <v>558</v>
      </c>
      <c r="L75" s="411" t="s">
        <v>558</v>
      </c>
      <c r="M75" s="411" t="s">
        <v>558</v>
      </c>
      <c r="N75" s="411" t="s">
        <v>558</v>
      </c>
      <c r="O75" s="411" t="s">
        <v>558</v>
      </c>
      <c r="P75" s="394" t="s">
        <v>558</v>
      </c>
      <c r="Q75" s="394" t="s">
        <v>558</v>
      </c>
      <c r="R75" s="394" t="s">
        <v>558</v>
      </c>
    </row>
    <row r="76" spans="2:18" ht="16.5" customHeight="1" x14ac:dyDescent="0.25">
      <c r="B76" s="359" t="s">
        <v>471</v>
      </c>
      <c r="C76" s="360" t="s">
        <v>311</v>
      </c>
      <c r="D76" s="408">
        <v>2046</v>
      </c>
      <c r="E76" s="408">
        <v>1457</v>
      </c>
      <c r="F76" s="408">
        <v>589</v>
      </c>
      <c r="G76" s="408">
        <v>8</v>
      </c>
      <c r="H76" s="408">
        <v>8</v>
      </c>
      <c r="I76" s="408">
        <v>0</v>
      </c>
      <c r="J76" s="408">
        <v>0</v>
      </c>
      <c r="K76" s="408">
        <v>0</v>
      </c>
      <c r="L76" s="408">
        <v>0</v>
      </c>
      <c r="M76" s="408">
        <v>2054</v>
      </c>
      <c r="N76" s="408">
        <v>1465</v>
      </c>
      <c r="O76" s="408">
        <v>589</v>
      </c>
      <c r="P76" s="390">
        <v>16.2</v>
      </c>
      <c r="Q76" s="390">
        <v>9.6999999999999993</v>
      </c>
      <c r="R76" s="390">
        <v>32.4</v>
      </c>
    </row>
    <row r="77" spans="2:18" ht="16.5" customHeight="1" x14ac:dyDescent="0.25">
      <c r="B77" s="359" t="s">
        <v>472</v>
      </c>
      <c r="C77" s="360" t="s">
        <v>314</v>
      </c>
      <c r="D77" s="404">
        <v>12734</v>
      </c>
      <c r="E77" s="404">
        <v>10664</v>
      </c>
      <c r="F77" s="404">
        <v>2070</v>
      </c>
      <c r="G77" s="404">
        <v>30</v>
      </c>
      <c r="H77" s="404">
        <v>30</v>
      </c>
      <c r="I77" s="404">
        <v>0</v>
      </c>
      <c r="J77" s="404">
        <v>107</v>
      </c>
      <c r="K77" s="404">
        <v>93</v>
      </c>
      <c r="L77" s="404">
        <v>14</v>
      </c>
      <c r="M77" s="404">
        <v>12657</v>
      </c>
      <c r="N77" s="404">
        <v>10601</v>
      </c>
      <c r="O77" s="404">
        <v>2056</v>
      </c>
      <c r="P77" s="387">
        <v>2.1</v>
      </c>
      <c r="Q77" s="387">
        <v>0.4</v>
      </c>
      <c r="R77" s="387">
        <v>10.5</v>
      </c>
    </row>
    <row r="78" spans="2:18" ht="16.5" customHeight="1" x14ac:dyDescent="0.25">
      <c r="B78" s="352" t="s">
        <v>473</v>
      </c>
      <c r="C78" s="343" t="s">
        <v>474</v>
      </c>
      <c r="D78" s="407">
        <v>3947</v>
      </c>
      <c r="E78" s="407">
        <v>2473</v>
      </c>
      <c r="F78" s="407">
        <v>1474</v>
      </c>
      <c r="G78" s="407">
        <v>116</v>
      </c>
      <c r="H78" s="407">
        <v>110</v>
      </c>
      <c r="I78" s="407">
        <v>6</v>
      </c>
      <c r="J78" s="407">
        <v>16</v>
      </c>
      <c r="K78" s="407">
        <v>10</v>
      </c>
      <c r="L78" s="407">
        <v>6</v>
      </c>
      <c r="M78" s="407">
        <v>4047</v>
      </c>
      <c r="N78" s="407">
        <v>2573</v>
      </c>
      <c r="O78" s="407">
        <v>1474</v>
      </c>
      <c r="P78" s="385">
        <v>15.7</v>
      </c>
      <c r="Q78" s="385">
        <v>1.4</v>
      </c>
      <c r="R78" s="385">
        <v>40.799999999999997</v>
      </c>
    </row>
    <row r="79" spans="2:18" ht="16.5" customHeight="1" x14ac:dyDescent="0.25">
      <c r="B79" s="359" t="s">
        <v>459</v>
      </c>
      <c r="C79" s="360" t="s">
        <v>166</v>
      </c>
      <c r="D79" s="404">
        <v>19957</v>
      </c>
      <c r="E79" s="404">
        <v>13142</v>
      </c>
      <c r="F79" s="404">
        <v>6815</v>
      </c>
      <c r="G79" s="404">
        <v>49</v>
      </c>
      <c r="H79" s="404">
        <v>46</v>
      </c>
      <c r="I79" s="404">
        <v>3</v>
      </c>
      <c r="J79" s="404">
        <v>70</v>
      </c>
      <c r="K79" s="404">
        <v>40</v>
      </c>
      <c r="L79" s="404">
        <v>30</v>
      </c>
      <c r="M79" s="404">
        <v>19936</v>
      </c>
      <c r="N79" s="404">
        <v>13148</v>
      </c>
      <c r="O79" s="404">
        <v>6788</v>
      </c>
      <c r="P79" s="387">
        <v>3.8</v>
      </c>
      <c r="Q79" s="387">
        <v>0.8</v>
      </c>
      <c r="R79" s="387">
        <v>9.5</v>
      </c>
    </row>
    <row r="80" spans="2:18" ht="16.5" customHeight="1" x14ac:dyDescent="0.25">
      <c r="B80" s="359" t="s">
        <v>475</v>
      </c>
      <c r="C80" s="360" t="s">
        <v>113</v>
      </c>
      <c r="D80" s="404">
        <v>11671</v>
      </c>
      <c r="E80" s="404">
        <v>7960</v>
      </c>
      <c r="F80" s="404">
        <v>3711</v>
      </c>
      <c r="G80" s="404">
        <v>212</v>
      </c>
      <c r="H80" s="404">
        <v>154</v>
      </c>
      <c r="I80" s="404">
        <v>58</v>
      </c>
      <c r="J80" s="404">
        <v>67</v>
      </c>
      <c r="K80" s="404">
        <v>0</v>
      </c>
      <c r="L80" s="404">
        <v>67</v>
      </c>
      <c r="M80" s="404">
        <v>11816</v>
      </c>
      <c r="N80" s="404">
        <v>8114</v>
      </c>
      <c r="O80" s="404">
        <v>3702</v>
      </c>
      <c r="P80" s="387">
        <v>10.6</v>
      </c>
      <c r="Q80" s="387">
        <v>5.6</v>
      </c>
      <c r="R80" s="387">
        <v>21.7</v>
      </c>
    </row>
    <row r="81" spans="2:18" ht="16.5" customHeight="1" x14ac:dyDescent="0.25">
      <c r="B81" s="359" t="s">
        <v>201</v>
      </c>
      <c r="C81" s="360" t="s">
        <v>320</v>
      </c>
      <c r="D81" s="404">
        <v>5252</v>
      </c>
      <c r="E81" s="404">
        <v>4142</v>
      </c>
      <c r="F81" s="404">
        <v>1110</v>
      </c>
      <c r="G81" s="404">
        <v>20</v>
      </c>
      <c r="H81" s="404">
        <v>17</v>
      </c>
      <c r="I81" s="404">
        <v>3</v>
      </c>
      <c r="J81" s="404">
        <v>9</v>
      </c>
      <c r="K81" s="404">
        <v>9</v>
      </c>
      <c r="L81" s="404">
        <v>0</v>
      </c>
      <c r="M81" s="404">
        <v>5263</v>
      </c>
      <c r="N81" s="404">
        <v>4150</v>
      </c>
      <c r="O81" s="404">
        <v>1113</v>
      </c>
      <c r="P81" s="387">
        <v>3.5</v>
      </c>
      <c r="Q81" s="387">
        <v>1.1000000000000001</v>
      </c>
      <c r="R81" s="387">
        <v>12.4</v>
      </c>
    </row>
    <row r="82" spans="2:18" ht="16.5" customHeight="1" x14ac:dyDescent="0.25">
      <c r="B82" s="359" t="s">
        <v>476</v>
      </c>
      <c r="C82" s="360" t="s">
        <v>449</v>
      </c>
      <c r="D82" s="408">
        <v>2902</v>
      </c>
      <c r="E82" s="408">
        <v>2075</v>
      </c>
      <c r="F82" s="408">
        <v>827</v>
      </c>
      <c r="G82" s="408">
        <v>18</v>
      </c>
      <c r="H82" s="408">
        <v>12</v>
      </c>
      <c r="I82" s="408">
        <v>6</v>
      </c>
      <c r="J82" s="408">
        <v>23</v>
      </c>
      <c r="K82" s="408">
        <v>0</v>
      </c>
      <c r="L82" s="408">
        <v>23</v>
      </c>
      <c r="M82" s="408">
        <v>2897</v>
      </c>
      <c r="N82" s="408">
        <v>2087</v>
      </c>
      <c r="O82" s="408">
        <v>810</v>
      </c>
      <c r="P82" s="390">
        <v>10.3</v>
      </c>
      <c r="Q82" s="390">
        <v>1.8</v>
      </c>
      <c r="R82" s="390">
        <v>32.1</v>
      </c>
    </row>
    <row r="83" spans="2:18" ht="16.5" customHeight="1" x14ac:dyDescent="0.25">
      <c r="B83" s="359" t="s">
        <v>477</v>
      </c>
      <c r="C83" s="360" t="s">
        <v>478</v>
      </c>
      <c r="D83" s="408">
        <v>2334</v>
      </c>
      <c r="E83" s="408">
        <v>1950</v>
      </c>
      <c r="F83" s="408">
        <v>384</v>
      </c>
      <c r="G83" s="408">
        <v>0</v>
      </c>
      <c r="H83" s="408">
        <v>0</v>
      </c>
      <c r="I83" s="408">
        <v>0</v>
      </c>
      <c r="J83" s="408">
        <v>0</v>
      </c>
      <c r="K83" s="408">
        <v>0</v>
      </c>
      <c r="L83" s="408">
        <v>0</v>
      </c>
      <c r="M83" s="408">
        <v>2334</v>
      </c>
      <c r="N83" s="408">
        <v>1950</v>
      </c>
      <c r="O83" s="408">
        <v>384</v>
      </c>
      <c r="P83" s="390">
        <v>2.6</v>
      </c>
      <c r="Q83" s="390">
        <v>1.4</v>
      </c>
      <c r="R83" s="390">
        <v>8.6</v>
      </c>
    </row>
    <row r="84" spans="2:18" ht="16.5" customHeight="1" x14ac:dyDescent="0.25">
      <c r="B84" s="359" t="s">
        <v>174</v>
      </c>
      <c r="C84" s="360" t="s">
        <v>479</v>
      </c>
      <c r="D84" s="404">
        <v>6625</v>
      </c>
      <c r="E84" s="404">
        <v>5927</v>
      </c>
      <c r="F84" s="404">
        <v>698</v>
      </c>
      <c r="G84" s="404">
        <v>6</v>
      </c>
      <c r="H84" s="404">
        <v>5</v>
      </c>
      <c r="I84" s="404">
        <v>1</v>
      </c>
      <c r="J84" s="404">
        <v>64</v>
      </c>
      <c r="K84" s="404">
        <v>62</v>
      </c>
      <c r="L84" s="404">
        <v>2</v>
      </c>
      <c r="M84" s="404">
        <v>6567</v>
      </c>
      <c r="N84" s="404">
        <v>5870</v>
      </c>
      <c r="O84" s="404">
        <v>697</v>
      </c>
      <c r="P84" s="387">
        <v>4.7</v>
      </c>
      <c r="Q84" s="387">
        <v>4.0999999999999996</v>
      </c>
      <c r="R84" s="387">
        <v>9.5</v>
      </c>
    </row>
    <row r="85" spans="2:18" ht="16.5" customHeight="1" x14ac:dyDescent="0.25">
      <c r="B85" s="359" t="s">
        <v>205</v>
      </c>
      <c r="C85" s="360" t="s">
        <v>480</v>
      </c>
      <c r="D85" s="404">
        <v>11780</v>
      </c>
      <c r="E85" s="404">
        <v>8348</v>
      </c>
      <c r="F85" s="404">
        <v>3432</v>
      </c>
      <c r="G85" s="404">
        <v>0</v>
      </c>
      <c r="H85" s="404">
        <v>0</v>
      </c>
      <c r="I85" s="404">
        <v>0</v>
      </c>
      <c r="J85" s="404">
        <v>75</v>
      </c>
      <c r="K85" s="404">
        <v>47</v>
      </c>
      <c r="L85" s="404">
        <v>28</v>
      </c>
      <c r="M85" s="404">
        <v>11705</v>
      </c>
      <c r="N85" s="404">
        <v>8301</v>
      </c>
      <c r="O85" s="404">
        <v>3404</v>
      </c>
      <c r="P85" s="387">
        <v>9</v>
      </c>
      <c r="Q85" s="387">
        <v>4.8</v>
      </c>
      <c r="R85" s="387">
        <v>19.399999999999999</v>
      </c>
    </row>
    <row r="86" spans="2:18" ht="16.5" customHeight="1" x14ac:dyDescent="0.25">
      <c r="B86" s="359" t="s">
        <v>411</v>
      </c>
      <c r="C86" s="360" t="s">
        <v>307</v>
      </c>
      <c r="D86" s="404">
        <v>7480</v>
      </c>
      <c r="E86" s="404">
        <v>6357</v>
      </c>
      <c r="F86" s="404">
        <v>1123</v>
      </c>
      <c r="G86" s="404">
        <v>8</v>
      </c>
      <c r="H86" s="404">
        <v>1</v>
      </c>
      <c r="I86" s="404">
        <v>7</v>
      </c>
      <c r="J86" s="404">
        <v>15</v>
      </c>
      <c r="K86" s="404">
        <v>10</v>
      </c>
      <c r="L86" s="404">
        <v>5</v>
      </c>
      <c r="M86" s="404">
        <v>7473</v>
      </c>
      <c r="N86" s="404">
        <v>6348</v>
      </c>
      <c r="O86" s="404">
        <v>1125</v>
      </c>
      <c r="P86" s="387">
        <v>1.2</v>
      </c>
      <c r="Q86" s="387">
        <v>1.2</v>
      </c>
      <c r="R86" s="387">
        <v>1.2</v>
      </c>
    </row>
    <row r="87" spans="2:18" ht="16.5" customHeight="1" x14ac:dyDescent="0.25">
      <c r="B87" s="359" t="s">
        <v>481</v>
      </c>
      <c r="C87" s="360" t="s">
        <v>309</v>
      </c>
      <c r="D87" s="404">
        <v>17230</v>
      </c>
      <c r="E87" s="404">
        <v>14928</v>
      </c>
      <c r="F87" s="404">
        <v>2302</v>
      </c>
      <c r="G87" s="404">
        <v>52</v>
      </c>
      <c r="H87" s="404">
        <v>52</v>
      </c>
      <c r="I87" s="404">
        <v>0</v>
      </c>
      <c r="J87" s="404">
        <v>23</v>
      </c>
      <c r="K87" s="404">
        <v>15</v>
      </c>
      <c r="L87" s="404">
        <v>8</v>
      </c>
      <c r="M87" s="404">
        <v>17259</v>
      </c>
      <c r="N87" s="404">
        <v>14965</v>
      </c>
      <c r="O87" s="404">
        <v>2294</v>
      </c>
      <c r="P87" s="387">
        <v>2.7</v>
      </c>
      <c r="Q87" s="387">
        <v>2.1</v>
      </c>
      <c r="R87" s="387">
        <v>7.1</v>
      </c>
    </row>
    <row r="88" spans="2:18" ht="16.5" customHeight="1" x14ac:dyDescent="0.25">
      <c r="B88" s="359" t="s">
        <v>423</v>
      </c>
      <c r="C88" s="360" t="s">
        <v>132</v>
      </c>
      <c r="D88" s="404">
        <v>9087</v>
      </c>
      <c r="E88" s="404">
        <v>4938</v>
      </c>
      <c r="F88" s="404">
        <v>4149</v>
      </c>
      <c r="G88" s="404">
        <v>172</v>
      </c>
      <c r="H88" s="404">
        <v>159</v>
      </c>
      <c r="I88" s="404">
        <v>13</v>
      </c>
      <c r="J88" s="404">
        <v>253</v>
      </c>
      <c r="K88" s="404">
        <v>146</v>
      </c>
      <c r="L88" s="404">
        <v>107</v>
      </c>
      <c r="M88" s="404">
        <v>9006</v>
      </c>
      <c r="N88" s="404">
        <v>4951</v>
      </c>
      <c r="O88" s="404">
        <v>4055</v>
      </c>
      <c r="P88" s="387">
        <v>9.5</v>
      </c>
      <c r="Q88" s="387">
        <v>2.2000000000000002</v>
      </c>
      <c r="R88" s="387">
        <v>18.399999999999999</v>
      </c>
    </row>
    <row r="89" spans="2:18" ht="16.5" customHeight="1" x14ac:dyDescent="0.25">
      <c r="B89" s="359" t="s">
        <v>482</v>
      </c>
      <c r="C89" s="360" t="s">
        <v>273</v>
      </c>
      <c r="D89" s="404">
        <v>8270</v>
      </c>
      <c r="E89" s="404">
        <v>6604</v>
      </c>
      <c r="F89" s="404">
        <v>1666</v>
      </c>
      <c r="G89" s="404">
        <v>39</v>
      </c>
      <c r="H89" s="404">
        <v>27</v>
      </c>
      <c r="I89" s="404">
        <v>12</v>
      </c>
      <c r="J89" s="404">
        <v>236</v>
      </c>
      <c r="K89" s="404">
        <v>196</v>
      </c>
      <c r="L89" s="404">
        <v>40</v>
      </c>
      <c r="M89" s="404">
        <v>8073</v>
      </c>
      <c r="N89" s="404">
        <v>6435</v>
      </c>
      <c r="O89" s="404">
        <v>1638</v>
      </c>
      <c r="P89" s="387">
        <v>0.9</v>
      </c>
      <c r="Q89" s="387">
        <v>0.2</v>
      </c>
      <c r="R89" s="387">
        <v>3.8</v>
      </c>
    </row>
    <row r="90" spans="2:18" ht="16.5" customHeight="1" x14ac:dyDescent="0.25">
      <c r="B90" s="359" t="s">
        <v>131</v>
      </c>
      <c r="C90" s="360" t="s">
        <v>146</v>
      </c>
      <c r="D90" s="404">
        <v>36593</v>
      </c>
      <c r="E90" s="404">
        <v>22020</v>
      </c>
      <c r="F90" s="404">
        <v>14573</v>
      </c>
      <c r="G90" s="404">
        <v>148</v>
      </c>
      <c r="H90" s="404">
        <v>129</v>
      </c>
      <c r="I90" s="404">
        <v>19</v>
      </c>
      <c r="J90" s="404">
        <v>281</v>
      </c>
      <c r="K90" s="404">
        <v>156</v>
      </c>
      <c r="L90" s="404">
        <v>125</v>
      </c>
      <c r="M90" s="404">
        <v>36460</v>
      </c>
      <c r="N90" s="404">
        <v>21993</v>
      </c>
      <c r="O90" s="404">
        <v>14467</v>
      </c>
      <c r="P90" s="387">
        <v>18.8</v>
      </c>
      <c r="Q90" s="387">
        <v>3.4</v>
      </c>
      <c r="R90" s="387">
        <v>42.3</v>
      </c>
    </row>
    <row r="91" spans="2:18" ht="16.5" customHeight="1" x14ac:dyDescent="0.25">
      <c r="B91" s="359" t="s">
        <v>402</v>
      </c>
      <c r="C91" s="360" t="s">
        <v>317</v>
      </c>
      <c r="D91" s="404">
        <v>1948</v>
      </c>
      <c r="E91" s="404">
        <v>1511</v>
      </c>
      <c r="F91" s="404">
        <v>437</v>
      </c>
      <c r="G91" s="404">
        <v>5</v>
      </c>
      <c r="H91" s="404">
        <v>3</v>
      </c>
      <c r="I91" s="404">
        <v>2</v>
      </c>
      <c r="J91" s="404">
        <v>16</v>
      </c>
      <c r="K91" s="404">
        <v>15</v>
      </c>
      <c r="L91" s="404">
        <v>1</v>
      </c>
      <c r="M91" s="404">
        <v>1937</v>
      </c>
      <c r="N91" s="404">
        <v>1499</v>
      </c>
      <c r="O91" s="404">
        <v>438</v>
      </c>
      <c r="P91" s="387">
        <v>3.2</v>
      </c>
      <c r="Q91" s="387">
        <v>1.7</v>
      </c>
      <c r="R91" s="387">
        <v>8.4</v>
      </c>
    </row>
    <row r="92" spans="2:18" ht="16.5" customHeight="1" x14ac:dyDescent="0.25">
      <c r="B92" s="359" t="s">
        <v>343</v>
      </c>
      <c r="C92" s="360" t="s">
        <v>51</v>
      </c>
      <c r="D92" s="404">
        <v>87233</v>
      </c>
      <c r="E92" s="404">
        <v>68864</v>
      </c>
      <c r="F92" s="404">
        <v>18369</v>
      </c>
      <c r="G92" s="404">
        <v>637</v>
      </c>
      <c r="H92" s="404">
        <v>382</v>
      </c>
      <c r="I92" s="404">
        <v>255</v>
      </c>
      <c r="J92" s="404">
        <v>614</v>
      </c>
      <c r="K92" s="404">
        <v>495</v>
      </c>
      <c r="L92" s="404">
        <v>119</v>
      </c>
      <c r="M92" s="404">
        <v>87256</v>
      </c>
      <c r="N92" s="404">
        <v>68751</v>
      </c>
      <c r="O92" s="404">
        <v>18505</v>
      </c>
      <c r="P92" s="387">
        <v>1.6</v>
      </c>
      <c r="Q92" s="387">
        <v>0.9</v>
      </c>
      <c r="R92" s="387">
        <v>4.4000000000000004</v>
      </c>
    </row>
    <row r="93" spans="2:18" ht="16.5" customHeight="1" x14ac:dyDescent="0.25">
      <c r="B93" s="359" t="s">
        <v>484</v>
      </c>
      <c r="C93" s="363" t="s">
        <v>356</v>
      </c>
      <c r="D93" s="404">
        <v>6565</v>
      </c>
      <c r="E93" s="404">
        <v>3854</v>
      </c>
      <c r="F93" s="404">
        <v>2711</v>
      </c>
      <c r="G93" s="404">
        <v>9</v>
      </c>
      <c r="H93" s="404">
        <v>9</v>
      </c>
      <c r="I93" s="404">
        <v>0</v>
      </c>
      <c r="J93" s="404">
        <v>28</v>
      </c>
      <c r="K93" s="404">
        <v>27</v>
      </c>
      <c r="L93" s="404">
        <v>1</v>
      </c>
      <c r="M93" s="404">
        <v>6546</v>
      </c>
      <c r="N93" s="404">
        <v>3836</v>
      </c>
      <c r="O93" s="404">
        <v>2710</v>
      </c>
      <c r="P93" s="387">
        <v>4</v>
      </c>
      <c r="Q93" s="387">
        <v>0.3</v>
      </c>
      <c r="R93" s="387">
        <v>9.3000000000000007</v>
      </c>
    </row>
    <row r="94" spans="2:18" ht="16.5" customHeight="1" x14ac:dyDescent="0.25">
      <c r="B94" s="350" t="s">
        <v>342</v>
      </c>
      <c r="C94" s="364" t="s">
        <v>486</v>
      </c>
      <c r="D94" s="402">
        <v>24447</v>
      </c>
      <c r="E94" s="402">
        <v>18464</v>
      </c>
      <c r="F94" s="402">
        <v>5983</v>
      </c>
      <c r="G94" s="402">
        <v>422</v>
      </c>
      <c r="H94" s="402">
        <v>306</v>
      </c>
      <c r="I94" s="402">
        <v>116</v>
      </c>
      <c r="J94" s="402">
        <v>209</v>
      </c>
      <c r="K94" s="402">
        <v>127</v>
      </c>
      <c r="L94" s="402">
        <v>82</v>
      </c>
      <c r="M94" s="402">
        <v>24660</v>
      </c>
      <c r="N94" s="402">
        <v>18643</v>
      </c>
      <c r="O94" s="402">
        <v>6017</v>
      </c>
      <c r="P94" s="383">
        <v>19.399999999999999</v>
      </c>
      <c r="Q94" s="383">
        <v>20.9</v>
      </c>
      <c r="R94" s="383">
        <v>14.7</v>
      </c>
    </row>
    <row r="95" spans="2:18" ht="16.5" customHeight="1" x14ac:dyDescent="0.25">
      <c r="B95" s="365" t="s">
        <v>208</v>
      </c>
      <c r="C95" s="366" t="s">
        <v>487</v>
      </c>
      <c r="D95" s="405">
        <v>67161</v>
      </c>
      <c r="E95" s="405">
        <v>19895</v>
      </c>
      <c r="F95" s="405">
        <v>47266</v>
      </c>
      <c r="G95" s="405">
        <v>836</v>
      </c>
      <c r="H95" s="405">
        <v>454</v>
      </c>
      <c r="I95" s="405">
        <v>382</v>
      </c>
      <c r="J95" s="405">
        <v>1086</v>
      </c>
      <c r="K95" s="405">
        <v>559</v>
      </c>
      <c r="L95" s="405">
        <v>527</v>
      </c>
      <c r="M95" s="405">
        <v>66911</v>
      </c>
      <c r="N95" s="405">
        <v>19790</v>
      </c>
      <c r="O95" s="405">
        <v>47121</v>
      </c>
      <c r="P95" s="389">
        <v>61.1</v>
      </c>
      <c r="Q95" s="389">
        <v>37.9</v>
      </c>
      <c r="R95" s="389">
        <v>70.8</v>
      </c>
    </row>
    <row r="96" spans="2:18" ht="16.5" customHeight="1" x14ac:dyDescent="0.25">
      <c r="B96" s="355" t="s">
        <v>326</v>
      </c>
      <c r="C96" s="356" t="s">
        <v>158</v>
      </c>
      <c r="D96" s="400">
        <v>17290</v>
      </c>
      <c r="E96" s="400">
        <v>7369</v>
      </c>
      <c r="F96" s="400">
        <v>9921</v>
      </c>
      <c r="G96" s="400">
        <v>35</v>
      </c>
      <c r="H96" s="400">
        <v>8</v>
      </c>
      <c r="I96" s="400">
        <v>27</v>
      </c>
      <c r="J96" s="400">
        <v>155</v>
      </c>
      <c r="K96" s="400">
        <v>120</v>
      </c>
      <c r="L96" s="400">
        <v>35</v>
      </c>
      <c r="M96" s="400">
        <v>17170</v>
      </c>
      <c r="N96" s="400">
        <v>7257</v>
      </c>
      <c r="O96" s="400">
        <v>9913</v>
      </c>
      <c r="P96" s="12">
        <v>50.8</v>
      </c>
      <c r="Q96" s="12">
        <v>28.5</v>
      </c>
      <c r="R96" s="12">
        <v>67.2</v>
      </c>
    </row>
    <row r="97" spans="2:18" ht="16.5" customHeight="1" x14ac:dyDescent="0.25">
      <c r="B97" s="359" t="s">
        <v>488</v>
      </c>
      <c r="C97" s="360" t="s">
        <v>121</v>
      </c>
      <c r="D97" s="404">
        <v>26269</v>
      </c>
      <c r="E97" s="404">
        <v>8197</v>
      </c>
      <c r="F97" s="404">
        <v>18072</v>
      </c>
      <c r="G97" s="404">
        <v>1394</v>
      </c>
      <c r="H97" s="404">
        <v>456</v>
      </c>
      <c r="I97" s="404">
        <v>938</v>
      </c>
      <c r="J97" s="404">
        <v>960</v>
      </c>
      <c r="K97" s="404">
        <v>257</v>
      </c>
      <c r="L97" s="404">
        <v>703</v>
      </c>
      <c r="M97" s="404">
        <v>26703</v>
      </c>
      <c r="N97" s="404">
        <v>8396</v>
      </c>
      <c r="O97" s="404">
        <v>18307</v>
      </c>
      <c r="P97" s="387">
        <v>80.400000000000006</v>
      </c>
      <c r="Q97" s="387">
        <v>74.5</v>
      </c>
      <c r="R97" s="387">
        <v>83.1</v>
      </c>
    </row>
    <row r="98" spans="2:18" ht="16.5" customHeight="1" x14ac:dyDescent="0.25">
      <c r="B98" s="350" t="s">
        <v>489</v>
      </c>
      <c r="C98" s="351" t="s">
        <v>490</v>
      </c>
      <c r="D98" s="402">
        <v>64773</v>
      </c>
      <c r="E98" s="402">
        <v>20392</v>
      </c>
      <c r="F98" s="402">
        <v>44381</v>
      </c>
      <c r="G98" s="402">
        <v>366</v>
      </c>
      <c r="H98" s="402">
        <v>42</v>
      </c>
      <c r="I98" s="402">
        <v>324</v>
      </c>
      <c r="J98" s="402">
        <v>420</v>
      </c>
      <c r="K98" s="402">
        <v>120</v>
      </c>
      <c r="L98" s="402">
        <v>300</v>
      </c>
      <c r="M98" s="402">
        <v>64719</v>
      </c>
      <c r="N98" s="402">
        <v>20314</v>
      </c>
      <c r="O98" s="402">
        <v>44405</v>
      </c>
      <c r="P98" s="383">
        <v>24.1</v>
      </c>
      <c r="Q98" s="383">
        <v>19.899999999999999</v>
      </c>
      <c r="R98" s="383">
        <v>26</v>
      </c>
    </row>
    <row r="99" spans="2:18" ht="16.5" customHeight="1" x14ac:dyDescent="0.25">
      <c r="B99" s="365" t="s">
        <v>491</v>
      </c>
      <c r="C99" s="348" t="s">
        <v>13</v>
      </c>
      <c r="D99" s="405">
        <v>59726</v>
      </c>
      <c r="E99" s="405">
        <v>12826</v>
      </c>
      <c r="F99" s="405">
        <v>46900</v>
      </c>
      <c r="G99" s="405">
        <v>796</v>
      </c>
      <c r="H99" s="405">
        <v>213</v>
      </c>
      <c r="I99" s="405">
        <v>583</v>
      </c>
      <c r="J99" s="405">
        <v>601</v>
      </c>
      <c r="K99" s="405">
        <v>176</v>
      </c>
      <c r="L99" s="405">
        <v>425</v>
      </c>
      <c r="M99" s="405">
        <v>59921</v>
      </c>
      <c r="N99" s="405">
        <v>12863</v>
      </c>
      <c r="O99" s="405">
        <v>47058</v>
      </c>
      <c r="P99" s="389">
        <v>44.9</v>
      </c>
      <c r="Q99" s="389">
        <v>34.6</v>
      </c>
      <c r="R99" s="389">
        <v>47.7</v>
      </c>
    </row>
    <row r="100" spans="2:18" ht="16.5" customHeight="1" x14ac:dyDescent="0.25">
      <c r="B100" s="355" t="s">
        <v>376</v>
      </c>
      <c r="C100" s="356" t="s">
        <v>108</v>
      </c>
      <c r="D100" s="402">
        <v>27880</v>
      </c>
      <c r="E100" s="402">
        <v>14175</v>
      </c>
      <c r="F100" s="402">
        <v>13705</v>
      </c>
      <c r="G100" s="402">
        <v>966</v>
      </c>
      <c r="H100" s="402">
        <v>478</v>
      </c>
      <c r="I100" s="402">
        <v>488</v>
      </c>
      <c r="J100" s="402">
        <v>988</v>
      </c>
      <c r="K100" s="402">
        <v>409</v>
      </c>
      <c r="L100" s="402">
        <v>579</v>
      </c>
      <c r="M100" s="402">
        <v>27858</v>
      </c>
      <c r="N100" s="402">
        <v>14244</v>
      </c>
      <c r="O100" s="402">
        <v>13614</v>
      </c>
      <c r="P100" s="383">
        <v>10.6</v>
      </c>
      <c r="Q100" s="383">
        <v>6.2</v>
      </c>
      <c r="R100" s="383">
        <v>15.3</v>
      </c>
    </row>
    <row r="101" spans="2:18" ht="16.5" customHeight="1" x14ac:dyDescent="0.25">
      <c r="B101" s="359" t="s">
        <v>492</v>
      </c>
      <c r="C101" s="360" t="s">
        <v>493</v>
      </c>
      <c r="D101" s="404">
        <v>45125</v>
      </c>
      <c r="E101" s="404">
        <v>33586</v>
      </c>
      <c r="F101" s="404">
        <v>11539</v>
      </c>
      <c r="G101" s="404">
        <v>828</v>
      </c>
      <c r="H101" s="404">
        <v>771</v>
      </c>
      <c r="I101" s="404">
        <v>57</v>
      </c>
      <c r="J101" s="404">
        <v>1104</v>
      </c>
      <c r="K101" s="404">
        <v>708</v>
      </c>
      <c r="L101" s="404">
        <v>396</v>
      </c>
      <c r="M101" s="404">
        <v>44849</v>
      </c>
      <c r="N101" s="404">
        <v>33649</v>
      </c>
      <c r="O101" s="404">
        <v>11200</v>
      </c>
      <c r="P101" s="387">
        <v>37.9</v>
      </c>
      <c r="Q101" s="387">
        <v>30.2</v>
      </c>
      <c r="R101" s="387">
        <v>61</v>
      </c>
    </row>
    <row r="102" spans="2:18" ht="16.5" customHeight="1" x14ac:dyDescent="0.25">
      <c r="B102" s="365" t="s">
        <v>495</v>
      </c>
      <c r="C102" s="348" t="s">
        <v>496</v>
      </c>
      <c r="D102" s="412">
        <v>8793</v>
      </c>
      <c r="E102" s="412">
        <v>5240</v>
      </c>
      <c r="F102" s="412">
        <v>3553</v>
      </c>
      <c r="G102" s="412">
        <v>98</v>
      </c>
      <c r="H102" s="412">
        <v>98</v>
      </c>
      <c r="I102" s="412">
        <v>0</v>
      </c>
      <c r="J102" s="412">
        <v>0</v>
      </c>
      <c r="K102" s="412">
        <v>0</v>
      </c>
      <c r="L102" s="412">
        <v>0</v>
      </c>
      <c r="M102" s="412">
        <v>8891</v>
      </c>
      <c r="N102" s="412">
        <v>5338</v>
      </c>
      <c r="O102" s="412">
        <v>3553</v>
      </c>
      <c r="P102" s="395">
        <v>29.1</v>
      </c>
      <c r="Q102" s="395">
        <v>11.3</v>
      </c>
      <c r="R102" s="395">
        <v>55.8</v>
      </c>
    </row>
  </sheetData>
  <mergeCells count="12">
    <mergeCell ref="B3:C4"/>
    <mergeCell ref="D3:F3"/>
    <mergeCell ref="G3:I3"/>
    <mergeCell ref="J3:L3"/>
    <mergeCell ref="M3:O3"/>
    <mergeCell ref="P3:R3"/>
    <mergeCell ref="B54:C55"/>
    <mergeCell ref="D54:F54"/>
    <mergeCell ref="G54:I54"/>
    <mergeCell ref="J54:L54"/>
    <mergeCell ref="M54:O54"/>
    <mergeCell ref="P54:R54"/>
  </mergeCells>
  <phoneticPr fontId="64"/>
  <dataValidations count="1">
    <dataValidation type="whole" allowBlank="1" showInputMessage="1" showErrorMessage="1" errorTitle="入力エラー" error="入力した値に誤りがあります" sqref="C6:C42 C96:C102 D6:IV51 A30:A51 A6:A25 C45:C51 A57:A80 A85:A102 D94:IV102 C57:IV93">
      <formula1>-999999999999</formula1>
      <formula2>999999999999</formula2>
    </dataValidation>
  </dataValidations>
  <printOptions horizontalCentered="1"/>
  <pageMargins left="0.19685039370078741" right="0.19685039370078741" top="0.59055118110236227" bottom="0.19685039370078741" header="0" footer="0"/>
  <pageSetup paperSize="9" scale="65" firstPageNumber="0" orientation="landscape" r:id="rId1"/>
  <headerFooter alignWithMargins="0"/>
  <rowBreaks count="1" manualBreakCount="1">
    <brk id="5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8"/>
  </sheetPr>
  <dimension ref="B2:T52"/>
  <sheetViews>
    <sheetView zoomScale="130" zoomScaleNormal="130" workbookViewId="0"/>
  </sheetViews>
  <sheetFormatPr defaultColWidth="9" defaultRowHeight="13.3" x14ac:dyDescent="0.25"/>
  <cols>
    <col min="1" max="1" width="1.4609375" style="23" customWidth="1"/>
    <col min="2" max="2" width="2.921875" style="23" customWidth="1"/>
    <col min="3" max="3" width="2.61328125" style="23" customWidth="1"/>
    <col min="4" max="4" width="6.61328125" style="23" customWidth="1"/>
    <col min="5" max="5" width="4.3828125" style="23" customWidth="1"/>
    <col min="6" max="6" width="31.921875" style="23" customWidth="1"/>
    <col min="7" max="11" width="7.61328125" style="23" customWidth="1"/>
    <col min="12" max="12" width="8.61328125" style="23" customWidth="1"/>
    <col min="13" max="13" width="2.61328125" style="23" customWidth="1"/>
    <col min="14" max="14" width="1.23046875" style="23" customWidth="1"/>
    <col min="15" max="15" width="2.61328125" style="64" customWidth="1"/>
    <col min="16" max="17" width="2.61328125" style="23" customWidth="1"/>
    <col min="18" max="20" width="0" style="23" hidden="1" customWidth="1"/>
    <col min="21" max="16384" width="9" style="23"/>
  </cols>
  <sheetData>
    <row r="2" spans="2:20" s="65" customFormat="1" ht="24.75" customHeight="1" x14ac:dyDescent="0.25">
      <c r="B2" s="499" t="s">
        <v>151</v>
      </c>
      <c r="C2" s="499"/>
      <c r="D2" s="499"/>
      <c r="E2" s="499"/>
      <c r="F2" s="499"/>
      <c r="G2" s="499"/>
      <c r="H2" s="499"/>
      <c r="I2" s="499"/>
      <c r="J2" s="499"/>
      <c r="K2" s="499"/>
      <c r="L2" s="499"/>
      <c r="M2" s="499"/>
      <c r="N2" s="499"/>
      <c r="O2" s="499"/>
    </row>
    <row r="3" spans="2:20" s="65" customFormat="1" ht="15" customHeight="1" x14ac:dyDescent="0.25">
      <c r="B3" s="66"/>
      <c r="C3" s="66"/>
      <c r="D3" s="66"/>
      <c r="E3" s="66"/>
      <c r="F3" s="67"/>
      <c r="G3" s="67"/>
      <c r="H3" s="67"/>
      <c r="I3" s="67"/>
      <c r="J3" s="67"/>
      <c r="K3" s="67"/>
      <c r="L3" s="67"/>
      <c r="M3" s="66"/>
      <c r="N3" s="66"/>
      <c r="O3" s="64"/>
    </row>
    <row r="4" spans="2:20" ht="15.75" customHeight="1" x14ac:dyDescent="0.25">
      <c r="B4" s="23" t="s">
        <v>109</v>
      </c>
      <c r="C4" s="68"/>
      <c r="D4" s="69"/>
      <c r="E4" s="69"/>
      <c r="F4" s="69"/>
      <c r="G4" s="70"/>
      <c r="H4" s="69"/>
      <c r="I4" s="69"/>
      <c r="J4" s="69"/>
      <c r="K4" s="69"/>
      <c r="L4" s="69"/>
      <c r="M4" s="71" t="str">
        <f>REPT("-",R4-LEN(D4))</f>
        <v/>
      </c>
      <c r="N4" s="71"/>
      <c r="O4" s="72"/>
    </row>
    <row r="5" spans="2:20" ht="15.75" customHeight="1" x14ac:dyDescent="0.25">
      <c r="C5" s="69"/>
      <c r="D5" s="69"/>
      <c r="E5" s="69"/>
      <c r="F5" s="69"/>
      <c r="G5" s="69"/>
      <c r="H5" s="69"/>
      <c r="I5" s="69"/>
      <c r="J5" s="69"/>
      <c r="K5" s="69"/>
      <c r="L5" s="69"/>
      <c r="M5" s="69"/>
      <c r="N5" s="69"/>
    </row>
    <row r="6" spans="2:20" ht="18.75" customHeight="1" x14ac:dyDescent="0.25">
      <c r="B6" s="23" t="s">
        <v>11</v>
      </c>
      <c r="C6" s="69"/>
      <c r="D6" s="69"/>
      <c r="E6" s="69"/>
      <c r="F6" s="69"/>
      <c r="G6" s="73"/>
      <c r="H6" s="69"/>
      <c r="I6" s="69"/>
      <c r="J6" s="69"/>
      <c r="K6" s="69"/>
      <c r="L6" s="69"/>
      <c r="M6" s="69"/>
      <c r="N6" s="69"/>
      <c r="O6" s="74"/>
    </row>
    <row r="7" spans="2:20" ht="18.75" customHeight="1" x14ac:dyDescent="0.25">
      <c r="B7" s="69"/>
      <c r="C7" s="68" t="s">
        <v>141</v>
      </c>
      <c r="D7" s="69" t="s">
        <v>215</v>
      </c>
      <c r="E7" s="69"/>
      <c r="F7" s="69"/>
      <c r="G7" s="73"/>
      <c r="H7" s="69"/>
      <c r="I7" s="69"/>
      <c r="J7" s="69"/>
      <c r="K7" s="69"/>
      <c r="L7" s="69"/>
      <c r="M7" s="69"/>
      <c r="N7" s="69"/>
      <c r="O7" s="74"/>
    </row>
    <row r="8" spans="2:20" ht="18.75" customHeight="1" x14ac:dyDescent="0.25">
      <c r="B8" s="69"/>
      <c r="C8" s="68"/>
      <c r="D8" s="69" t="s">
        <v>41</v>
      </c>
      <c r="E8" s="69"/>
      <c r="F8" s="69"/>
      <c r="G8" s="70"/>
      <c r="H8" s="69"/>
      <c r="I8" s="69"/>
      <c r="J8" s="69"/>
      <c r="K8" s="69"/>
      <c r="L8" s="69"/>
      <c r="M8" s="71" t="str">
        <f>REPT("-",R8-LEN(D8))</f>
        <v>------------------------------------------------------------------</v>
      </c>
      <c r="N8" s="71"/>
      <c r="O8" s="72" t="str">
        <f>HYPERLINK("#"&amp;T8&amp;"!A1","1")</f>
        <v>1</v>
      </c>
      <c r="R8" s="23">
        <v>78</v>
      </c>
      <c r="T8" s="23" t="s">
        <v>217</v>
      </c>
    </row>
    <row r="9" spans="2:20" ht="18.75" customHeight="1" x14ac:dyDescent="0.25">
      <c r="B9" s="69"/>
      <c r="C9" s="68"/>
      <c r="D9" s="69" t="s">
        <v>168</v>
      </c>
      <c r="E9" s="69"/>
      <c r="F9" s="69"/>
      <c r="G9" s="70"/>
      <c r="H9" s="69"/>
      <c r="I9" s="69"/>
      <c r="J9" s="69"/>
      <c r="K9" s="69"/>
      <c r="L9" s="69"/>
      <c r="M9" s="71" t="str">
        <f>REPT("-",R9-LEN(D9))</f>
        <v>-----------------------------------------------------------------</v>
      </c>
      <c r="N9" s="71"/>
      <c r="O9" s="72" t="str">
        <f>HYPERLINK("#"&amp;T9&amp;"!A1","1")</f>
        <v>1</v>
      </c>
      <c r="R9" s="23">
        <v>78</v>
      </c>
      <c r="T9" s="23" t="s">
        <v>119</v>
      </c>
    </row>
    <row r="10" spans="2:20" ht="18.75" customHeight="1" x14ac:dyDescent="0.25">
      <c r="B10" s="69"/>
      <c r="C10" s="68" t="s">
        <v>219</v>
      </c>
      <c r="D10" s="69" t="s">
        <v>69</v>
      </c>
      <c r="E10" s="69"/>
      <c r="F10" s="69"/>
      <c r="G10" s="70"/>
      <c r="H10" s="69"/>
      <c r="I10" s="69"/>
      <c r="J10" s="69"/>
      <c r="K10" s="69"/>
      <c r="L10" s="69"/>
      <c r="M10" s="71"/>
      <c r="N10" s="71"/>
      <c r="O10" s="72"/>
      <c r="R10" s="23" t="s">
        <v>26</v>
      </c>
      <c r="T10" s="23" t="s">
        <v>26</v>
      </c>
    </row>
    <row r="11" spans="2:20" ht="18.75" customHeight="1" x14ac:dyDescent="0.25">
      <c r="B11" s="69"/>
      <c r="C11" s="68" t="s">
        <v>26</v>
      </c>
      <c r="D11" s="69" t="s">
        <v>41</v>
      </c>
      <c r="E11" s="69"/>
      <c r="F11" s="69"/>
      <c r="G11" s="73"/>
      <c r="H11" s="69"/>
      <c r="I11" s="69"/>
      <c r="J11" s="69"/>
      <c r="K11" s="69"/>
      <c r="L11" s="69"/>
      <c r="M11" s="71" t="str">
        <f>REPT("-",R11-LEN(D11))</f>
        <v>------------------------------------------------------------------</v>
      </c>
      <c r="N11" s="69"/>
      <c r="O11" s="72" t="str">
        <f>HYPERLINK("#"&amp;T11&amp;"!A1","2")</f>
        <v>2</v>
      </c>
      <c r="R11" s="23">
        <v>78</v>
      </c>
      <c r="T11" s="23" t="s">
        <v>117</v>
      </c>
    </row>
    <row r="12" spans="2:20" ht="18.75" customHeight="1" x14ac:dyDescent="0.25">
      <c r="B12" s="69"/>
      <c r="C12" s="68"/>
      <c r="D12" s="69" t="s">
        <v>168</v>
      </c>
      <c r="E12" s="69"/>
      <c r="F12" s="69"/>
      <c r="G12" s="70"/>
      <c r="H12" s="69"/>
      <c r="I12" s="69"/>
      <c r="J12" s="69"/>
      <c r="K12" s="69"/>
      <c r="L12" s="69"/>
      <c r="M12" s="71" t="str">
        <f>REPT("-",R12-LEN(D12))</f>
        <v>-----------------------------------------------------------------</v>
      </c>
      <c r="N12" s="71"/>
      <c r="O12" s="72" t="str">
        <f>HYPERLINK("#"&amp;T12&amp;"!A1","2")</f>
        <v>2</v>
      </c>
      <c r="R12" s="23">
        <v>78</v>
      </c>
      <c r="T12" s="23" t="s">
        <v>117</v>
      </c>
    </row>
    <row r="13" spans="2:20" ht="18.75" customHeight="1" x14ac:dyDescent="0.25">
      <c r="B13" s="69"/>
      <c r="C13" s="68" t="s">
        <v>94</v>
      </c>
      <c r="D13" s="69" t="s">
        <v>221</v>
      </c>
      <c r="E13" s="69"/>
      <c r="F13" s="69"/>
      <c r="G13" s="70"/>
      <c r="H13" s="69"/>
      <c r="I13" s="69"/>
      <c r="J13" s="69"/>
      <c r="K13" s="69"/>
      <c r="L13" s="69"/>
      <c r="M13" s="71"/>
      <c r="N13" s="71"/>
      <c r="O13" s="72"/>
      <c r="R13" s="23" t="s">
        <v>26</v>
      </c>
    </row>
    <row r="14" spans="2:20" ht="18.75" customHeight="1" x14ac:dyDescent="0.25">
      <c r="B14" s="69"/>
      <c r="C14" s="69"/>
      <c r="D14" s="69" t="s">
        <v>41</v>
      </c>
      <c r="E14" s="69"/>
      <c r="F14" s="69"/>
      <c r="G14" s="70"/>
      <c r="H14" s="69"/>
      <c r="I14" s="69"/>
      <c r="J14" s="69"/>
      <c r="K14" s="69"/>
      <c r="L14" s="69"/>
      <c r="M14" s="71" t="str">
        <f>REPT("-",R14-LEN(D14))</f>
        <v>------------------------------------------------------------------</v>
      </c>
      <c r="N14" s="71"/>
      <c r="O14" s="72" t="str">
        <f>HYPERLINK("#"&amp;T14&amp;"!A1","3")</f>
        <v>3</v>
      </c>
      <c r="R14" s="23">
        <v>78</v>
      </c>
      <c r="T14" s="23" t="s">
        <v>133</v>
      </c>
    </row>
    <row r="15" spans="2:20" ht="18.75" customHeight="1" x14ac:dyDescent="0.25">
      <c r="B15" s="69"/>
      <c r="C15" s="69"/>
      <c r="D15" s="69" t="s">
        <v>168</v>
      </c>
      <c r="E15" s="69"/>
      <c r="F15" s="69"/>
      <c r="G15" s="70"/>
      <c r="H15" s="69"/>
      <c r="I15" s="69"/>
      <c r="J15" s="69"/>
      <c r="K15" s="69"/>
      <c r="L15" s="69"/>
      <c r="M15" s="71" t="str">
        <f>REPT("-",R15-LEN(D15))</f>
        <v>-----------------------------------------------------------------</v>
      </c>
      <c r="N15" s="71"/>
      <c r="O15" s="72" t="str">
        <f>HYPERLINK("#"&amp;T15&amp;"!A1","3")</f>
        <v>3</v>
      </c>
      <c r="R15" s="23">
        <v>78</v>
      </c>
      <c r="T15" s="23" t="s">
        <v>133</v>
      </c>
    </row>
    <row r="16" spans="2:20" ht="10.5" customHeight="1" x14ac:dyDescent="0.25">
      <c r="B16" s="69"/>
      <c r="C16" s="69"/>
      <c r="D16" s="69"/>
      <c r="E16" s="69"/>
      <c r="F16" s="69"/>
      <c r="G16" s="69"/>
      <c r="H16" s="69"/>
      <c r="I16" s="69"/>
      <c r="J16" s="69"/>
      <c r="K16" s="69"/>
      <c r="L16" s="69"/>
      <c r="M16" s="69"/>
      <c r="N16" s="69"/>
      <c r="O16" s="74"/>
    </row>
    <row r="17" spans="2:20" ht="18.75" customHeight="1" x14ac:dyDescent="0.25">
      <c r="B17" s="23" t="s">
        <v>222</v>
      </c>
      <c r="C17" s="69"/>
      <c r="D17" s="69"/>
      <c r="E17" s="69"/>
      <c r="F17" s="69"/>
      <c r="G17" s="69"/>
      <c r="H17" s="69"/>
      <c r="I17" s="69"/>
      <c r="J17" s="69"/>
      <c r="K17" s="69"/>
      <c r="L17" s="69"/>
      <c r="M17" s="69"/>
      <c r="N17" s="69"/>
      <c r="O17" s="74"/>
    </row>
    <row r="18" spans="2:20" ht="18.75" customHeight="1" x14ac:dyDescent="0.25">
      <c r="B18" s="69"/>
      <c r="C18" s="23" t="s">
        <v>165</v>
      </c>
      <c r="D18" s="69"/>
      <c r="E18" s="69"/>
      <c r="F18" s="75"/>
      <c r="G18" s="69"/>
      <c r="H18" s="69"/>
      <c r="I18" s="69"/>
      <c r="J18" s="69"/>
      <c r="K18" s="69"/>
      <c r="L18" s="69"/>
      <c r="M18" s="69"/>
      <c r="N18" s="69"/>
      <c r="O18" s="74"/>
    </row>
    <row r="19" spans="2:20" ht="18.75" customHeight="1" x14ac:dyDescent="0.25">
      <c r="B19" s="69"/>
      <c r="C19" s="69"/>
      <c r="D19" s="68" t="s">
        <v>19</v>
      </c>
      <c r="E19" s="76" t="s">
        <v>223</v>
      </c>
      <c r="F19" s="69"/>
      <c r="G19" s="76"/>
      <c r="H19" s="69"/>
      <c r="I19" s="69"/>
      <c r="J19" s="69"/>
      <c r="K19" s="69"/>
      <c r="L19" s="69"/>
      <c r="M19" s="71" t="str">
        <f t="shared" ref="M19:M28" si="0">REPT("-",R19-LEN(E19))</f>
        <v>---------------------------</v>
      </c>
      <c r="N19" s="71"/>
      <c r="O19" s="72" t="str">
        <f>HYPERLINK("#"&amp;T19&amp;"!A1","4")</f>
        <v>4</v>
      </c>
      <c r="R19" s="23">
        <v>58</v>
      </c>
      <c r="T19" s="23" t="s">
        <v>227</v>
      </c>
    </row>
    <row r="20" spans="2:20" ht="18.75" customHeight="1" x14ac:dyDescent="0.25">
      <c r="B20" s="69"/>
      <c r="C20" s="69"/>
      <c r="D20" s="68" t="s">
        <v>228</v>
      </c>
      <c r="E20" s="69" t="s">
        <v>82</v>
      </c>
      <c r="F20" s="69"/>
      <c r="G20" s="69"/>
      <c r="H20" s="69"/>
      <c r="I20" s="69"/>
      <c r="J20" s="69"/>
      <c r="K20" s="69"/>
      <c r="L20" s="69"/>
      <c r="M20" s="71" t="str">
        <f t="shared" si="0"/>
        <v>---------------------------</v>
      </c>
      <c r="N20" s="71"/>
      <c r="O20" s="72" t="str">
        <f>HYPERLINK("#"&amp;T20&amp;"!A1","5")</f>
        <v>5</v>
      </c>
      <c r="R20" s="23">
        <v>58</v>
      </c>
      <c r="T20" s="23" t="s">
        <v>229</v>
      </c>
    </row>
    <row r="21" spans="2:20" ht="18.75" customHeight="1" x14ac:dyDescent="0.25">
      <c r="B21" s="69"/>
      <c r="C21" s="69"/>
      <c r="D21" s="68" t="s">
        <v>230</v>
      </c>
      <c r="E21" s="69" t="s">
        <v>207</v>
      </c>
      <c r="F21" s="69"/>
      <c r="G21" s="69"/>
      <c r="H21" s="69"/>
      <c r="I21" s="69"/>
      <c r="J21" s="69"/>
      <c r="K21" s="69"/>
      <c r="L21" s="69"/>
      <c r="M21" s="71" t="str">
        <f t="shared" si="0"/>
        <v>-------------------------------</v>
      </c>
      <c r="N21" s="71"/>
      <c r="O21" s="72" t="str">
        <f>HYPERLINK("#"&amp;T21&amp;"!A1","6")</f>
        <v>6</v>
      </c>
      <c r="R21" s="23">
        <v>60</v>
      </c>
      <c r="T21" s="23" t="s">
        <v>59</v>
      </c>
    </row>
    <row r="22" spans="2:20" ht="18.75" customHeight="1" x14ac:dyDescent="0.25">
      <c r="B22" s="69"/>
      <c r="C22" s="69"/>
      <c r="D22" s="68" t="s">
        <v>71</v>
      </c>
      <c r="E22" s="69" t="s">
        <v>17</v>
      </c>
      <c r="F22" s="69"/>
      <c r="G22" s="69"/>
      <c r="H22" s="69"/>
      <c r="I22" s="69"/>
      <c r="J22" s="69"/>
      <c r="K22" s="69"/>
      <c r="L22" s="69"/>
      <c r="M22" s="71" t="str">
        <f t="shared" si="0"/>
        <v>-------------------------------</v>
      </c>
      <c r="N22" s="71"/>
      <c r="O22" s="72" t="str">
        <f>HYPERLINK("#"&amp;T22&amp;"!A1","7")</f>
        <v>7</v>
      </c>
      <c r="R22" s="23">
        <v>60</v>
      </c>
      <c r="T22" s="23" t="s">
        <v>233</v>
      </c>
    </row>
    <row r="23" spans="2:20" ht="18.75" customHeight="1" x14ac:dyDescent="0.25">
      <c r="B23" s="69"/>
      <c r="C23" s="69"/>
      <c r="D23" s="68" t="s">
        <v>234</v>
      </c>
      <c r="E23" s="69" t="s">
        <v>216</v>
      </c>
      <c r="F23" s="69"/>
      <c r="G23" s="69"/>
      <c r="H23" s="69"/>
      <c r="I23" s="69"/>
      <c r="J23" s="69"/>
      <c r="K23" s="69"/>
      <c r="L23" s="69"/>
      <c r="M23" s="71" t="str">
        <f t="shared" si="0"/>
        <v>----------------------------</v>
      </c>
      <c r="N23" s="71"/>
      <c r="O23" s="72" t="str">
        <f>HYPERLINK("#"&amp;T23&amp;"!A1","8")</f>
        <v>8</v>
      </c>
      <c r="R23" s="23">
        <v>58</v>
      </c>
      <c r="T23" s="23" t="s">
        <v>162</v>
      </c>
    </row>
    <row r="24" spans="2:20" ht="18.75" customHeight="1" x14ac:dyDescent="0.25">
      <c r="B24" s="69"/>
      <c r="C24" s="69"/>
      <c r="D24" s="68" t="s">
        <v>235</v>
      </c>
      <c r="E24" s="69" t="s">
        <v>239</v>
      </c>
      <c r="F24" s="69"/>
      <c r="G24" s="69"/>
      <c r="H24" s="69"/>
      <c r="I24" s="69"/>
      <c r="J24" s="69"/>
      <c r="K24" s="69"/>
      <c r="L24" s="69"/>
      <c r="M24" s="71" t="str">
        <f t="shared" si="0"/>
        <v>--------------------------</v>
      </c>
      <c r="N24" s="71"/>
      <c r="O24" s="72" t="str">
        <f>HYPERLINK("#"&amp;T24&amp;"!A1","9")</f>
        <v>9</v>
      </c>
      <c r="R24" s="23">
        <v>57</v>
      </c>
      <c r="T24" s="23" t="s">
        <v>149</v>
      </c>
    </row>
    <row r="25" spans="2:20" ht="18.75" customHeight="1" x14ac:dyDescent="0.25">
      <c r="B25" s="69"/>
      <c r="C25" s="69"/>
      <c r="D25" s="68" t="s">
        <v>241</v>
      </c>
      <c r="E25" s="69" t="s">
        <v>153</v>
      </c>
      <c r="F25" s="69"/>
      <c r="G25" s="69"/>
      <c r="H25" s="69"/>
      <c r="I25" s="69"/>
      <c r="J25" s="69"/>
      <c r="K25" s="69"/>
      <c r="L25" s="69"/>
      <c r="M25" s="71" t="str">
        <f t="shared" si="0"/>
        <v>-------------------------</v>
      </c>
      <c r="N25" s="71"/>
      <c r="O25" s="72" t="str">
        <f>HYPERLINK("#"&amp;T25&amp;"!A1","10")</f>
        <v>10</v>
      </c>
      <c r="R25" s="23">
        <v>57</v>
      </c>
      <c r="T25" s="23" t="s">
        <v>38</v>
      </c>
    </row>
    <row r="26" spans="2:20" ht="18.75" customHeight="1" x14ac:dyDescent="0.25">
      <c r="B26" s="69"/>
      <c r="C26" s="69"/>
      <c r="D26" s="68" t="s">
        <v>156</v>
      </c>
      <c r="E26" s="69" t="s">
        <v>181</v>
      </c>
      <c r="F26" s="69"/>
      <c r="G26" s="69"/>
      <c r="H26" s="69"/>
      <c r="I26" s="69"/>
      <c r="J26" s="69"/>
      <c r="K26" s="69"/>
      <c r="L26" s="69"/>
      <c r="M26" s="71" t="str">
        <f t="shared" si="0"/>
        <v>-------------------------</v>
      </c>
      <c r="N26" s="71"/>
      <c r="O26" s="72" t="str">
        <f>HYPERLINK("#"&amp;T26&amp;"!A1","11")</f>
        <v>11</v>
      </c>
      <c r="R26" s="23">
        <v>57</v>
      </c>
      <c r="T26" s="23" t="s">
        <v>67</v>
      </c>
    </row>
    <row r="27" spans="2:20" ht="18.75" customHeight="1" x14ac:dyDescent="0.25">
      <c r="B27" s="69"/>
      <c r="C27" s="69"/>
      <c r="D27" s="68" t="s">
        <v>1</v>
      </c>
      <c r="E27" s="69" t="s">
        <v>242</v>
      </c>
      <c r="F27" s="69"/>
      <c r="G27" s="69"/>
      <c r="H27" s="69"/>
      <c r="I27" s="69"/>
      <c r="J27" s="69"/>
      <c r="K27" s="69"/>
      <c r="L27" s="69"/>
      <c r="M27" s="71" t="str">
        <f t="shared" si="0"/>
        <v>---------------------------------------</v>
      </c>
      <c r="N27" s="71"/>
      <c r="O27" s="72" t="str">
        <f>HYPERLINK("#"&amp;T27&amp;"!A1","12")</f>
        <v>12</v>
      </c>
      <c r="R27" s="23">
        <v>62</v>
      </c>
      <c r="T27" s="23" t="s">
        <v>70</v>
      </c>
    </row>
    <row r="28" spans="2:20" ht="18.75" customHeight="1" x14ac:dyDescent="0.25">
      <c r="B28" s="69"/>
      <c r="C28" s="69"/>
      <c r="D28" s="68" t="s">
        <v>203</v>
      </c>
      <c r="E28" s="69" t="s">
        <v>54</v>
      </c>
      <c r="F28" s="69"/>
      <c r="G28" s="69"/>
      <c r="H28" s="69"/>
      <c r="I28" s="69"/>
      <c r="J28" s="69"/>
      <c r="K28" s="69"/>
      <c r="L28" s="69"/>
      <c r="M28" s="71" t="str">
        <f t="shared" si="0"/>
        <v>-----------------------------------------------</v>
      </c>
      <c r="N28" s="71"/>
      <c r="O28" s="72" t="str">
        <f>HYPERLINK("#"&amp;T28&amp;"!A1","13")</f>
        <v>13</v>
      </c>
      <c r="R28" s="23">
        <v>66</v>
      </c>
      <c r="T28" s="23" t="s">
        <v>244</v>
      </c>
    </row>
    <row r="29" spans="2:20" ht="18.75" customHeight="1" x14ac:dyDescent="0.25">
      <c r="B29" s="69"/>
      <c r="C29" s="69"/>
      <c r="D29" s="71"/>
      <c r="E29" s="71"/>
      <c r="F29" s="69"/>
      <c r="G29" s="69"/>
      <c r="H29" s="69"/>
      <c r="I29" s="69"/>
      <c r="J29" s="69"/>
      <c r="K29" s="69"/>
      <c r="L29" s="69"/>
      <c r="M29" s="69"/>
      <c r="N29" s="69"/>
      <c r="O29" s="74"/>
    </row>
    <row r="30" spans="2:20" ht="18.75" customHeight="1" x14ac:dyDescent="0.25">
      <c r="C30" s="23" t="s">
        <v>246</v>
      </c>
      <c r="D30" s="69"/>
      <c r="E30" s="69"/>
      <c r="F30" s="69"/>
      <c r="G30" s="69"/>
      <c r="H30" s="69"/>
      <c r="I30" s="69"/>
      <c r="J30" s="69"/>
      <c r="K30" s="69"/>
      <c r="L30" s="69"/>
      <c r="M30" s="69"/>
      <c r="N30" s="69"/>
      <c r="O30" s="74"/>
    </row>
    <row r="31" spans="2:20" ht="18.75" customHeight="1" x14ac:dyDescent="0.25">
      <c r="B31" s="69"/>
      <c r="C31" s="69"/>
      <c r="D31" s="68" t="s">
        <v>19</v>
      </c>
      <c r="E31" s="69" t="s">
        <v>120</v>
      </c>
      <c r="G31" s="69"/>
      <c r="H31" s="69"/>
      <c r="I31" s="69"/>
      <c r="J31" s="69"/>
      <c r="K31" s="69"/>
      <c r="L31" s="69"/>
      <c r="M31" s="71" t="str">
        <f>REPT("-",R31-LEN(E31))</f>
        <v>-----------------------</v>
      </c>
      <c r="N31" s="77"/>
      <c r="O31" s="72" t="str">
        <f>HYPERLINK("#"&amp;T31&amp;"!A1","14")</f>
        <v>14</v>
      </c>
      <c r="R31" s="23">
        <v>55</v>
      </c>
      <c r="T31" s="23" t="s">
        <v>12</v>
      </c>
    </row>
    <row r="32" spans="2:20" ht="18.75" customHeight="1" x14ac:dyDescent="0.25">
      <c r="B32" s="69"/>
      <c r="C32" s="69"/>
      <c r="D32" s="68" t="s">
        <v>228</v>
      </c>
      <c r="E32" s="69" t="s">
        <v>247</v>
      </c>
      <c r="G32" s="69"/>
      <c r="H32" s="69"/>
      <c r="I32" s="69"/>
      <c r="J32" s="69"/>
      <c r="K32" s="69"/>
      <c r="L32" s="69"/>
      <c r="M32" s="71" t="str">
        <f>REPT("-",R32-LEN(E32))</f>
        <v>----------------------</v>
      </c>
      <c r="N32" s="78"/>
      <c r="O32" s="72" t="str">
        <f>HYPERLINK("#"&amp;T32&amp;"!A1","15")</f>
        <v>15</v>
      </c>
      <c r="R32" s="23">
        <v>55</v>
      </c>
      <c r="T32" s="23" t="s">
        <v>12</v>
      </c>
    </row>
    <row r="33" spans="2:20" ht="18.75" customHeight="1" x14ac:dyDescent="0.25">
      <c r="B33" s="69"/>
      <c r="C33" s="69" t="s">
        <v>249</v>
      </c>
      <c r="D33" s="68" t="s">
        <v>230</v>
      </c>
      <c r="E33" s="69" t="s">
        <v>250</v>
      </c>
      <c r="G33" s="69"/>
      <c r="H33" s="69"/>
      <c r="I33" s="69"/>
      <c r="J33" s="69"/>
      <c r="K33" s="69"/>
      <c r="L33" s="69"/>
      <c r="M33" s="71" t="str">
        <f>REPT("-",R33-LEN(E33))</f>
        <v>------------</v>
      </c>
      <c r="N33" s="78"/>
      <c r="O33" s="72" t="str">
        <f>HYPERLINK("#"&amp;T33&amp;"!A1","16")</f>
        <v>16</v>
      </c>
      <c r="R33" s="23">
        <v>50</v>
      </c>
      <c r="T33" s="23" t="s">
        <v>225</v>
      </c>
    </row>
    <row r="34" spans="2:20" ht="18.75" customHeight="1" x14ac:dyDescent="0.25">
      <c r="B34" s="69"/>
      <c r="C34" s="69" t="s">
        <v>20</v>
      </c>
      <c r="D34" s="68" t="s">
        <v>71</v>
      </c>
      <c r="E34" s="69" t="s">
        <v>195</v>
      </c>
      <c r="G34" s="69"/>
      <c r="H34" s="69"/>
      <c r="I34" s="69"/>
      <c r="J34" s="69"/>
      <c r="K34" s="69"/>
      <c r="L34" s="69"/>
      <c r="M34" s="71" t="str">
        <f t="shared" ref="M34:M44" si="1">REPT("-",R34-LEN(E34))</f>
        <v>-----------</v>
      </c>
      <c r="N34" s="78"/>
      <c r="O34" s="72" t="str">
        <f>HYPERLINK("#"&amp;T34&amp;"!A1","17")</f>
        <v>17</v>
      </c>
      <c r="R34" s="23">
        <v>50</v>
      </c>
      <c r="T34" s="23" t="s">
        <v>225</v>
      </c>
    </row>
    <row r="35" spans="2:20" ht="18.75" customHeight="1" x14ac:dyDescent="0.25">
      <c r="B35" s="69"/>
      <c r="C35" s="69" t="s">
        <v>251</v>
      </c>
      <c r="D35" s="68" t="s">
        <v>234</v>
      </c>
      <c r="E35" s="69" t="s">
        <v>252</v>
      </c>
      <c r="G35" s="69"/>
      <c r="H35" s="69"/>
      <c r="I35" s="69"/>
      <c r="J35" s="69"/>
      <c r="K35" s="69"/>
      <c r="L35" s="69"/>
      <c r="M35" s="71" t="str">
        <f t="shared" si="1"/>
        <v>--------------------</v>
      </c>
      <c r="N35" s="78"/>
      <c r="O35" s="72" t="str">
        <f>HYPERLINK("#"&amp;T35&amp;"!A1","18")</f>
        <v>18</v>
      </c>
      <c r="R35" s="23">
        <v>55</v>
      </c>
      <c r="T35" s="23" t="s">
        <v>253</v>
      </c>
    </row>
    <row r="36" spans="2:20" ht="18.75" customHeight="1" x14ac:dyDescent="0.25">
      <c r="B36" s="69"/>
      <c r="C36" s="69" t="s">
        <v>254</v>
      </c>
      <c r="D36" s="68" t="s">
        <v>235</v>
      </c>
      <c r="E36" s="69" t="s">
        <v>73</v>
      </c>
      <c r="G36" s="69"/>
      <c r="H36" s="69"/>
      <c r="I36" s="69"/>
      <c r="J36" s="69"/>
      <c r="K36" s="69"/>
      <c r="L36" s="69"/>
      <c r="M36" s="71" t="str">
        <f t="shared" si="1"/>
        <v>-------------------</v>
      </c>
      <c r="N36" s="78"/>
      <c r="O36" s="72" t="str">
        <f>HYPERLINK("#"&amp;T36&amp;"!A1","19")</f>
        <v>19</v>
      </c>
      <c r="R36" s="23">
        <v>55</v>
      </c>
      <c r="T36" s="23" t="s">
        <v>253</v>
      </c>
    </row>
    <row r="37" spans="2:20" ht="18.75" customHeight="1" x14ac:dyDescent="0.25">
      <c r="B37" s="69"/>
      <c r="C37" s="69" t="s">
        <v>255</v>
      </c>
      <c r="D37" s="68" t="s">
        <v>241</v>
      </c>
      <c r="E37" s="69" t="s">
        <v>256</v>
      </c>
      <c r="G37" s="69"/>
      <c r="H37" s="69"/>
      <c r="I37" s="69"/>
      <c r="J37" s="69"/>
      <c r="K37" s="69"/>
      <c r="L37" s="69"/>
      <c r="M37" s="71" t="str">
        <f t="shared" si="1"/>
        <v>---------------------------------</v>
      </c>
      <c r="N37" s="78"/>
      <c r="O37" s="72" t="str">
        <f>HYPERLINK("#"&amp;T37&amp;"!A1","20")</f>
        <v>20</v>
      </c>
      <c r="R37" s="23">
        <v>58</v>
      </c>
      <c r="T37" s="23" t="s">
        <v>189</v>
      </c>
    </row>
    <row r="38" spans="2:20" ht="18.75" customHeight="1" x14ac:dyDescent="0.25">
      <c r="B38" s="69"/>
      <c r="C38" s="69" t="s">
        <v>74</v>
      </c>
      <c r="D38" s="68" t="s">
        <v>156</v>
      </c>
      <c r="E38" s="69" t="s">
        <v>127</v>
      </c>
      <c r="G38" s="69"/>
      <c r="H38" s="69"/>
      <c r="I38" s="69"/>
      <c r="J38" s="69"/>
      <c r="K38" s="69"/>
      <c r="L38" s="69"/>
      <c r="M38" s="71" t="str">
        <f t="shared" si="1"/>
        <v>---------------------</v>
      </c>
      <c r="N38" s="78"/>
      <c r="O38" s="72" t="str">
        <f>HYPERLINK("#"&amp;T38&amp;"!A1","21")</f>
        <v>21</v>
      </c>
      <c r="R38" s="23">
        <v>52</v>
      </c>
      <c r="T38" s="23" t="s">
        <v>124</v>
      </c>
    </row>
    <row r="39" spans="2:20" ht="18.75" customHeight="1" x14ac:dyDescent="0.25">
      <c r="B39" s="69"/>
      <c r="C39" s="69"/>
      <c r="D39" s="68" t="s">
        <v>1</v>
      </c>
      <c r="E39" s="69" t="s">
        <v>142</v>
      </c>
      <c r="G39" s="69"/>
      <c r="H39" s="69"/>
      <c r="I39" s="69"/>
      <c r="J39" s="69"/>
      <c r="K39" s="69"/>
      <c r="L39" s="69"/>
      <c r="M39" s="71" t="str">
        <f t="shared" si="1"/>
        <v>------------------</v>
      </c>
      <c r="N39" s="78"/>
      <c r="O39" s="72" t="str">
        <f>HYPERLINK("#"&amp;T39&amp;"!A1","22")</f>
        <v>22</v>
      </c>
      <c r="R39" s="23">
        <v>53</v>
      </c>
      <c r="T39" s="23" t="s">
        <v>258</v>
      </c>
    </row>
    <row r="40" spans="2:20" ht="18.75" customHeight="1" x14ac:dyDescent="0.25">
      <c r="B40" s="69"/>
      <c r="C40" s="69"/>
      <c r="D40" s="68" t="s">
        <v>203</v>
      </c>
      <c r="E40" s="69" t="s">
        <v>206</v>
      </c>
      <c r="G40" s="69"/>
      <c r="H40" s="69"/>
      <c r="I40" s="69"/>
      <c r="J40" s="69"/>
      <c r="K40" s="69"/>
      <c r="L40" s="69"/>
      <c r="M40" s="71" t="str">
        <f t="shared" si="1"/>
        <v>-----------------</v>
      </c>
      <c r="N40" s="78"/>
      <c r="O40" s="72" t="str">
        <f>HYPERLINK("#"&amp;T40&amp;"!A1","23")</f>
        <v>23</v>
      </c>
      <c r="R40" s="23">
        <v>53</v>
      </c>
      <c r="T40" s="23" t="s">
        <v>258</v>
      </c>
    </row>
    <row r="41" spans="2:20" ht="18.75" customHeight="1" x14ac:dyDescent="0.25">
      <c r="B41" s="69"/>
      <c r="C41" s="69"/>
      <c r="D41" s="68" t="s">
        <v>261</v>
      </c>
      <c r="E41" s="69" t="s">
        <v>262</v>
      </c>
      <c r="G41" s="69"/>
      <c r="H41" s="69"/>
      <c r="I41" s="69"/>
      <c r="J41" s="69"/>
      <c r="K41" s="69"/>
      <c r="L41" s="69"/>
      <c r="M41" s="71" t="str">
        <f t="shared" si="1"/>
        <v>----</v>
      </c>
      <c r="N41" s="78"/>
      <c r="O41" s="72" t="str">
        <f>HYPERLINK("#"&amp;T41&amp;"!A1","24")</f>
        <v>24</v>
      </c>
      <c r="R41" s="23">
        <v>46</v>
      </c>
      <c r="T41" s="23" t="s">
        <v>122</v>
      </c>
    </row>
    <row r="42" spans="2:20" ht="18.75" customHeight="1" x14ac:dyDescent="0.25">
      <c r="B42" s="69"/>
      <c r="C42" s="69"/>
      <c r="D42" s="68" t="s">
        <v>101</v>
      </c>
      <c r="E42" s="69" t="s">
        <v>263</v>
      </c>
      <c r="G42" s="69"/>
      <c r="H42" s="69"/>
      <c r="I42" s="69"/>
      <c r="J42" s="69"/>
      <c r="K42" s="69"/>
      <c r="L42" s="69"/>
      <c r="M42" s="71" t="str">
        <f t="shared" si="1"/>
        <v>----</v>
      </c>
      <c r="N42" s="78"/>
      <c r="O42" s="72" t="str">
        <f>HYPERLINK("#"&amp;T42&amp;"!A1","25")</f>
        <v>25</v>
      </c>
      <c r="R42" s="23">
        <v>46</v>
      </c>
      <c r="T42" s="23" t="s">
        <v>122</v>
      </c>
    </row>
    <row r="43" spans="2:20" ht="18.75" customHeight="1" x14ac:dyDescent="0.25">
      <c r="B43" s="69" t="s">
        <v>265</v>
      </c>
      <c r="C43" s="69"/>
      <c r="D43" s="68" t="s">
        <v>220</v>
      </c>
      <c r="E43" s="69" t="s">
        <v>267</v>
      </c>
      <c r="G43" s="69"/>
      <c r="H43" s="69"/>
      <c r="I43" s="69"/>
      <c r="J43" s="69"/>
      <c r="K43" s="69"/>
      <c r="L43" s="69"/>
      <c r="M43" s="71" t="str">
        <f t="shared" si="1"/>
        <v>---------------------------------</v>
      </c>
      <c r="N43" s="78"/>
      <c r="O43" s="72" t="str">
        <f>HYPERLINK("#"&amp;T43&amp;"!A1","26")</f>
        <v>26</v>
      </c>
      <c r="R43" s="23">
        <v>58</v>
      </c>
      <c r="T43" s="23" t="s">
        <v>198</v>
      </c>
    </row>
    <row r="44" spans="2:20" ht="18.75" customHeight="1" x14ac:dyDescent="0.25">
      <c r="B44" s="69"/>
      <c r="C44" s="69"/>
      <c r="D44" s="68" t="s">
        <v>269</v>
      </c>
      <c r="E44" s="69" t="s">
        <v>271</v>
      </c>
      <c r="G44" s="69"/>
      <c r="H44" s="69"/>
      <c r="I44" s="69"/>
      <c r="J44" s="69"/>
      <c r="K44" s="69"/>
      <c r="L44" s="69"/>
      <c r="M44" s="71" t="str">
        <f t="shared" si="1"/>
        <v>--------------------------------</v>
      </c>
      <c r="N44" s="78"/>
      <c r="O44" s="72" t="str">
        <f>HYPERLINK("#"&amp;T44&amp;"!A1","27")</f>
        <v>27</v>
      </c>
      <c r="R44" s="23">
        <v>58</v>
      </c>
      <c r="T44" s="23" t="s">
        <v>198</v>
      </c>
    </row>
    <row r="45" spans="2:20" ht="18.75" customHeight="1" x14ac:dyDescent="0.25">
      <c r="B45" s="69"/>
      <c r="C45" s="69"/>
      <c r="D45" s="79"/>
      <c r="E45" s="69"/>
      <c r="G45" s="69"/>
      <c r="H45" s="69"/>
      <c r="I45" s="69"/>
      <c r="J45" s="69"/>
      <c r="K45" s="69"/>
      <c r="L45" s="69"/>
      <c r="M45" s="71"/>
      <c r="N45" s="78"/>
      <c r="O45" s="72"/>
    </row>
    <row r="46" spans="2:20" ht="18.75" customHeight="1" x14ac:dyDescent="0.25">
      <c r="B46" s="69" t="s">
        <v>272</v>
      </c>
      <c r="C46" s="69"/>
      <c r="D46" s="69"/>
      <c r="E46" s="69"/>
      <c r="F46" s="69"/>
      <c r="G46" s="70"/>
      <c r="H46" s="69"/>
      <c r="I46" s="69"/>
      <c r="J46" s="69"/>
      <c r="K46" s="69"/>
      <c r="L46" s="69"/>
      <c r="M46" s="71" t="str">
        <f>REPT("-",R46-LEN(E46))</f>
        <v>--------------------------------------------------------------------</v>
      </c>
      <c r="N46" s="71"/>
      <c r="O46" s="72" t="str">
        <f>HYPERLINK("#"&amp;T46&amp;"!A1","28")</f>
        <v>28</v>
      </c>
      <c r="R46" s="23">
        <v>68</v>
      </c>
      <c r="T46" s="23" t="s">
        <v>140</v>
      </c>
    </row>
    <row r="47" spans="2:20" ht="18.75" customHeight="1" x14ac:dyDescent="0.25">
      <c r="B47" s="69"/>
      <c r="C47" s="69"/>
      <c r="D47" s="69"/>
      <c r="E47" s="69"/>
      <c r="F47" s="69"/>
      <c r="G47" s="70"/>
      <c r="H47" s="69"/>
      <c r="I47" s="69"/>
      <c r="J47" s="69"/>
      <c r="K47" s="69"/>
      <c r="L47" s="69"/>
      <c r="M47" s="71"/>
      <c r="N47" s="71"/>
      <c r="O47" s="72"/>
    </row>
    <row r="48" spans="2:20" ht="18.75" customHeight="1" x14ac:dyDescent="0.25">
      <c r="B48" s="69"/>
      <c r="C48" s="69"/>
      <c r="D48" s="69"/>
      <c r="E48" s="69"/>
      <c r="F48" s="80"/>
      <c r="G48" s="69"/>
      <c r="H48" s="69"/>
      <c r="I48" s="69"/>
      <c r="J48" s="69"/>
      <c r="K48" s="69"/>
      <c r="L48" s="69"/>
      <c r="M48" s="69"/>
      <c r="N48" s="69"/>
    </row>
    <row r="49" spans="3:3" ht="18.75" customHeight="1" x14ac:dyDescent="0.25"/>
    <row r="52" spans="3:3" ht="16.75" x14ac:dyDescent="0.25">
      <c r="C52" s="65"/>
    </row>
  </sheetData>
  <sheetProtection algorithmName="SHA-512" hashValue="UR6t4AlOQYQ+4odLEzLlUlAJm2EonslnjYPkJfroNtPO/IuYcDKjRN4aWls5Xs31QdH3SFXO/sKhAtz2PljBuQ==" saltValue="YvgA7fOzBFegm/TPNppQmQ==" spinCount="100000" sheet="1"/>
  <mergeCells count="1">
    <mergeCell ref="B2:O2"/>
  </mergeCells>
  <phoneticPr fontId="64"/>
  <pageMargins left="0.47" right="0.55118110236220474" top="0.47244094488188981" bottom="0.51181102362204722" header="0.31496062992125984" footer="0.43307086614173229"/>
  <pageSetup paperSize="9" scale="90" firstPageNumber="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indexed="53"/>
  </sheetPr>
  <dimension ref="A4:W53"/>
  <sheetViews>
    <sheetView view="pageBreakPreview" topLeftCell="A4" zoomScaleNormal="100" zoomScaleSheetLayoutView="100" workbookViewId="0"/>
  </sheetViews>
  <sheetFormatPr defaultColWidth="9" defaultRowHeight="10.75" x14ac:dyDescent="0.2"/>
  <cols>
    <col min="1" max="1" width="7" style="413" customWidth="1"/>
    <col min="2" max="2" width="3.921875" style="413" customWidth="1"/>
    <col min="3" max="3" width="16.61328125" style="48" customWidth="1"/>
    <col min="4" max="4" width="10" style="48" customWidth="1"/>
    <col min="5" max="6" width="9.921875" style="48" customWidth="1"/>
    <col min="7" max="7" width="10" style="48" customWidth="1"/>
    <col min="8" max="9" width="9.921875" style="48" customWidth="1"/>
    <col min="10" max="10" width="10" style="48" customWidth="1"/>
    <col min="11" max="12" width="9.921875" style="48" customWidth="1"/>
    <col min="13" max="13" width="10" style="48" customWidth="1"/>
    <col min="14" max="15" width="9.921875" style="48" customWidth="1"/>
    <col min="16" max="16" width="9" style="48" bestFit="1"/>
    <col min="17" max="16384" width="9" style="48"/>
  </cols>
  <sheetData>
    <row r="4" spans="1:23" x14ac:dyDescent="0.2">
      <c r="F4" s="414"/>
    </row>
    <row r="6" spans="1:23" ht="16.5" customHeight="1" x14ac:dyDescent="0.25">
      <c r="C6" s="15"/>
      <c r="E6" s="415" t="s">
        <v>35</v>
      </c>
    </row>
    <row r="7" spans="1:23" ht="16" customHeight="1" x14ac:dyDescent="0.2"/>
    <row r="8" spans="1:23" ht="17.149999999999999" customHeight="1" x14ac:dyDescent="0.25">
      <c r="C8" s="322">
        <v>45901</v>
      </c>
      <c r="O8" s="43" t="s">
        <v>448</v>
      </c>
    </row>
    <row r="9" spans="1:23" ht="17.149999999999999" customHeight="1" x14ac:dyDescent="0.2">
      <c r="B9" s="644" t="s">
        <v>86</v>
      </c>
      <c r="C9" s="645"/>
      <c r="D9" s="417"/>
      <c r="E9" s="418" t="s">
        <v>507</v>
      </c>
      <c r="F9" s="419"/>
      <c r="G9" s="418"/>
      <c r="H9" s="418" t="s">
        <v>508</v>
      </c>
      <c r="I9" s="419"/>
      <c r="J9" s="418"/>
      <c r="K9" s="418" t="s">
        <v>97</v>
      </c>
      <c r="L9" s="419"/>
      <c r="M9" s="418"/>
      <c r="N9" s="418" t="s">
        <v>441</v>
      </c>
      <c r="O9" s="419"/>
    </row>
    <row r="10" spans="1:23" ht="9" customHeight="1" x14ac:dyDescent="0.2">
      <c r="B10" s="646"/>
      <c r="C10" s="647"/>
      <c r="D10" s="650" t="s">
        <v>129</v>
      </c>
      <c r="E10" s="420"/>
      <c r="F10" s="421"/>
      <c r="G10" s="650" t="s">
        <v>129</v>
      </c>
      <c r="H10" s="420"/>
      <c r="I10" s="421"/>
      <c r="J10" s="650" t="s">
        <v>129</v>
      </c>
      <c r="K10" s="420"/>
      <c r="L10" s="421"/>
      <c r="M10" s="650" t="s">
        <v>129</v>
      </c>
      <c r="N10" s="420"/>
      <c r="O10" s="421"/>
    </row>
    <row r="11" spans="1:23" ht="17.149999999999999" customHeight="1" x14ac:dyDescent="0.2">
      <c r="B11" s="648"/>
      <c r="C11" s="649"/>
      <c r="D11" s="651"/>
      <c r="E11" s="422" t="s">
        <v>3</v>
      </c>
      <c r="F11" s="423" t="s">
        <v>87</v>
      </c>
      <c r="G11" s="651"/>
      <c r="H11" s="422" t="s">
        <v>3</v>
      </c>
      <c r="I11" s="423" t="s">
        <v>87</v>
      </c>
      <c r="J11" s="651"/>
      <c r="K11" s="422" t="s">
        <v>3</v>
      </c>
      <c r="L11" s="423" t="s">
        <v>87</v>
      </c>
      <c r="M11" s="651"/>
      <c r="N11" s="422" t="s">
        <v>3</v>
      </c>
      <c r="O11" s="423" t="s">
        <v>87</v>
      </c>
      <c r="Q11" s="424"/>
      <c r="R11" s="424"/>
      <c r="S11" s="424"/>
      <c r="T11" s="424"/>
      <c r="U11" s="424"/>
      <c r="V11" s="424"/>
      <c r="W11" s="424"/>
    </row>
    <row r="12" spans="1:23" ht="17.149999999999999" customHeight="1" x14ac:dyDescent="0.25">
      <c r="B12" s="9" t="s">
        <v>154</v>
      </c>
      <c r="C12" s="33" t="s">
        <v>88</v>
      </c>
      <c r="D12" s="425">
        <v>408417</v>
      </c>
      <c r="E12" s="426">
        <v>408044</v>
      </c>
      <c r="F12" s="427">
        <v>373</v>
      </c>
      <c r="G12" s="425">
        <v>339380</v>
      </c>
      <c r="H12" s="426">
        <v>305548</v>
      </c>
      <c r="I12" s="427">
        <v>33832</v>
      </c>
      <c r="J12" s="426">
        <v>249418</v>
      </c>
      <c r="K12" s="426">
        <v>244842</v>
      </c>
      <c r="L12" s="427">
        <v>4576</v>
      </c>
      <c r="M12" s="426">
        <v>232492</v>
      </c>
      <c r="N12" s="426">
        <v>227872</v>
      </c>
      <c r="O12" s="427">
        <v>4620</v>
      </c>
      <c r="Q12" s="424"/>
      <c r="R12" s="424"/>
      <c r="S12" s="424"/>
      <c r="T12" s="424"/>
      <c r="U12" s="424"/>
      <c r="V12" s="424"/>
      <c r="W12" s="424"/>
    </row>
    <row r="13" spans="1:23" ht="17.149999999999999" customHeight="1" x14ac:dyDescent="0.25">
      <c r="A13" s="60"/>
      <c r="B13" s="9" t="s">
        <v>194</v>
      </c>
      <c r="C13" s="428" t="s">
        <v>56</v>
      </c>
      <c r="D13" s="425" t="s">
        <v>558</v>
      </c>
      <c r="E13" s="426" t="s">
        <v>558</v>
      </c>
      <c r="F13" s="427" t="s">
        <v>558</v>
      </c>
      <c r="G13" s="425">
        <v>1272433</v>
      </c>
      <c r="H13" s="426">
        <v>274708</v>
      </c>
      <c r="I13" s="427">
        <v>997725</v>
      </c>
      <c r="J13" s="426">
        <v>500864</v>
      </c>
      <c r="K13" s="426">
        <v>370035</v>
      </c>
      <c r="L13" s="427">
        <v>130829</v>
      </c>
      <c r="M13" s="426">
        <v>367478</v>
      </c>
      <c r="N13" s="426">
        <v>340590</v>
      </c>
      <c r="O13" s="427">
        <v>26888</v>
      </c>
      <c r="Q13" s="424"/>
      <c r="R13" s="424"/>
      <c r="S13" s="424"/>
      <c r="T13" s="424"/>
      <c r="U13" s="424"/>
      <c r="V13" s="424"/>
      <c r="W13" s="424"/>
    </row>
    <row r="14" spans="1:23" ht="17.149999999999999" customHeight="1" x14ac:dyDescent="0.25">
      <c r="B14" s="9" t="s">
        <v>148</v>
      </c>
      <c r="C14" s="428" t="s">
        <v>89</v>
      </c>
      <c r="D14" s="425">
        <v>435448</v>
      </c>
      <c r="E14" s="426">
        <v>435036</v>
      </c>
      <c r="F14" s="427">
        <v>412</v>
      </c>
      <c r="G14" s="425">
        <v>354285</v>
      </c>
      <c r="H14" s="426">
        <v>343581</v>
      </c>
      <c r="I14" s="427">
        <v>10704</v>
      </c>
      <c r="J14" s="426">
        <v>290827</v>
      </c>
      <c r="K14" s="426">
        <v>288650</v>
      </c>
      <c r="L14" s="427">
        <v>2177</v>
      </c>
      <c r="M14" s="426">
        <v>255748</v>
      </c>
      <c r="N14" s="426">
        <v>252424</v>
      </c>
      <c r="O14" s="427">
        <v>3324</v>
      </c>
      <c r="Q14" s="424"/>
      <c r="R14" s="424"/>
      <c r="S14" s="424"/>
      <c r="T14" s="424"/>
      <c r="U14" s="424"/>
      <c r="V14" s="424"/>
      <c r="W14" s="424"/>
    </row>
    <row r="15" spans="1:23" ht="17.149999999999999" customHeight="1" x14ac:dyDescent="0.25">
      <c r="B15" s="9" t="s">
        <v>106</v>
      </c>
      <c r="C15" s="429" t="s">
        <v>350</v>
      </c>
      <c r="D15" s="425" t="s">
        <v>559</v>
      </c>
      <c r="E15" s="426" t="s">
        <v>559</v>
      </c>
      <c r="F15" s="427" t="s">
        <v>559</v>
      </c>
      <c r="G15" s="425" t="s">
        <v>559</v>
      </c>
      <c r="H15" s="426" t="s">
        <v>559</v>
      </c>
      <c r="I15" s="427" t="s">
        <v>559</v>
      </c>
      <c r="J15" s="426">
        <v>391477</v>
      </c>
      <c r="K15" s="426">
        <v>391117</v>
      </c>
      <c r="L15" s="427">
        <v>360</v>
      </c>
      <c r="M15" s="426">
        <v>390614</v>
      </c>
      <c r="N15" s="426">
        <v>390614</v>
      </c>
      <c r="O15" s="427">
        <v>0</v>
      </c>
      <c r="Q15" s="424"/>
      <c r="R15" s="424"/>
      <c r="S15" s="424"/>
      <c r="T15" s="424"/>
      <c r="U15" s="424"/>
      <c r="V15" s="424"/>
      <c r="W15" s="424"/>
    </row>
    <row r="16" spans="1:23" ht="17.149999999999999" customHeight="1" x14ac:dyDescent="0.25">
      <c r="B16" s="9" t="s">
        <v>351</v>
      </c>
      <c r="C16" s="428" t="s">
        <v>352</v>
      </c>
      <c r="D16" s="425" t="s">
        <v>558</v>
      </c>
      <c r="E16" s="426" t="s">
        <v>558</v>
      </c>
      <c r="F16" s="427" t="s">
        <v>558</v>
      </c>
      <c r="G16" s="425">
        <v>454066</v>
      </c>
      <c r="H16" s="426">
        <v>453623</v>
      </c>
      <c r="I16" s="427">
        <v>443</v>
      </c>
      <c r="J16" s="426">
        <v>293398</v>
      </c>
      <c r="K16" s="426">
        <v>292483</v>
      </c>
      <c r="L16" s="427">
        <v>915</v>
      </c>
      <c r="M16" s="426">
        <v>318144</v>
      </c>
      <c r="N16" s="426">
        <v>316663</v>
      </c>
      <c r="O16" s="427">
        <v>1481</v>
      </c>
      <c r="Q16" s="424"/>
      <c r="R16" s="424"/>
      <c r="S16" s="424"/>
      <c r="T16" s="424"/>
      <c r="U16" s="424"/>
      <c r="V16" s="424"/>
      <c r="W16" s="424"/>
    </row>
    <row r="17" spans="1:23" ht="17.149999999999999" customHeight="1" x14ac:dyDescent="0.25">
      <c r="A17" s="60" t="s">
        <v>443</v>
      </c>
      <c r="B17" s="9" t="s">
        <v>5</v>
      </c>
      <c r="C17" s="428" t="s">
        <v>68</v>
      </c>
      <c r="D17" s="425" t="s">
        <v>559</v>
      </c>
      <c r="E17" s="426" t="s">
        <v>559</v>
      </c>
      <c r="F17" s="427" t="s">
        <v>559</v>
      </c>
      <c r="G17" s="425">
        <v>331134</v>
      </c>
      <c r="H17" s="426">
        <v>330817</v>
      </c>
      <c r="I17" s="427">
        <v>317</v>
      </c>
      <c r="J17" s="426">
        <v>186075</v>
      </c>
      <c r="K17" s="426">
        <v>185678</v>
      </c>
      <c r="L17" s="427">
        <v>397</v>
      </c>
      <c r="M17" s="426">
        <v>324094</v>
      </c>
      <c r="N17" s="426">
        <v>324026</v>
      </c>
      <c r="O17" s="427">
        <v>68</v>
      </c>
      <c r="Q17" s="424"/>
      <c r="R17" s="424"/>
      <c r="S17" s="424"/>
      <c r="T17" s="424"/>
      <c r="U17" s="424"/>
      <c r="V17" s="424"/>
      <c r="W17" s="424"/>
    </row>
    <row r="18" spans="1:23" ht="17.149999999999999" customHeight="1" x14ac:dyDescent="0.25">
      <c r="A18" s="430">
        <v>20</v>
      </c>
      <c r="B18" s="9" t="s">
        <v>353</v>
      </c>
      <c r="C18" s="428" t="s">
        <v>91</v>
      </c>
      <c r="D18" s="425" t="s">
        <v>559</v>
      </c>
      <c r="E18" s="426" t="s">
        <v>559</v>
      </c>
      <c r="F18" s="427" t="s">
        <v>559</v>
      </c>
      <c r="G18" s="425">
        <v>267443</v>
      </c>
      <c r="H18" s="426">
        <v>263738</v>
      </c>
      <c r="I18" s="427">
        <v>3705</v>
      </c>
      <c r="J18" s="426">
        <v>204079</v>
      </c>
      <c r="K18" s="426">
        <v>204079</v>
      </c>
      <c r="L18" s="427">
        <v>0</v>
      </c>
      <c r="M18" s="426">
        <v>214824</v>
      </c>
      <c r="N18" s="426">
        <v>210454</v>
      </c>
      <c r="O18" s="427">
        <v>4370</v>
      </c>
      <c r="Q18" s="424"/>
      <c r="R18" s="424"/>
      <c r="S18" s="424"/>
      <c r="T18" s="424"/>
      <c r="U18" s="424"/>
      <c r="V18" s="424"/>
      <c r="W18" s="424"/>
    </row>
    <row r="19" spans="1:23" ht="17.149999999999999" customHeight="1" x14ac:dyDescent="0.25">
      <c r="A19" s="431" t="s">
        <v>443</v>
      </c>
      <c r="B19" s="9" t="s">
        <v>190</v>
      </c>
      <c r="C19" s="428" t="s">
        <v>354</v>
      </c>
      <c r="D19" s="425" t="s">
        <v>559</v>
      </c>
      <c r="E19" s="426" t="s">
        <v>559</v>
      </c>
      <c r="F19" s="427" t="s">
        <v>559</v>
      </c>
      <c r="G19" s="425">
        <v>392489</v>
      </c>
      <c r="H19" s="426">
        <v>391604</v>
      </c>
      <c r="I19" s="427">
        <v>885</v>
      </c>
      <c r="J19" s="426">
        <v>338121</v>
      </c>
      <c r="K19" s="426">
        <v>338121</v>
      </c>
      <c r="L19" s="427">
        <v>0</v>
      </c>
      <c r="M19" s="426">
        <v>340961</v>
      </c>
      <c r="N19" s="426">
        <v>340674</v>
      </c>
      <c r="O19" s="427">
        <v>287</v>
      </c>
      <c r="Q19" s="424"/>
      <c r="R19" s="424"/>
      <c r="S19" s="424"/>
      <c r="T19" s="424"/>
      <c r="U19" s="424"/>
      <c r="V19" s="424"/>
      <c r="W19" s="424"/>
    </row>
    <row r="20" spans="1:23" ht="17.149999999999999" customHeight="1" x14ac:dyDescent="0.25">
      <c r="B20" s="9" t="s">
        <v>355</v>
      </c>
      <c r="C20" s="429" t="s">
        <v>75</v>
      </c>
      <c r="D20" s="425" t="s">
        <v>558</v>
      </c>
      <c r="E20" s="426" t="s">
        <v>558</v>
      </c>
      <c r="F20" s="427" t="s">
        <v>558</v>
      </c>
      <c r="G20" s="425">
        <v>249169</v>
      </c>
      <c r="H20" s="426">
        <v>248463</v>
      </c>
      <c r="I20" s="427">
        <v>706</v>
      </c>
      <c r="J20" s="426">
        <v>179043</v>
      </c>
      <c r="K20" s="426">
        <v>179026</v>
      </c>
      <c r="L20" s="427">
        <v>17</v>
      </c>
      <c r="M20" s="426">
        <v>212363</v>
      </c>
      <c r="N20" s="426">
        <v>212220</v>
      </c>
      <c r="O20" s="427">
        <v>143</v>
      </c>
      <c r="Q20" s="424"/>
      <c r="R20" s="424"/>
      <c r="S20" s="424"/>
      <c r="T20" s="424"/>
      <c r="U20" s="424"/>
      <c r="V20" s="424"/>
      <c r="W20" s="424"/>
    </row>
    <row r="21" spans="1:23" ht="17.149999999999999" customHeight="1" x14ac:dyDescent="0.25">
      <c r="B21" s="9" t="s">
        <v>357</v>
      </c>
      <c r="C21" s="429" t="s">
        <v>358</v>
      </c>
      <c r="D21" s="425">
        <v>520528</v>
      </c>
      <c r="E21" s="426">
        <v>520528</v>
      </c>
      <c r="F21" s="427">
        <v>0</v>
      </c>
      <c r="G21" s="425" t="s">
        <v>559</v>
      </c>
      <c r="H21" s="426" t="s">
        <v>559</v>
      </c>
      <c r="I21" s="427" t="s">
        <v>559</v>
      </c>
      <c r="J21" s="426">
        <v>429226</v>
      </c>
      <c r="K21" s="426">
        <v>427115</v>
      </c>
      <c r="L21" s="427">
        <v>2111</v>
      </c>
      <c r="M21" s="426">
        <v>347528</v>
      </c>
      <c r="N21" s="426">
        <v>317369</v>
      </c>
      <c r="O21" s="427">
        <v>30159</v>
      </c>
      <c r="Q21" s="424"/>
      <c r="R21" s="424"/>
      <c r="S21" s="424"/>
      <c r="T21" s="424"/>
      <c r="U21" s="424"/>
      <c r="V21" s="424"/>
      <c r="W21" s="424"/>
    </row>
    <row r="22" spans="1:23" ht="17.149999999999999" customHeight="1" x14ac:dyDescent="0.25">
      <c r="B22" s="9" t="s">
        <v>18</v>
      </c>
      <c r="C22" s="429" t="s">
        <v>192</v>
      </c>
      <c r="D22" s="425" t="s">
        <v>558</v>
      </c>
      <c r="E22" s="426" t="s">
        <v>558</v>
      </c>
      <c r="F22" s="427" t="s">
        <v>558</v>
      </c>
      <c r="G22" s="425">
        <v>210198</v>
      </c>
      <c r="H22" s="426">
        <v>209885</v>
      </c>
      <c r="I22" s="427">
        <v>313</v>
      </c>
      <c r="J22" s="426">
        <v>137861</v>
      </c>
      <c r="K22" s="426">
        <v>137782</v>
      </c>
      <c r="L22" s="427">
        <v>79</v>
      </c>
      <c r="M22" s="426">
        <v>92315</v>
      </c>
      <c r="N22" s="426">
        <v>91909</v>
      </c>
      <c r="O22" s="427">
        <v>406</v>
      </c>
      <c r="Q22" s="424"/>
      <c r="R22" s="424"/>
      <c r="S22" s="424"/>
      <c r="T22" s="424"/>
      <c r="U22" s="424"/>
      <c r="V22" s="424"/>
      <c r="W22" s="424"/>
    </row>
    <row r="23" spans="1:23" ht="17.149999999999999" customHeight="1" x14ac:dyDescent="0.25">
      <c r="B23" s="9" t="s">
        <v>359</v>
      </c>
      <c r="C23" s="429" t="s">
        <v>125</v>
      </c>
      <c r="D23" s="425" t="s">
        <v>558</v>
      </c>
      <c r="E23" s="426" t="s">
        <v>558</v>
      </c>
      <c r="F23" s="427" t="s">
        <v>558</v>
      </c>
      <c r="G23" s="425">
        <v>177615</v>
      </c>
      <c r="H23" s="426">
        <v>177615</v>
      </c>
      <c r="I23" s="427">
        <v>0</v>
      </c>
      <c r="J23" s="426">
        <v>185036</v>
      </c>
      <c r="K23" s="426">
        <v>184519</v>
      </c>
      <c r="L23" s="427">
        <v>517</v>
      </c>
      <c r="M23" s="426">
        <v>159474</v>
      </c>
      <c r="N23" s="426">
        <v>158382</v>
      </c>
      <c r="O23" s="427">
        <v>1092</v>
      </c>
      <c r="Q23" s="424"/>
      <c r="R23" s="424"/>
      <c r="S23" s="424"/>
      <c r="T23" s="424"/>
      <c r="U23" s="424"/>
      <c r="V23" s="424"/>
      <c r="W23" s="424"/>
    </row>
    <row r="24" spans="1:23" ht="17.149999999999999" customHeight="1" x14ac:dyDescent="0.25">
      <c r="B24" s="9" t="s">
        <v>280</v>
      </c>
      <c r="C24" s="428" t="s">
        <v>360</v>
      </c>
      <c r="D24" s="425">
        <v>317954</v>
      </c>
      <c r="E24" s="426">
        <v>317495</v>
      </c>
      <c r="F24" s="427">
        <v>459</v>
      </c>
      <c r="G24" s="425">
        <v>266792</v>
      </c>
      <c r="H24" s="426">
        <v>266792</v>
      </c>
      <c r="I24" s="427">
        <v>0</v>
      </c>
      <c r="J24" s="426">
        <v>341398</v>
      </c>
      <c r="K24" s="426">
        <v>341398</v>
      </c>
      <c r="L24" s="427">
        <v>0</v>
      </c>
      <c r="M24" s="426">
        <v>269891</v>
      </c>
      <c r="N24" s="426">
        <v>269891</v>
      </c>
      <c r="O24" s="427">
        <v>0</v>
      </c>
      <c r="Q24" s="424"/>
      <c r="R24" s="424"/>
      <c r="S24" s="424"/>
      <c r="T24" s="424"/>
      <c r="U24" s="424"/>
      <c r="V24" s="424"/>
      <c r="W24" s="424"/>
    </row>
    <row r="25" spans="1:23" ht="17.149999999999999" customHeight="1" x14ac:dyDescent="0.25">
      <c r="B25" s="9" t="s">
        <v>361</v>
      </c>
      <c r="C25" s="428" t="s">
        <v>92</v>
      </c>
      <c r="D25" s="425">
        <v>407373</v>
      </c>
      <c r="E25" s="426">
        <v>406959</v>
      </c>
      <c r="F25" s="427">
        <v>414</v>
      </c>
      <c r="G25" s="425">
        <v>344896</v>
      </c>
      <c r="H25" s="426">
        <v>267274</v>
      </c>
      <c r="I25" s="427">
        <v>77622</v>
      </c>
      <c r="J25" s="426">
        <v>183015</v>
      </c>
      <c r="K25" s="426">
        <v>183015</v>
      </c>
      <c r="L25" s="427">
        <v>0</v>
      </c>
      <c r="M25" s="426">
        <v>204524</v>
      </c>
      <c r="N25" s="426">
        <v>204074</v>
      </c>
      <c r="O25" s="427">
        <v>450</v>
      </c>
      <c r="Q25" s="424"/>
      <c r="R25" s="424"/>
      <c r="S25" s="424"/>
      <c r="T25" s="424"/>
      <c r="U25" s="424"/>
      <c r="V25" s="424"/>
      <c r="W25" s="424"/>
    </row>
    <row r="26" spans="1:23" ht="17.149999999999999" customHeight="1" x14ac:dyDescent="0.25">
      <c r="B26" s="9" t="s">
        <v>362</v>
      </c>
      <c r="C26" s="428" t="s">
        <v>363</v>
      </c>
      <c r="D26" s="425" t="s">
        <v>558</v>
      </c>
      <c r="E26" s="426" t="s">
        <v>558</v>
      </c>
      <c r="F26" s="427" t="s">
        <v>558</v>
      </c>
      <c r="G26" s="425" t="s">
        <v>559</v>
      </c>
      <c r="H26" s="426" t="s">
        <v>559</v>
      </c>
      <c r="I26" s="427" t="s">
        <v>559</v>
      </c>
      <c r="J26" s="426">
        <v>359124</v>
      </c>
      <c r="K26" s="426">
        <v>355478</v>
      </c>
      <c r="L26" s="427">
        <v>3646</v>
      </c>
      <c r="M26" s="426">
        <v>295407</v>
      </c>
      <c r="N26" s="426">
        <v>293991</v>
      </c>
      <c r="O26" s="427">
        <v>1416</v>
      </c>
      <c r="Q26" s="424"/>
      <c r="R26" s="424"/>
      <c r="S26" s="424"/>
      <c r="T26" s="424"/>
      <c r="U26" s="424"/>
      <c r="V26" s="424"/>
      <c r="W26" s="424"/>
    </row>
    <row r="27" spans="1:23" ht="17.149999999999999" customHeight="1" x14ac:dyDescent="0.25">
      <c r="A27" s="413" t="s">
        <v>26</v>
      </c>
      <c r="B27" s="52" t="s">
        <v>364</v>
      </c>
      <c r="C27" s="432" t="s">
        <v>366</v>
      </c>
      <c r="D27" s="433">
        <v>190708</v>
      </c>
      <c r="E27" s="434">
        <v>190599</v>
      </c>
      <c r="F27" s="435">
        <v>109</v>
      </c>
      <c r="G27" s="433">
        <v>238793</v>
      </c>
      <c r="H27" s="434">
        <v>232940</v>
      </c>
      <c r="I27" s="435">
        <v>5853</v>
      </c>
      <c r="J27" s="434">
        <v>228205</v>
      </c>
      <c r="K27" s="434">
        <v>226352</v>
      </c>
      <c r="L27" s="435">
        <v>1853</v>
      </c>
      <c r="M27" s="434">
        <v>254781</v>
      </c>
      <c r="N27" s="434">
        <v>253864</v>
      </c>
      <c r="O27" s="435">
        <v>917</v>
      </c>
    </row>
    <row r="28" spans="1:23" ht="16" customHeight="1" x14ac:dyDescent="0.2"/>
    <row r="29" spans="1:23" ht="16" customHeight="1" x14ac:dyDescent="0.2"/>
    <row r="30" spans="1:23" ht="16" customHeight="1" x14ac:dyDescent="0.2"/>
    <row r="31" spans="1:23" ht="16" customHeight="1" x14ac:dyDescent="0.2"/>
    <row r="32" spans="1:23" ht="16" customHeight="1" x14ac:dyDescent="0.2"/>
    <row r="33" ht="16" customHeight="1" x14ac:dyDescent="0.2"/>
    <row r="34" ht="16" customHeight="1" x14ac:dyDescent="0.2"/>
    <row r="35" ht="16" customHeight="1" x14ac:dyDescent="0.2"/>
    <row r="36" ht="16" customHeight="1" x14ac:dyDescent="0.2"/>
    <row r="37" ht="16"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52" spans="3:7" ht="16.75" x14ac:dyDescent="0.3">
      <c r="C52" s="319"/>
    </row>
    <row r="53" spans="3:7" x14ac:dyDescent="0.2">
      <c r="G53" s="436"/>
    </row>
  </sheetData>
  <mergeCells count="5">
    <mergeCell ref="B9:C11"/>
    <mergeCell ref="D10:D11"/>
    <mergeCell ref="G10:G11"/>
    <mergeCell ref="J10:J11"/>
    <mergeCell ref="M10:M11"/>
  </mergeCells>
  <phoneticPr fontId="64"/>
  <pageMargins left="0.19685039370078741" right="0.19685039370078741" top="0.98425196850393704" bottom="0.98425196850393704" header="0.51181102362204722" footer="0.51181102362204722"/>
  <pageSetup paperSize="9" scale="99" firstPageNumber="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indexed="53"/>
  </sheetPr>
  <dimension ref="A6:T53"/>
  <sheetViews>
    <sheetView zoomScaleNormal="100" workbookViewId="0"/>
  </sheetViews>
  <sheetFormatPr defaultColWidth="9" defaultRowHeight="10.75" x14ac:dyDescent="0.2"/>
  <cols>
    <col min="1" max="1" width="7" style="48" customWidth="1"/>
    <col min="2" max="2" width="3.921875" style="48" customWidth="1"/>
    <col min="3" max="3" width="16.61328125" style="48" customWidth="1"/>
    <col min="4" max="4" width="7.07421875" style="48" customWidth="1"/>
    <col min="5" max="5" width="7.61328125" style="48" customWidth="1"/>
    <col min="6" max="8" width="7.23046875" style="48" customWidth="1"/>
    <col min="9" max="9" width="7.61328125" style="48" customWidth="1"/>
    <col min="10" max="12" width="7.23046875" style="48" customWidth="1"/>
    <col min="13" max="13" width="7.61328125" style="48" customWidth="1"/>
    <col min="14" max="15" width="7.23046875" style="48" customWidth="1"/>
    <col min="16" max="16" width="7.07421875" style="48" customWidth="1"/>
    <col min="17" max="17" width="7.61328125" style="48" customWidth="1"/>
    <col min="18" max="19" width="7.23046875" style="48" customWidth="1"/>
    <col min="20" max="20" width="9" style="48" bestFit="1"/>
    <col min="21" max="16384" width="9" style="48"/>
  </cols>
  <sheetData>
    <row r="6" spans="1:20" ht="16.5" customHeight="1" x14ac:dyDescent="0.25">
      <c r="C6" s="15"/>
      <c r="E6" s="415" t="s">
        <v>509</v>
      </c>
    </row>
    <row r="7" spans="1:20" ht="15.75" customHeight="1" x14ac:dyDescent="0.2"/>
    <row r="8" spans="1:20" ht="17.149999999999999" customHeight="1" x14ac:dyDescent="0.25">
      <c r="C8" s="322">
        <v>45901</v>
      </c>
    </row>
    <row r="9" spans="1:20" ht="17.149999999999999" customHeight="1" x14ac:dyDescent="0.2">
      <c r="B9" s="644" t="s">
        <v>86</v>
      </c>
      <c r="C9" s="645"/>
      <c r="D9" s="437"/>
      <c r="E9" s="654" t="s">
        <v>507</v>
      </c>
      <c r="F9" s="654"/>
      <c r="G9" s="439"/>
      <c r="H9" s="438"/>
      <c r="I9" s="654" t="s">
        <v>508</v>
      </c>
      <c r="J9" s="654"/>
      <c r="K9" s="439"/>
      <c r="L9" s="438"/>
      <c r="M9" s="654" t="s">
        <v>97</v>
      </c>
      <c r="N9" s="654"/>
      <c r="O9" s="439"/>
      <c r="P9" s="438"/>
      <c r="Q9" s="654" t="s">
        <v>441</v>
      </c>
      <c r="R9" s="654"/>
      <c r="S9" s="439"/>
    </row>
    <row r="10" spans="1:20" ht="9" customHeight="1" x14ac:dyDescent="0.2">
      <c r="B10" s="646"/>
      <c r="C10" s="647"/>
      <c r="D10" s="652" t="s">
        <v>143</v>
      </c>
      <c r="E10" s="652" t="s">
        <v>155</v>
      </c>
      <c r="F10" s="441"/>
      <c r="G10" s="416"/>
      <c r="H10" s="652" t="s">
        <v>143</v>
      </c>
      <c r="I10" s="652" t="s">
        <v>155</v>
      </c>
      <c r="J10" s="441"/>
      <c r="K10" s="416"/>
      <c r="L10" s="652" t="s">
        <v>143</v>
      </c>
      <c r="M10" s="652" t="s">
        <v>155</v>
      </c>
      <c r="N10" s="441"/>
      <c r="O10" s="416"/>
      <c r="P10" s="652" t="s">
        <v>143</v>
      </c>
      <c r="Q10" s="652" t="s">
        <v>155</v>
      </c>
      <c r="R10" s="441"/>
      <c r="S10" s="416"/>
    </row>
    <row r="11" spans="1:20" ht="17.149999999999999" customHeight="1" x14ac:dyDescent="0.2">
      <c r="B11" s="648"/>
      <c r="C11" s="649"/>
      <c r="D11" s="653"/>
      <c r="E11" s="653"/>
      <c r="F11" s="442" t="s">
        <v>510</v>
      </c>
      <c r="G11" s="443" t="s">
        <v>209</v>
      </c>
      <c r="H11" s="653"/>
      <c r="I11" s="653"/>
      <c r="J11" s="440" t="s">
        <v>510</v>
      </c>
      <c r="K11" s="444" t="s">
        <v>209</v>
      </c>
      <c r="L11" s="653"/>
      <c r="M11" s="653"/>
      <c r="N11" s="440" t="s">
        <v>510</v>
      </c>
      <c r="O11" s="444" t="s">
        <v>209</v>
      </c>
      <c r="P11" s="653"/>
      <c r="Q11" s="653"/>
      <c r="R11" s="440" t="s">
        <v>510</v>
      </c>
      <c r="S11" s="444" t="s">
        <v>209</v>
      </c>
      <c r="T11" s="43"/>
    </row>
    <row r="12" spans="1:20" s="31" customFormat="1" ht="10.5" customHeight="1" x14ac:dyDescent="0.15">
      <c r="B12" s="445"/>
      <c r="C12" s="446"/>
      <c r="D12" s="447" t="s">
        <v>111</v>
      </c>
      <c r="E12" s="448" t="s">
        <v>123</v>
      </c>
      <c r="F12" s="448" t="s">
        <v>123</v>
      </c>
      <c r="G12" s="449" t="s">
        <v>123</v>
      </c>
      <c r="H12" s="278" t="s">
        <v>111</v>
      </c>
      <c r="I12" s="448" t="s">
        <v>123</v>
      </c>
      <c r="J12" s="448" t="s">
        <v>123</v>
      </c>
      <c r="K12" s="449" t="s">
        <v>123</v>
      </c>
      <c r="L12" s="278" t="s">
        <v>111</v>
      </c>
      <c r="M12" s="448" t="s">
        <v>123</v>
      </c>
      <c r="N12" s="448" t="s">
        <v>123</v>
      </c>
      <c r="O12" s="449" t="s">
        <v>123</v>
      </c>
      <c r="P12" s="278" t="s">
        <v>111</v>
      </c>
      <c r="Q12" s="448" t="s">
        <v>123</v>
      </c>
      <c r="R12" s="448" t="s">
        <v>123</v>
      </c>
      <c r="S12" s="449" t="s">
        <v>123</v>
      </c>
    </row>
    <row r="13" spans="1:20" ht="17.149999999999999" customHeight="1" x14ac:dyDescent="0.25">
      <c r="A13" s="15"/>
      <c r="B13" s="9" t="s">
        <v>154</v>
      </c>
      <c r="C13" s="33" t="s">
        <v>88</v>
      </c>
      <c r="D13" s="450">
        <v>18.3</v>
      </c>
      <c r="E13" s="451">
        <v>155</v>
      </c>
      <c r="F13" s="451">
        <v>141.1</v>
      </c>
      <c r="G13" s="452">
        <v>13.9</v>
      </c>
      <c r="H13" s="451">
        <v>17.899999999999999</v>
      </c>
      <c r="I13" s="451">
        <v>145.4</v>
      </c>
      <c r="J13" s="451">
        <v>131.69999999999999</v>
      </c>
      <c r="K13" s="452">
        <v>13.7</v>
      </c>
      <c r="L13" s="451">
        <v>18.2</v>
      </c>
      <c r="M13" s="451">
        <v>138.9</v>
      </c>
      <c r="N13" s="451">
        <v>126.8</v>
      </c>
      <c r="O13" s="452">
        <v>12.1</v>
      </c>
      <c r="P13" s="451">
        <v>17.399999999999999</v>
      </c>
      <c r="Q13" s="451">
        <v>128.5</v>
      </c>
      <c r="R13" s="451">
        <v>120.7</v>
      </c>
      <c r="S13" s="452">
        <v>7.8</v>
      </c>
    </row>
    <row r="14" spans="1:20" ht="17.149999999999999" customHeight="1" x14ac:dyDescent="0.25">
      <c r="A14" s="15"/>
      <c r="B14" s="9" t="s">
        <v>194</v>
      </c>
      <c r="C14" s="428" t="s">
        <v>56</v>
      </c>
      <c r="D14" s="450" t="s">
        <v>558</v>
      </c>
      <c r="E14" s="451" t="s">
        <v>558</v>
      </c>
      <c r="F14" s="451" t="s">
        <v>558</v>
      </c>
      <c r="G14" s="452" t="s">
        <v>558</v>
      </c>
      <c r="H14" s="451">
        <v>18.7</v>
      </c>
      <c r="I14" s="451">
        <v>110.8</v>
      </c>
      <c r="J14" s="451">
        <v>106.8</v>
      </c>
      <c r="K14" s="452">
        <v>4</v>
      </c>
      <c r="L14" s="450">
        <v>18</v>
      </c>
      <c r="M14" s="451">
        <v>152.19999999999999</v>
      </c>
      <c r="N14" s="451">
        <v>136.69999999999999</v>
      </c>
      <c r="O14" s="452">
        <v>15.5</v>
      </c>
      <c r="P14" s="451">
        <v>20.8</v>
      </c>
      <c r="Q14" s="451">
        <v>167.7</v>
      </c>
      <c r="R14" s="451">
        <v>157.5</v>
      </c>
      <c r="S14" s="452">
        <v>10.199999999999999</v>
      </c>
    </row>
    <row r="15" spans="1:20" ht="17.149999999999999" customHeight="1" x14ac:dyDescent="0.25">
      <c r="B15" s="9" t="s">
        <v>148</v>
      </c>
      <c r="C15" s="428" t="s">
        <v>89</v>
      </c>
      <c r="D15" s="450">
        <v>18.8</v>
      </c>
      <c r="E15" s="451">
        <v>162.9</v>
      </c>
      <c r="F15" s="451">
        <v>146.5</v>
      </c>
      <c r="G15" s="452">
        <v>16.399999999999999</v>
      </c>
      <c r="H15" s="451">
        <v>18</v>
      </c>
      <c r="I15" s="451">
        <v>154</v>
      </c>
      <c r="J15" s="451">
        <v>140.1</v>
      </c>
      <c r="K15" s="452">
        <v>13.9</v>
      </c>
      <c r="L15" s="451">
        <v>19.100000000000001</v>
      </c>
      <c r="M15" s="451">
        <v>153.69999999999999</v>
      </c>
      <c r="N15" s="451">
        <v>143.19999999999999</v>
      </c>
      <c r="O15" s="452">
        <v>10.5</v>
      </c>
      <c r="P15" s="451">
        <v>19.2</v>
      </c>
      <c r="Q15" s="451">
        <v>143.19999999999999</v>
      </c>
      <c r="R15" s="451">
        <v>136.80000000000001</v>
      </c>
      <c r="S15" s="452">
        <v>6.4</v>
      </c>
    </row>
    <row r="16" spans="1:20" ht="17.149999999999999" customHeight="1" x14ac:dyDescent="0.25">
      <c r="B16" s="9" t="s">
        <v>106</v>
      </c>
      <c r="C16" s="429" t="s">
        <v>350</v>
      </c>
      <c r="D16" s="450" t="s">
        <v>559</v>
      </c>
      <c r="E16" s="451" t="s">
        <v>559</v>
      </c>
      <c r="F16" s="451" t="s">
        <v>559</v>
      </c>
      <c r="G16" s="452" t="s">
        <v>559</v>
      </c>
      <c r="H16" s="451" t="s">
        <v>559</v>
      </c>
      <c r="I16" s="451" t="s">
        <v>559</v>
      </c>
      <c r="J16" s="451" t="s">
        <v>559</v>
      </c>
      <c r="K16" s="452" t="s">
        <v>559</v>
      </c>
      <c r="L16" s="450">
        <v>18</v>
      </c>
      <c r="M16" s="451">
        <v>140.80000000000001</v>
      </c>
      <c r="N16" s="451">
        <v>134.9</v>
      </c>
      <c r="O16" s="452">
        <v>5.9</v>
      </c>
      <c r="P16" s="450">
        <v>17.5</v>
      </c>
      <c r="Q16" s="451">
        <v>152.5</v>
      </c>
      <c r="R16" s="451">
        <v>140.6</v>
      </c>
      <c r="S16" s="452">
        <v>11.9</v>
      </c>
    </row>
    <row r="17" spans="1:19" ht="17.149999999999999" customHeight="1" x14ac:dyDescent="0.25">
      <c r="A17" s="15" t="s">
        <v>443</v>
      </c>
      <c r="B17" s="9" t="s">
        <v>351</v>
      </c>
      <c r="C17" s="428" t="s">
        <v>352</v>
      </c>
      <c r="D17" s="450" t="s">
        <v>558</v>
      </c>
      <c r="E17" s="451" t="s">
        <v>558</v>
      </c>
      <c r="F17" s="451" t="s">
        <v>558</v>
      </c>
      <c r="G17" s="452" t="s">
        <v>558</v>
      </c>
      <c r="H17" s="451">
        <v>16.8</v>
      </c>
      <c r="I17" s="451">
        <v>134.6</v>
      </c>
      <c r="J17" s="451">
        <v>128</v>
      </c>
      <c r="K17" s="452">
        <v>6.6</v>
      </c>
      <c r="L17" s="450">
        <v>17.399999999999999</v>
      </c>
      <c r="M17" s="451">
        <v>144.19999999999999</v>
      </c>
      <c r="N17" s="451">
        <v>135.6</v>
      </c>
      <c r="O17" s="452">
        <v>8.6</v>
      </c>
      <c r="P17" s="451">
        <v>18.3</v>
      </c>
      <c r="Q17" s="451">
        <v>159</v>
      </c>
      <c r="R17" s="451">
        <v>139.69999999999999</v>
      </c>
      <c r="S17" s="452">
        <v>19.3</v>
      </c>
    </row>
    <row r="18" spans="1:19" ht="17.149999999999999" customHeight="1" x14ac:dyDescent="0.25">
      <c r="A18" s="430">
        <v>21</v>
      </c>
      <c r="B18" s="9" t="s">
        <v>5</v>
      </c>
      <c r="C18" s="428" t="s">
        <v>68</v>
      </c>
      <c r="D18" s="450" t="s">
        <v>559</v>
      </c>
      <c r="E18" s="451" t="s">
        <v>559</v>
      </c>
      <c r="F18" s="451" t="s">
        <v>559</v>
      </c>
      <c r="G18" s="452" t="s">
        <v>559</v>
      </c>
      <c r="H18" s="451">
        <v>19.3</v>
      </c>
      <c r="I18" s="451">
        <v>173.6</v>
      </c>
      <c r="J18" s="451">
        <v>149.69999999999999</v>
      </c>
      <c r="K18" s="452">
        <v>23.9</v>
      </c>
      <c r="L18" s="451">
        <v>18.899999999999999</v>
      </c>
      <c r="M18" s="451">
        <v>143.5</v>
      </c>
      <c r="N18" s="451">
        <v>126.2</v>
      </c>
      <c r="O18" s="452">
        <v>17.3</v>
      </c>
      <c r="P18" s="451">
        <v>20.9</v>
      </c>
      <c r="Q18" s="451">
        <v>179.1</v>
      </c>
      <c r="R18" s="451">
        <v>153.5</v>
      </c>
      <c r="S18" s="452">
        <v>25.6</v>
      </c>
    </row>
    <row r="19" spans="1:19" ht="17.149999999999999" customHeight="1" x14ac:dyDescent="0.25">
      <c r="A19" s="431" t="s">
        <v>443</v>
      </c>
      <c r="B19" s="9" t="s">
        <v>353</v>
      </c>
      <c r="C19" s="428" t="s">
        <v>91</v>
      </c>
      <c r="D19" s="450" t="s">
        <v>559</v>
      </c>
      <c r="E19" s="451" t="s">
        <v>559</v>
      </c>
      <c r="F19" s="451" t="s">
        <v>559</v>
      </c>
      <c r="G19" s="452" t="s">
        <v>559</v>
      </c>
      <c r="H19" s="451">
        <v>17.7</v>
      </c>
      <c r="I19" s="451">
        <v>136.6</v>
      </c>
      <c r="J19" s="451">
        <v>130.5</v>
      </c>
      <c r="K19" s="452">
        <v>6.1</v>
      </c>
      <c r="L19" s="451">
        <v>18.600000000000001</v>
      </c>
      <c r="M19" s="451">
        <v>125.3</v>
      </c>
      <c r="N19" s="451">
        <v>119.3</v>
      </c>
      <c r="O19" s="452">
        <v>6</v>
      </c>
      <c r="P19" s="451">
        <v>17.3</v>
      </c>
      <c r="Q19" s="451">
        <v>127.3</v>
      </c>
      <c r="R19" s="451">
        <v>118.5</v>
      </c>
      <c r="S19" s="452">
        <v>8.8000000000000007</v>
      </c>
    </row>
    <row r="20" spans="1:19" ht="17.149999999999999" customHeight="1" x14ac:dyDescent="0.25">
      <c r="B20" s="9" t="s">
        <v>190</v>
      </c>
      <c r="C20" s="428" t="s">
        <v>354</v>
      </c>
      <c r="D20" s="450" t="s">
        <v>559</v>
      </c>
      <c r="E20" s="451" t="s">
        <v>559</v>
      </c>
      <c r="F20" s="451" t="s">
        <v>559</v>
      </c>
      <c r="G20" s="452" t="s">
        <v>559</v>
      </c>
      <c r="H20" s="450">
        <v>16.600000000000001</v>
      </c>
      <c r="I20" s="451">
        <v>130.5</v>
      </c>
      <c r="J20" s="451">
        <v>117.9</v>
      </c>
      <c r="K20" s="452">
        <v>12.6</v>
      </c>
      <c r="L20" s="451">
        <v>18.5</v>
      </c>
      <c r="M20" s="451">
        <v>141</v>
      </c>
      <c r="N20" s="451">
        <v>131.4</v>
      </c>
      <c r="O20" s="452">
        <v>9.6</v>
      </c>
      <c r="P20" s="451">
        <v>18.3</v>
      </c>
      <c r="Q20" s="451">
        <v>147.9</v>
      </c>
      <c r="R20" s="451">
        <v>137.1</v>
      </c>
      <c r="S20" s="452">
        <v>10.8</v>
      </c>
    </row>
    <row r="21" spans="1:19" ht="17.149999999999999" customHeight="1" x14ac:dyDescent="0.25">
      <c r="B21" s="9" t="s">
        <v>355</v>
      </c>
      <c r="C21" s="429" t="s">
        <v>75</v>
      </c>
      <c r="D21" s="450" t="s">
        <v>558</v>
      </c>
      <c r="E21" s="451" t="s">
        <v>558</v>
      </c>
      <c r="F21" s="451" t="s">
        <v>558</v>
      </c>
      <c r="G21" s="452" t="s">
        <v>558</v>
      </c>
      <c r="H21" s="450">
        <v>16.7</v>
      </c>
      <c r="I21" s="451">
        <v>125.6</v>
      </c>
      <c r="J21" s="451">
        <v>118.5</v>
      </c>
      <c r="K21" s="452">
        <v>7.1</v>
      </c>
      <c r="L21" s="451">
        <v>15.8</v>
      </c>
      <c r="M21" s="451">
        <v>112.8</v>
      </c>
      <c r="N21" s="451">
        <v>109.5</v>
      </c>
      <c r="O21" s="452">
        <v>3.3</v>
      </c>
      <c r="P21" s="451">
        <v>15.6</v>
      </c>
      <c r="Q21" s="451">
        <v>127.3</v>
      </c>
      <c r="R21" s="451">
        <v>117.7</v>
      </c>
      <c r="S21" s="452">
        <v>9.6</v>
      </c>
    </row>
    <row r="22" spans="1:19" ht="17.149999999999999" customHeight="1" x14ac:dyDescent="0.25">
      <c r="B22" s="9" t="s">
        <v>357</v>
      </c>
      <c r="C22" s="429" t="s">
        <v>358</v>
      </c>
      <c r="D22" s="450">
        <v>16.899999999999999</v>
      </c>
      <c r="E22" s="451">
        <v>143.6</v>
      </c>
      <c r="F22" s="451">
        <v>131.1</v>
      </c>
      <c r="G22" s="452">
        <v>12.5</v>
      </c>
      <c r="H22" s="450" t="s">
        <v>559</v>
      </c>
      <c r="I22" s="451" t="s">
        <v>559</v>
      </c>
      <c r="J22" s="451" t="s">
        <v>559</v>
      </c>
      <c r="K22" s="452" t="s">
        <v>559</v>
      </c>
      <c r="L22" s="451">
        <v>18.7</v>
      </c>
      <c r="M22" s="451">
        <v>152.69999999999999</v>
      </c>
      <c r="N22" s="451">
        <v>143</v>
      </c>
      <c r="O22" s="452">
        <v>9.6999999999999993</v>
      </c>
      <c r="P22" s="451">
        <v>19.399999999999999</v>
      </c>
      <c r="Q22" s="451">
        <v>154</v>
      </c>
      <c r="R22" s="451">
        <v>144.9</v>
      </c>
      <c r="S22" s="452">
        <v>9.1</v>
      </c>
    </row>
    <row r="23" spans="1:19" ht="17.149999999999999" customHeight="1" x14ac:dyDescent="0.25">
      <c r="B23" s="9" t="s">
        <v>18</v>
      </c>
      <c r="C23" s="429" t="s">
        <v>192</v>
      </c>
      <c r="D23" s="450" t="s">
        <v>558</v>
      </c>
      <c r="E23" s="451" t="s">
        <v>558</v>
      </c>
      <c r="F23" s="451" t="s">
        <v>558</v>
      </c>
      <c r="G23" s="452" t="s">
        <v>558</v>
      </c>
      <c r="H23" s="450">
        <v>17.399999999999999</v>
      </c>
      <c r="I23" s="451">
        <v>133.6</v>
      </c>
      <c r="J23" s="451">
        <v>122.9</v>
      </c>
      <c r="K23" s="452">
        <v>10.7</v>
      </c>
      <c r="L23" s="451">
        <v>15.5</v>
      </c>
      <c r="M23" s="451">
        <v>97.6</v>
      </c>
      <c r="N23" s="451">
        <v>94.9</v>
      </c>
      <c r="O23" s="452">
        <v>2.7</v>
      </c>
      <c r="P23" s="451">
        <v>13</v>
      </c>
      <c r="Q23" s="451">
        <v>73.5</v>
      </c>
      <c r="R23" s="451">
        <v>71</v>
      </c>
      <c r="S23" s="452">
        <v>2.5</v>
      </c>
    </row>
    <row r="24" spans="1:19" ht="17.149999999999999" customHeight="1" x14ac:dyDescent="0.25">
      <c r="B24" s="9" t="s">
        <v>359</v>
      </c>
      <c r="C24" s="429" t="s">
        <v>125</v>
      </c>
      <c r="D24" s="450" t="s">
        <v>558</v>
      </c>
      <c r="E24" s="451" t="s">
        <v>558</v>
      </c>
      <c r="F24" s="451" t="s">
        <v>558</v>
      </c>
      <c r="G24" s="452" t="s">
        <v>558</v>
      </c>
      <c r="H24" s="451">
        <v>15.6</v>
      </c>
      <c r="I24" s="451">
        <v>114.6</v>
      </c>
      <c r="J24" s="451">
        <v>103.5</v>
      </c>
      <c r="K24" s="452">
        <v>11.1</v>
      </c>
      <c r="L24" s="451">
        <v>15.9</v>
      </c>
      <c r="M24" s="451">
        <v>115.1</v>
      </c>
      <c r="N24" s="451">
        <v>111</v>
      </c>
      <c r="O24" s="452">
        <v>4.0999999999999996</v>
      </c>
      <c r="P24" s="451">
        <v>14.6</v>
      </c>
      <c r="Q24" s="451">
        <v>96.7</v>
      </c>
      <c r="R24" s="451">
        <v>93.7</v>
      </c>
      <c r="S24" s="452">
        <v>3</v>
      </c>
    </row>
    <row r="25" spans="1:19" ht="17.149999999999999" customHeight="1" x14ac:dyDescent="0.25">
      <c r="B25" s="9" t="s">
        <v>280</v>
      </c>
      <c r="C25" s="428" t="s">
        <v>360</v>
      </c>
      <c r="D25" s="450">
        <v>16.8</v>
      </c>
      <c r="E25" s="451">
        <v>127</v>
      </c>
      <c r="F25" s="451">
        <v>123.5</v>
      </c>
      <c r="G25" s="452">
        <v>3.5</v>
      </c>
      <c r="H25" s="451">
        <v>18.8</v>
      </c>
      <c r="I25" s="451">
        <v>148.1</v>
      </c>
      <c r="J25" s="451">
        <v>136.6</v>
      </c>
      <c r="K25" s="452">
        <v>11.5</v>
      </c>
      <c r="L25" s="450">
        <v>19.600000000000001</v>
      </c>
      <c r="M25" s="451">
        <v>187.8</v>
      </c>
      <c r="N25" s="451">
        <v>145.9</v>
      </c>
      <c r="O25" s="452">
        <v>41.9</v>
      </c>
      <c r="P25" s="451">
        <v>16.600000000000001</v>
      </c>
      <c r="Q25" s="451">
        <v>130</v>
      </c>
      <c r="R25" s="451">
        <v>117.6</v>
      </c>
      <c r="S25" s="452">
        <v>12.4</v>
      </c>
    </row>
    <row r="26" spans="1:19" ht="17.149999999999999" customHeight="1" x14ac:dyDescent="0.25">
      <c r="B26" s="9" t="s">
        <v>361</v>
      </c>
      <c r="C26" s="428" t="s">
        <v>92</v>
      </c>
      <c r="D26" s="450">
        <v>18</v>
      </c>
      <c r="E26" s="451">
        <v>149.5</v>
      </c>
      <c r="F26" s="451">
        <v>138.80000000000001</v>
      </c>
      <c r="G26" s="452">
        <v>10.7</v>
      </c>
      <c r="H26" s="451">
        <v>17.2</v>
      </c>
      <c r="I26" s="451">
        <v>117.3</v>
      </c>
      <c r="J26" s="451">
        <v>106.7</v>
      </c>
      <c r="K26" s="451">
        <v>10.6</v>
      </c>
      <c r="L26" s="450">
        <v>17.100000000000001</v>
      </c>
      <c r="M26" s="451">
        <v>111.1</v>
      </c>
      <c r="N26" s="451">
        <v>107.9</v>
      </c>
      <c r="O26" s="452">
        <v>3.2</v>
      </c>
      <c r="P26" s="451">
        <v>17</v>
      </c>
      <c r="Q26" s="451">
        <v>117.5</v>
      </c>
      <c r="R26" s="451">
        <v>114.7</v>
      </c>
      <c r="S26" s="452">
        <v>2.8</v>
      </c>
    </row>
    <row r="27" spans="1:19" ht="17.149999999999999" customHeight="1" x14ac:dyDescent="0.25">
      <c r="B27" s="9" t="s">
        <v>362</v>
      </c>
      <c r="C27" s="428" t="s">
        <v>363</v>
      </c>
      <c r="D27" s="450" t="s">
        <v>558</v>
      </c>
      <c r="E27" s="451" t="s">
        <v>558</v>
      </c>
      <c r="F27" s="451" t="s">
        <v>558</v>
      </c>
      <c r="G27" s="452" t="s">
        <v>558</v>
      </c>
      <c r="H27" s="451" t="s">
        <v>559</v>
      </c>
      <c r="I27" s="451" t="s">
        <v>559</v>
      </c>
      <c r="J27" s="451" t="s">
        <v>559</v>
      </c>
      <c r="K27" s="451" t="s">
        <v>559</v>
      </c>
      <c r="L27" s="450">
        <v>18.8</v>
      </c>
      <c r="M27" s="451">
        <v>160.80000000000001</v>
      </c>
      <c r="N27" s="451">
        <v>143.30000000000001</v>
      </c>
      <c r="O27" s="452">
        <v>17.5</v>
      </c>
      <c r="P27" s="451">
        <v>18.2</v>
      </c>
      <c r="Q27" s="451">
        <v>144.80000000000001</v>
      </c>
      <c r="R27" s="451">
        <v>139.80000000000001</v>
      </c>
      <c r="S27" s="452">
        <v>5</v>
      </c>
    </row>
    <row r="28" spans="1:19" ht="17.149999999999999" customHeight="1" x14ac:dyDescent="0.25">
      <c r="A28" s="48" t="s">
        <v>26</v>
      </c>
      <c r="B28" s="52" t="s">
        <v>364</v>
      </c>
      <c r="C28" s="432" t="s">
        <v>366</v>
      </c>
      <c r="D28" s="453">
        <v>17.100000000000001</v>
      </c>
      <c r="E28" s="454">
        <v>128.4</v>
      </c>
      <c r="F28" s="454">
        <v>117.6</v>
      </c>
      <c r="G28" s="455">
        <v>10.8</v>
      </c>
      <c r="H28" s="454">
        <v>18.2</v>
      </c>
      <c r="I28" s="454">
        <v>154.80000000000001</v>
      </c>
      <c r="J28" s="454">
        <v>135.80000000000001</v>
      </c>
      <c r="K28" s="455">
        <v>19</v>
      </c>
      <c r="L28" s="454">
        <v>17.899999999999999</v>
      </c>
      <c r="M28" s="454">
        <v>139.30000000000001</v>
      </c>
      <c r="N28" s="454">
        <v>129.1</v>
      </c>
      <c r="O28" s="455">
        <v>10.199999999999999</v>
      </c>
      <c r="P28" s="454">
        <v>18.7</v>
      </c>
      <c r="Q28" s="454">
        <v>140.1</v>
      </c>
      <c r="R28" s="454">
        <v>134.1</v>
      </c>
      <c r="S28" s="455">
        <v>6</v>
      </c>
    </row>
    <row r="29" spans="1:19" ht="16" customHeight="1" x14ac:dyDescent="0.2"/>
    <row r="30" spans="1:19" ht="16" customHeight="1" x14ac:dyDescent="0.2"/>
    <row r="31" spans="1:19" ht="16" customHeight="1" x14ac:dyDescent="0.2"/>
    <row r="32" spans="1:19"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52" spans="3:7" ht="16.75" x14ac:dyDescent="0.3">
      <c r="C52" s="319"/>
    </row>
    <row r="53" spans="3:7" x14ac:dyDescent="0.2">
      <c r="G53" s="436"/>
    </row>
  </sheetData>
  <mergeCells count="13">
    <mergeCell ref="H10:H11"/>
    <mergeCell ref="I10:I11"/>
    <mergeCell ref="L10:L11"/>
    <mergeCell ref="M10:M11"/>
    <mergeCell ref="P10:P11"/>
    <mergeCell ref="Q10:Q11"/>
    <mergeCell ref="B9:C11"/>
    <mergeCell ref="E9:F9"/>
    <mergeCell ref="I9:J9"/>
    <mergeCell ref="M9:N9"/>
    <mergeCell ref="Q9:R9"/>
    <mergeCell ref="D10:D11"/>
    <mergeCell ref="E10:E11"/>
  </mergeCells>
  <phoneticPr fontId="64"/>
  <pageMargins left="0.19685039370078741" right="0.19685039370078741" top="0.98425196850393704" bottom="0.98425196850393704" header="0.51181102362204722" footer="0.51181102362204722"/>
  <pageSetup paperSize="9" firstPageNumber="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indexed="53"/>
  </sheetPr>
  <dimension ref="B1:M106"/>
  <sheetViews>
    <sheetView zoomScale="85" zoomScaleNormal="85" workbookViewId="0"/>
  </sheetViews>
  <sheetFormatPr defaultColWidth="9" defaultRowHeight="13.3" x14ac:dyDescent="0.25"/>
  <cols>
    <col min="1" max="1" width="4" style="15" customWidth="1"/>
    <col min="2" max="2" width="6.4609375" style="15" customWidth="1"/>
    <col min="3" max="3" width="35" style="7" customWidth="1"/>
    <col min="4" max="13" width="10.3828125" style="15" customWidth="1"/>
    <col min="14" max="14" width="9" style="15" bestFit="1"/>
    <col min="15" max="16384" width="9" style="15"/>
  </cols>
  <sheetData>
    <row r="1" spans="2:13" ht="24.75" customHeight="1" x14ac:dyDescent="0.3">
      <c r="B1" s="61"/>
      <c r="C1" s="456"/>
      <c r="D1" s="323" t="s">
        <v>401</v>
      </c>
      <c r="E1" s="457"/>
      <c r="G1" s="61"/>
      <c r="I1" s="61"/>
      <c r="J1" s="61"/>
      <c r="K1" s="61"/>
      <c r="L1" s="61"/>
      <c r="M1" s="61"/>
    </row>
    <row r="2" spans="2:13" ht="24.75" customHeight="1" x14ac:dyDescent="0.3">
      <c r="B2" s="61"/>
      <c r="C2" s="322">
        <v>45901</v>
      </c>
      <c r="D2" s="323"/>
      <c r="E2" s="457"/>
      <c r="G2" s="61"/>
      <c r="I2" s="61"/>
      <c r="J2" s="61"/>
      <c r="K2" s="61"/>
      <c r="L2" s="61"/>
      <c r="M2" s="61"/>
    </row>
    <row r="3" spans="2:13" ht="18" customHeight="1" x14ac:dyDescent="0.25">
      <c r="B3" s="48"/>
      <c r="C3" s="324" t="s">
        <v>135</v>
      </c>
      <c r="D3" s="324"/>
      <c r="E3" s="48"/>
      <c r="F3" s="48"/>
      <c r="G3" s="48"/>
      <c r="H3" s="48"/>
      <c r="I3" s="48"/>
      <c r="J3" s="48"/>
      <c r="K3" s="48"/>
      <c r="L3" s="48"/>
      <c r="M3" s="15" t="s">
        <v>448</v>
      </c>
    </row>
    <row r="4" spans="2:13" s="321" customFormat="1" ht="18" customHeight="1" x14ac:dyDescent="0.25">
      <c r="B4" s="626" t="s">
        <v>500</v>
      </c>
      <c r="C4" s="627"/>
      <c r="D4" s="641" t="s">
        <v>511</v>
      </c>
      <c r="E4" s="641"/>
      <c r="F4" s="641"/>
      <c r="G4" s="640"/>
      <c r="H4" s="655"/>
      <c r="I4" s="639" t="s">
        <v>372</v>
      </c>
      <c r="J4" s="640"/>
      <c r="K4" s="640"/>
      <c r="L4" s="640"/>
      <c r="M4" s="655"/>
    </row>
    <row r="5" spans="2:13" s="321" customFormat="1" ht="9.75" customHeight="1" x14ac:dyDescent="0.25">
      <c r="B5" s="628"/>
      <c r="C5" s="629"/>
      <c r="D5" s="656" t="s">
        <v>116</v>
      </c>
      <c r="E5" s="326"/>
      <c r="F5" s="326"/>
      <c r="G5" s="396"/>
      <c r="H5" s="396"/>
      <c r="I5" s="656" t="s">
        <v>116</v>
      </c>
      <c r="J5" s="326"/>
      <c r="K5" s="326"/>
      <c r="L5" s="396"/>
      <c r="M5" s="458"/>
    </row>
    <row r="6" spans="2:13" s="321" customFormat="1" ht="9.75" customHeight="1" x14ac:dyDescent="0.25">
      <c r="B6" s="628"/>
      <c r="C6" s="629"/>
      <c r="D6" s="657"/>
      <c r="E6" s="656" t="s">
        <v>389</v>
      </c>
      <c r="F6" s="326"/>
      <c r="G6" s="458"/>
      <c r="H6" s="660" t="s">
        <v>513</v>
      </c>
      <c r="I6" s="657"/>
      <c r="J6" s="656" t="s">
        <v>389</v>
      </c>
      <c r="K6" s="326"/>
      <c r="L6" s="458"/>
      <c r="M6" s="660" t="s">
        <v>513</v>
      </c>
    </row>
    <row r="7" spans="2:13" s="321" customFormat="1" ht="36" customHeight="1" x14ac:dyDescent="0.25">
      <c r="B7" s="630"/>
      <c r="C7" s="631"/>
      <c r="D7" s="658"/>
      <c r="E7" s="658"/>
      <c r="F7" s="459" t="s">
        <v>514</v>
      </c>
      <c r="G7" s="460" t="s">
        <v>515</v>
      </c>
      <c r="H7" s="661"/>
      <c r="I7" s="658"/>
      <c r="J7" s="659"/>
      <c r="K7" s="461" t="s">
        <v>514</v>
      </c>
      <c r="L7" s="462" t="s">
        <v>515</v>
      </c>
      <c r="M7" s="661"/>
    </row>
    <row r="8" spans="2:13" ht="20.149999999999999" customHeight="1" x14ac:dyDescent="0.25">
      <c r="B8" s="334" t="s">
        <v>154</v>
      </c>
      <c r="C8" s="335" t="s">
        <v>34</v>
      </c>
      <c r="D8" s="337">
        <v>358486</v>
      </c>
      <c r="E8" s="358">
        <v>344267</v>
      </c>
      <c r="F8" s="358">
        <v>315068</v>
      </c>
      <c r="G8" s="358">
        <v>29199</v>
      </c>
      <c r="H8" s="337">
        <v>14219</v>
      </c>
      <c r="I8" s="337">
        <v>109800</v>
      </c>
      <c r="J8" s="337">
        <v>107256</v>
      </c>
      <c r="K8" s="337">
        <v>103104</v>
      </c>
      <c r="L8" s="337">
        <v>4152</v>
      </c>
      <c r="M8" s="337">
        <v>2544</v>
      </c>
    </row>
    <row r="9" spans="2:13" ht="20.149999999999999" customHeight="1" x14ac:dyDescent="0.25">
      <c r="B9" s="338" t="s">
        <v>194</v>
      </c>
      <c r="C9" s="339" t="s">
        <v>454</v>
      </c>
      <c r="D9" s="340">
        <v>496127</v>
      </c>
      <c r="E9" s="341">
        <v>362131</v>
      </c>
      <c r="F9" s="341">
        <v>340835</v>
      </c>
      <c r="G9" s="341">
        <v>21296</v>
      </c>
      <c r="H9" s="341">
        <v>133996</v>
      </c>
      <c r="I9" s="341">
        <v>156510</v>
      </c>
      <c r="J9" s="341">
        <v>115469</v>
      </c>
      <c r="K9" s="341">
        <v>115066</v>
      </c>
      <c r="L9" s="341">
        <v>403</v>
      </c>
      <c r="M9" s="341">
        <v>41041</v>
      </c>
    </row>
    <row r="10" spans="2:13" ht="20.149999999999999" customHeight="1" x14ac:dyDescent="0.25">
      <c r="B10" s="342" t="s">
        <v>148</v>
      </c>
      <c r="C10" s="343" t="s">
        <v>45</v>
      </c>
      <c r="D10" s="344">
        <v>370741</v>
      </c>
      <c r="E10" s="345">
        <v>365788</v>
      </c>
      <c r="F10" s="345">
        <v>329766</v>
      </c>
      <c r="G10" s="345">
        <v>36022</v>
      </c>
      <c r="H10" s="345">
        <v>4953</v>
      </c>
      <c r="I10" s="345">
        <v>125598</v>
      </c>
      <c r="J10" s="345">
        <v>124649</v>
      </c>
      <c r="K10" s="345">
        <v>121812</v>
      </c>
      <c r="L10" s="345">
        <v>2837</v>
      </c>
      <c r="M10" s="345">
        <v>949</v>
      </c>
    </row>
    <row r="11" spans="2:13" ht="20.149999999999999" customHeight="1" x14ac:dyDescent="0.25">
      <c r="B11" s="346" t="s">
        <v>106</v>
      </c>
      <c r="C11" s="343" t="s">
        <v>455</v>
      </c>
      <c r="D11" s="344">
        <v>489646</v>
      </c>
      <c r="E11" s="345">
        <v>488792</v>
      </c>
      <c r="F11" s="345">
        <v>433563</v>
      </c>
      <c r="G11" s="345">
        <v>55229</v>
      </c>
      <c r="H11" s="345">
        <v>854</v>
      </c>
      <c r="I11" s="345">
        <v>192539</v>
      </c>
      <c r="J11" s="345">
        <v>192539</v>
      </c>
      <c r="K11" s="345">
        <v>192152</v>
      </c>
      <c r="L11" s="345">
        <v>387</v>
      </c>
      <c r="M11" s="345">
        <v>0</v>
      </c>
    </row>
    <row r="12" spans="2:13" ht="20.149999999999999" customHeight="1" x14ac:dyDescent="0.25">
      <c r="B12" s="342" t="s">
        <v>351</v>
      </c>
      <c r="C12" s="343" t="s">
        <v>31</v>
      </c>
      <c r="D12" s="344">
        <v>387817</v>
      </c>
      <c r="E12" s="345">
        <v>386893</v>
      </c>
      <c r="F12" s="345">
        <v>358853</v>
      </c>
      <c r="G12" s="345">
        <v>28040</v>
      </c>
      <c r="H12" s="345">
        <v>924</v>
      </c>
      <c r="I12" s="345">
        <v>171267</v>
      </c>
      <c r="J12" s="345">
        <v>171267</v>
      </c>
      <c r="K12" s="345">
        <v>168982</v>
      </c>
      <c r="L12" s="345">
        <v>2285</v>
      </c>
      <c r="M12" s="345">
        <v>0</v>
      </c>
    </row>
    <row r="13" spans="2:13" ht="20.149999999999999" customHeight="1" x14ac:dyDescent="0.25">
      <c r="B13" s="342" t="s">
        <v>5</v>
      </c>
      <c r="C13" s="343" t="s">
        <v>457</v>
      </c>
      <c r="D13" s="344">
        <v>322687</v>
      </c>
      <c r="E13" s="345">
        <v>322333</v>
      </c>
      <c r="F13" s="345">
        <v>262618</v>
      </c>
      <c r="G13" s="345">
        <v>59715</v>
      </c>
      <c r="H13" s="345">
        <v>354</v>
      </c>
      <c r="I13" s="345">
        <v>116629</v>
      </c>
      <c r="J13" s="345">
        <v>116629</v>
      </c>
      <c r="K13" s="345">
        <v>111598</v>
      </c>
      <c r="L13" s="345">
        <v>5031</v>
      </c>
      <c r="M13" s="345">
        <v>0</v>
      </c>
    </row>
    <row r="14" spans="2:13" ht="20.149999999999999" customHeight="1" x14ac:dyDescent="0.25">
      <c r="B14" s="342" t="s">
        <v>353</v>
      </c>
      <c r="C14" s="343" t="s">
        <v>210</v>
      </c>
      <c r="D14" s="344">
        <v>322064</v>
      </c>
      <c r="E14" s="345">
        <v>316232</v>
      </c>
      <c r="F14" s="345">
        <v>293576</v>
      </c>
      <c r="G14" s="345">
        <v>22656</v>
      </c>
      <c r="H14" s="345">
        <v>5832</v>
      </c>
      <c r="I14" s="345">
        <v>112100</v>
      </c>
      <c r="J14" s="345">
        <v>111961</v>
      </c>
      <c r="K14" s="345">
        <v>110109</v>
      </c>
      <c r="L14" s="345">
        <v>1852</v>
      </c>
      <c r="M14" s="345">
        <v>139</v>
      </c>
    </row>
    <row r="15" spans="2:13" ht="20.149999999999999" customHeight="1" x14ac:dyDescent="0.25">
      <c r="B15" s="342" t="s">
        <v>190</v>
      </c>
      <c r="C15" s="343" t="s">
        <v>40</v>
      </c>
      <c r="D15" s="344">
        <v>388662</v>
      </c>
      <c r="E15" s="345">
        <v>388361</v>
      </c>
      <c r="F15" s="345">
        <v>367927</v>
      </c>
      <c r="G15" s="345">
        <v>20434</v>
      </c>
      <c r="H15" s="345">
        <v>301</v>
      </c>
      <c r="I15" s="345">
        <v>164072</v>
      </c>
      <c r="J15" s="345">
        <v>164006</v>
      </c>
      <c r="K15" s="345">
        <v>163064</v>
      </c>
      <c r="L15" s="345">
        <v>942</v>
      </c>
      <c r="M15" s="345">
        <v>66</v>
      </c>
    </row>
    <row r="16" spans="2:13" ht="20.149999999999999" customHeight="1" x14ac:dyDescent="0.25">
      <c r="B16" s="342" t="s">
        <v>355</v>
      </c>
      <c r="C16" s="343" t="s">
        <v>460</v>
      </c>
      <c r="D16" s="344">
        <v>343913</v>
      </c>
      <c r="E16" s="345">
        <v>343602</v>
      </c>
      <c r="F16" s="345">
        <v>324847</v>
      </c>
      <c r="G16" s="345">
        <v>18755</v>
      </c>
      <c r="H16" s="345">
        <v>311</v>
      </c>
      <c r="I16" s="345">
        <v>94709</v>
      </c>
      <c r="J16" s="345">
        <v>94645</v>
      </c>
      <c r="K16" s="345">
        <v>90010</v>
      </c>
      <c r="L16" s="345">
        <v>4635</v>
      </c>
      <c r="M16" s="345">
        <v>64</v>
      </c>
    </row>
    <row r="17" spans="2:13" ht="20.149999999999999" customHeight="1" x14ac:dyDescent="0.25">
      <c r="B17" s="342" t="s">
        <v>357</v>
      </c>
      <c r="C17" s="343" t="s">
        <v>461</v>
      </c>
      <c r="D17" s="344">
        <v>436031</v>
      </c>
      <c r="E17" s="345">
        <v>423716</v>
      </c>
      <c r="F17" s="345">
        <v>387977</v>
      </c>
      <c r="G17" s="345">
        <v>35739</v>
      </c>
      <c r="H17" s="345">
        <v>12315</v>
      </c>
      <c r="I17" s="345">
        <v>153008</v>
      </c>
      <c r="J17" s="345">
        <v>149672</v>
      </c>
      <c r="K17" s="345">
        <v>146649</v>
      </c>
      <c r="L17" s="345">
        <v>3023</v>
      </c>
      <c r="M17" s="345">
        <v>3336</v>
      </c>
    </row>
    <row r="18" spans="2:13" ht="20.149999999999999" customHeight="1" x14ac:dyDescent="0.25">
      <c r="B18" s="342" t="s">
        <v>18</v>
      </c>
      <c r="C18" s="343" t="s">
        <v>462</v>
      </c>
      <c r="D18" s="344">
        <v>281280</v>
      </c>
      <c r="E18" s="345">
        <v>281170</v>
      </c>
      <c r="F18" s="345">
        <v>263450</v>
      </c>
      <c r="G18" s="345">
        <v>17720</v>
      </c>
      <c r="H18" s="345">
        <v>110</v>
      </c>
      <c r="I18" s="345">
        <v>73513</v>
      </c>
      <c r="J18" s="345">
        <v>73169</v>
      </c>
      <c r="K18" s="345">
        <v>71556</v>
      </c>
      <c r="L18" s="345">
        <v>1613</v>
      </c>
      <c r="M18" s="345">
        <v>344</v>
      </c>
    </row>
    <row r="19" spans="2:13" ht="20.149999999999999" customHeight="1" x14ac:dyDescent="0.25">
      <c r="B19" s="342" t="s">
        <v>359</v>
      </c>
      <c r="C19" s="343" t="s">
        <v>463</v>
      </c>
      <c r="D19" s="344">
        <v>286720</v>
      </c>
      <c r="E19" s="345">
        <v>285032</v>
      </c>
      <c r="F19" s="345">
        <v>272653</v>
      </c>
      <c r="G19" s="345">
        <v>12379</v>
      </c>
      <c r="H19" s="345">
        <v>1688</v>
      </c>
      <c r="I19" s="345">
        <v>78475</v>
      </c>
      <c r="J19" s="345">
        <v>78475</v>
      </c>
      <c r="K19" s="345">
        <v>77098</v>
      </c>
      <c r="L19" s="345">
        <v>1377</v>
      </c>
      <c r="M19" s="345">
        <v>0</v>
      </c>
    </row>
    <row r="20" spans="2:13" ht="20.149999999999999" customHeight="1" x14ac:dyDescent="0.25">
      <c r="B20" s="342" t="s">
        <v>280</v>
      </c>
      <c r="C20" s="343" t="s">
        <v>464</v>
      </c>
      <c r="D20" s="344">
        <v>374694</v>
      </c>
      <c r="E20" s="345">
        <v>374642</v>
      </c>
      <c r="F20" s="345">
        <v>370340</v>
      </c>
      <c r="G20" s="345">
        <v>4302</v>
      </c>
      <c r="H20" s="345">
        <v>52</v>
      </c>
      <c r="I20" s="345">
        <v>107163</v>
      </c>
      <c r="J20" s="345">
        <v>107162</v>
      </c>
      <c r="K20" s="345">
        <v>106358</v>
      </c>
      <c r="L20" s="345">
        <v>804</v>
      </c>
      <c r="M20" s="345">
        <v>1</v>
      </c>
    </row>
    <row r="21" spans="2:13" ht="20.149999999999999" customHeight="1" x14ac:dyDescent="0.25">
      <c r="B21" s="342" t="s">
        <v>361</v>
      </c>
      <c r="C21" s="343" t="s">
        <v>466</v>
      </c>
      <c r="D21" s="344">
        <v>349044</v>
      </c>
      <c r="E21" s="345">
        <v>324207</v>
      </c>
      <c r="F21" s="345">
        <v>301627</v>
      </c>
      <c r="G21" s="345">
        <v>22580</v>
      </c>
      <c r="H21" s="345">
        <v>24837</v>
      </c>
      <c r="I21" s="345">
        <v>135841</v>
      </c>
      <c r="J21" s="345">
        <v>126467</v>
      </c>
      <c r="K21" s="345">
        <v>114040</v>
      </c>
      <c r="L21" s="345">
        <v>12427</v>
      </c>
      <c r="M21" s="345">
        <v>9374</v>
      </c>
    </row>
    <row r="22" spans="2:13" ht="20.149999999999999" customHeight="1" x14ac:dyDescent="0.25">
      <c r="B22" s="342" t="s">
        <v>362</v>
      </c>
      <c r="C22" s="343" t="s">
        <v>382</v>
      </c>
      <c r="D22" s="344">
        <v>359066</v>
      </c>
      <c r="E22" s="345">
        <v>356983</v>
      </c>
      <c r="F22" s="345">
        <v>328251</v>
      </c>
      <c r="G22" s="345">
        <v>28732</v>
      </c>
      <c r="H22" s="345">
        <v>2083</v>
      </c>
      <c r="I22" s="345">
        <v>131298</v>
      </c>
      <c r="J22" s="345">
        <v>131298</v>
      </c>
      <c r="K22" s="345">
        <v>123199</v>
      </c>
      <c r="L22" s="345">
        <v>8099</v>
      </c>
      <c r="M22" s="345">
        <v>0</v>
      </c>
    </row>
    <row r="23" spans="2:13" ht="20.149999999999999" customHeight="1" x14ac:dyDescent="0.25">
      <c r="B23" s="347" t="s">
        <v>364</v>
      </c>
      <c r="C23" s="348" t="s">
        <v>290</v>
      </c>
      <c r="D23" s="344">
        <v>279801</v>
      </c>
      <c r="E23" s="349">
        <v>276381</v>
      </c>
      <c r="F23" s="349">
        <v>246725</v>
      </c>
      <c r="G23" s="349">
        <v>29656</v>
      </c>
      <c r="H23" s="349">
        <v>3420</v>
      </c>
      <c r="I23" s="349">
        <v>112619</v>
      </c>
      <c r="J23" s="349">
        <v>111340</v>
      </c>
      <c r="K23" s="349">
        <v>106841</v>
      </c>
      <c r="L23" s="349">
        <v>4499</v>
      </c>
      <c r="M23" s="349">
        <v>1279</v>
      </c>
    </row>
    <row r="24" spans="2:13" ht="20.149999999999999" customHeight="1" x14ac:dyDescent="0.25">
      <c r="B24" s="350" t="s">
        <v>467</v>
      </c>
      <c r="C24" s="351" t="s">
        <v>150</v>
      </c>
      <c r="D24" s="341">
        <v>315953</v>
      </c>
      <c r="E24" s="341">
        <v>315870</v>
      </c>
      <c r="F24" s="341">
        <v>279202</v>
      </c>
      <c r="G24" s="341">
        <v>36668</v>
      </c>
      <c r="H24" s="341">
        <v>83</v>
      </c>
      <c r="I24" s="341">
        <v>124217</v>
      </c>
      <c r="J24" s="341">
        <v>124048</v>
      </c>
      <c r="K24" s="341">
        <v>118347</v>
      </c>
      <c r="L24" s="341">
        <v>5701</v>
      </c>
      <c r="M24" s="341">
        <v>169</v>
      </c>
    </row>
    <row r="25" spans="2:13" ht="20.149999999999999" customHeight="1" x14ac:dyDescent="0.25">
      <c r="B25" s="352" t="s">
        <v>468</v>
      </c>
      <c r="C25" s="343" t="s">
        <v>469</v>
      </c>
      <c r="D25" s="354">
        <v>284100</v>
      </c>
      <c r="E25" s="354">
        <v>284100</v>
      </c>
      <c r="F25" s="354">
        <v>267160</v>
      </c>
      <c r="G25" s="354">
        <v>16940</v>
      </c>
      <c r="H25" s="354">
        <v>0</v>
      </c>
      <c r="I25" s="354">
        <v>116468</v>
      </c>
      <c r="J25" s="354">
        <v>116468</v>
      </c>
      <c r="K25" s="354">
        <v>116462</v>
      </c>
      <c r="L25" s="354">
        <v>6</v>
      </c>
      <c r="M25" s="354">
        <v>0</v>
      </c>
    </row>
    <row r="26" spans="2:13" ht="20.149999999999999" customHeight="1" x14ac:dyDescent="0.25">
      <c r="B26" s="355" t="s">
        <v>470</v>
      </c>
      <c r="C26" s="356" t="s">
        <v>84</v>
      </c>
      <c r="D26" s="371" t="s">
        <v>558</v>
      </c>
      <c r="E26" s="371" t="s">
        <v>558</v>
      </c>
      <c r="F26" s="371" t="s">
        <v>558</v>
      </c>
      <c r="G26" s="371" t="s">
        <v>558</v>
      </c>
      <c r="H26" s="371" t="s">
        <v>558</v>
      </c>
      <c r="I26" s="371" t="s">
        <v>558</v>
      </c>
      <c r="J26" s="371" t="s">
        <v>558</v>
      </c>
      <c r="K26" s="371" t="s">
        <v>558</v>
      </c>
      <c r="L26" s="371" t="s">
        <v>558</v>
      </c>
      <c r="M26" s="371" t="s">
        <v>558</v>
      </c>
    </row>
    <row r="27" spans="2:13" ht="20.149999999999999" customHeight="1" x14ac:dyDescent="0.25">
      <c r="B27" s="359" t="s">
        <v>471</v>
      </c>
      <c r="C27" s="360" t="s">
        <v>311</v>
      </c>
      <c r="D27" s="345">
        <v>297685</v>
      </c>
      <c r="E27" s="345">
        <v>297685</v>
      </c>
      <c r="F27" s="345">
        <v>264270</v>
      </c>
      <c r="G27" s="345">
        <v>33415</v>
      </c>
      <c r="H27" s="345">
        <v>0</v>
      </c>
      <c r="I27" s="345">
        <v>91742</v>
      </c>
      <c r="J27" s="345">
        <v>91742</v>
      </c>
      <c r="K27" s="345">
        <v>91742</v>
      </c>
      <c r="L27" s="345">
        <v>0</v>
      </c>
      <c r="M27" s="345">
        <v>0</v>
      </c>
    </row>
    <row r="28" spans="2:13" ht="20.149999999999999" customHeight="1" x14ac:dyDescent="0.25">
      <c r="B28" s="359" t="s">
        <v>472</v>
      </c>
      <c r="C28" s="360" t="s">
        <v>314</v>
      </c>
      <c r="D28" s="345">
        <v>448467</v>
      </c>
      <c r="E28" s="345">
        <v>391383</v>
      </c>
      <c r="F28" s="345">
        <v>343890</v>
      </c>
      <c r="G28" s="345">
        <v>47493</v>
      </c>
      <c r="H28" s="345">
        <v>57084</v>
      </c>
      <c r="I28" s="345">
        <v>134152</v>
      </c>
      <c r="J28" s="345">
        <v>134152</v>
      </c>
      <c r="K28" s="345">
        <v>134102</v>
      </c>
      <c r="L28" s="345">
        <v>50</v>
      </c>
      <c r="M28" s="345">
        <v>0</v>
      </c>
    </row>
    <row r="29" spans="2:13" ht="20.149999999999999" customHeight="1" x14ac:dyDescent="0.25">
      <c r="B29" s="359" t="s">
        <v>473</v>
      </c>
      <c r="C29" s="360" t="s">
        <v>474</v>
      </c>
      <c r="D29" s="345">
        <v>327743</v>
      </c>
      <c r="E29" s="345">
        <v>327507</v>
      </c>
      <c r="F29" s="345">
        <v>312426</v>
      </c>
      <c r="G29" s="345">
        <v>15081</v>
      </c>
      <c r="H29" s="345">
        <v>236</v>
      </c>
      <c r="I29" s="345">
        <v>111363</v>
      </c>
      <c r="J29" s="345">
        <v>111363</v>
      </c>
      <c r="K29" s="345">
        <v>110815</v>
      </c>
      <c r="L29" s="345">
        <v>548</v>
      </c>
      <c r="M29" s="345">
        <v>0</v>
      </c>
    </row>
    <row r="30" spans="2:13" ht="20.149999999999999" customHeight="1" x14ac:dyDescent="0.25">
      <c r="B30" s="359" t="s">
        <v>459</v>
      </c>
      <c r="C30" s="360" t="s">
        <v>166</v>
      </c>
      <c r="D30" s="345">
        <v>390429</v>
      </c>
      <c r="E30" s="345">
        <v>388331</v>
      </c>
      <c r="F30" s="345">
        <v>355282</v>
      </c>
      <c r="G30" s="345">
        <v>33049</v>
      </c>
      <c r="H30" s="345">
        <v>2098</v>
      </c>
      <c r="I30" s="345">
        <v>128570</v>
      </c>
      <c r="J30" s="345">
        <v>127895</v>
      </c>
      <c r="K30" s="345">
        <v>123709</v>
      </c>
      <c r="L30" s="345">
        <v>4186</v>
      </c>
      <c r="M30" s="345">
        <v>675</v>
      </c>
    </row>
    <row r="31" spans="2:13" ht="20.149999999999999" customHeight="1" x14ac:dyDescent="0.25">
      <c r="B31" s="359" t="s">
        <v>475</v>
      </c>
      <c r="C31" s="360" t="s">
        <v>113</v>
      </c>
      <c r="D31" s="345">
        <v>340849</v>
      </c>
      <c r="E31" s="345">
        <v>326865</v>
      </c>
      <c r="F31" s="345">
        <v>301664</v>
      </c>
      <c r="G31" s="345">
        <v>25201</v>
      </c>
      <c r="H31" s="345">
        <v>13984</v>
      </c>
      <c r="I31" s="345">
        <v>147738</v>
      </c>
      <c r="J31" s="345">
        <v>138034</v>
      </c>
      <c r="K31" s="345">
        <v>137322</v>
      </c>
      <c r="L31" s="345">
        <v>712</v>
      </c>
      <c r="M31" s="345">
        <v>9704</v>
      </c>
    </row>
    <row r="32" spans="2:13" ht="20.149999999999999" customHeight="1" x14ac:dyDescent="0.25">
      <c r="B32" s="359" t="s">
        <v>201</v>
      </c>
      <c r="C32" s="360" t="s">
        <v>320</v>
      </c>
      <c r="D32" s="345">
        <v>369269</v>
      </c>
      <c r="E32" s="345">
        <v>368987</v>
      </c>
      <c r="F32" s="345">
        <v>327367</v>
      </c>
      <c r="G32" s="345">
        <v>41620</v>
      </c>
      <c r="H32" s="345">
        <v>282</v>
      </c>
      <c r="I32" s="345">
        <v>143556</v>
      </c>
      <c r="J32" s="345">
        <v>143556</v>
      </c>
      <c r="K32" s="345">
        <v>142230</v>
      </c>
      <c r="L32" s="345">
        <v>1326</v>
      </c>
      <c r="M32" s="345">
        <v>0</v>
      </c>
    </row>
    <row r="33" spans="2:13" ht="20.149999999999999" customHeight="1" x14ac:dyDescent="0.25">
      <c r="B33" s="359" t="s">
        <v>476</v>
      </c>
      <c r="C33" s="360" t="s">
        <v>449</v>
      </c>
      <c r="D33" s="345">
        <v>301557</v>
      </c>
      <c r="E33" s="345">
        <v>301557</v>
      </c>
      <c r="F33" s="345">
        <v>270199</v>
      </c>
      <c r="G33" s="345">
        <v>31358</v>
      </c>
      <c r="H33" s="345">
        <v>0</v>
      </c>
      <c r="I33" s="345">
        <v>87732</v>
      </c>
      <c r="J33" s="345">
        <v>87732</v>
      </c>
      <c r="K33" s="345">
        <v>87112</v>
      </c>
      <c r="L33" s="345">
        <v>620</v>
      </c>
      <c r="M33" s="345">
        <v>0</v>
      </c>
    </row>
    <row r="34" spans="2:13" ht="20.149999999999999" customHeight="1" x14ac:dyDescent="0.25">
      <c r="B34" s="359" t="s">
        <v>477</v>
      </c>
      <c r="C34" s="360" t="s">
        <v>478</v>
      </c>
      <c r="D34" s="362">
        <v>316992</v>
      </c>
      <c r="E34" s="362">
        <v>316992</v>
      </c>
      <c r="F34" s="362">
        <v>299454</v>
      </c>
      <c r="G34" s="362">
        <v>17538</v>
      </c>
      <c r="H34" s="362">
        <v>0</v>
      </c>
      <c r="I34" s="362">
        <v>121623</v>
      </c>
      <c r="J34" s="362">
        <v>121623</v>
      </c>
      <c r="K34" s="362">
        <v>118918</v>
      </c>
      <c r="L34" s="362">
        <v>2705</v>
      </c>
      <c r="M34" s="362">
        <v>0</v>
      </c>
    </row>
    <row r="35" spans="2:13" ht="20.149999999999999" customHeight="1" x14ac:dyDescent="0.25">
      <c r="B35" s="359" t="s">
        <v>174</v>
      </c>
      <c r="C35" s="360" t="s">
        <v>479</v>
      </c>
      <c r="D35" s="345">
        <v>374518</v>
      </c>
      <c r="E35" s="345">
        <v>374518</v>
      </c>
      <c r="F35" s="345">
        <v>334015</v>
      </c>
      <c r="G35" s="345">
        <v>40503</v>
      </c>
      <c r="H35" s="345">
        <v>0</v>
      </c>
      <c r="I35" s="345">
        <v>183245</v>
      </c>
      <c r="J35" s="345">
        <v>183245</v>
      </c>
      <c r="K35" s="345">
        <v>177762</v>
      </c>
      <c r="L35" s="345">
        <v>5483</v>
      </c>
      <c r="M35" s="345">
        <v>0</v>
      </c>
    </row>
    <row r="36" spans="2:13" ht="20.149999999999999" customHeight="1" x14ac:dyDescent="0.25">
      <c r="B36" s="359" t="s">
        <v>205</v>
      </c>
      <c r="C36" s="360" t="s">
        <v>480</v>
      </c>
      <c r="D36" s="345">
        <v>333213</v>
      </c>
      <c r="E36" s="345">
        <v>333213</v>
      </c>
      <c r="F36" s="345">
        <v>314707</v>
      </c>
      <c r="G36" s="345">
        <v>18506</v>
      </c>
      <c r="H36" s="345">
        <v>0</v>
      </c>
      <c r="I36" s="345">
        <v>118452</v>
      </c>
      <c r="J36" s="345">
        <v>118452</v>
      </c>
      <c r="K36" s="345">
        <v>116607</v>
      </c>
      <c r="L36" s="345">
        <v>1845</v>
      </c>
      <c r="M36" s="345">
        <v>0</v>
      </c>
    </row>
    <row r="37" spans="2:13" ht="20.149999999999999" customHeight="1" x14ac:dyDescent="0.25">
      <c r="B37" s="359" t="s">
        <v>411</v>
      </c>
      <c r="C37" s="360" t="s">
        <v>307</v>
      </c>
      <c r="D37" s="345">
        <v>370390</v>
      </c>
      <c r="E37" s="345">
        <v>370215</v>
      </c>
      <c r="F37" s="345">
        <v>344539</v>
      </c>
      <c r="G37" s="345">
        <v>25676</v>
      </c>
      <c r="H37" s="345">
        <v>175</v>
      </c>
      <c r="I37" s="345">
        <v>100511</v>
      </c>
      <c r="J37" s="345">
        <v>100511</v>
      </c>
      <c r="K37" s="345">
        <v>97287</v>
      </c>
      <c r="L37" s="345">
        <v>3224</v>
      </c>
      <c r="M37" s="345">
        <v>0</v>
      </c>
    </row>
    <row r="38" spans="2:13" ht="20.149999999999999" customHeight="1" x14ac:dyDescent="0.25">
      <c r="B38" s="359" t="s">
        <v>481</v>
      </c>
      <c r="C38" s="360" t="s">
        <v>309</v>
      </c>
      <c r="D38" s="345">
        <v>405883</v>
      </c>
      <c r="E38" s="345">
        <v>397338</v>
      </c>
      <c r="F38" s="345">
        <v>366102</v>
      </c>
      <c r="G38" s="345">
        <v>31236</v>
      </c>
      <c r="H38" s="345">
        <v>8545</v>
      </c>
      <c r="I38" s="345">
        <v>129137</v>
      </c>
      <c r="J38" s="345">
        <v>125810</v>
      </c>
      <c r="K38" s="345">
        <v>125324</v>
      </c>
      <c r="L38" s="345">
        <v>486</v>
      </c>
      <c r="M38" s="345">
        <v>3327</v>
      </c>
    </row>
    <row r="39" spans="2:13" ht="20.149999999999999" customHeight="1" x14ac:dyDescent="0.25">
      <c r="B39" s="359" t="s">
        <v>423</v>
      </c>
      <c r="C39" s="360" t="s">
        <v>132</v>
      </c>
      <c r="D39" s="345">
        <v>294585</v>
      </c>
      <c r="E39" s="345">
        <v>294272</v>
      </c>
      <c r="F39" s="345">
        <v>268732</v>
      </c>
      <c r="G39" s="345">
        <v>25540</v>
      </c>
      <c r="H39" s="345">
        <v>313</v>
      </c>
      <c r="I39" s="345">
        <v>143651</v>
      </c>
      <c r="J39" s="345">
        <v>143651</v>
      </c>
      <c r="K39" s="345">
        <v>140479</v>
      </c>
      <c r="L39" s="345">
        <v>3172</v>
      </c>
      <c r="M39" s="345">
        <v>0</v>
      </c>
    </row>
    <row r="40" spans="2:13" ht="20.149999999999999" customHeight="1" x14ac:dyDescent="0.25">
      <c r="B40" s="359" t="s">
        <v>482</v>
      </c>
      <c r="C40" s="360" t="s">
        <v>273</v>
      </c>
      <c r="D40" s="345">
        <v>364395</v>
      </c>
      <c r="E40" s="345">
        <v>364395</v>
      </c>
      <c r="F40" s="345">
        <v>340350</v>
      </c>
      <c r="G40" s="345">
        <v>24045</v>
      </c>
      <c r="H40" s="345">
        <v>0</v>
      </c>
      <c r="I40" s="345">
        <v>99772</v>
      </c>
      <c r="J40" s="345">
        <v>99772</v>
      </c>
      <c r="K40" s="345">
        <v>93946</v>
      </c>
      <c r="L40" s="345">
        <v>5826</v>
      </c>
      <c r="M40" s="345">
        <v>0</v>
      </c>
    </row>
    <row r="41" spans="2:13" ht="20.149999999999999" customHeight="1" x14ac:dyDescent="0.25">
      <c r="B41" s="359" t="s">
        <v>131</v>
      </c>
      <c r="C41" s="360" t="s">
        <v>146</v>
      </c>
      <c r="D41" s="345">
        <v>379768</v>
      </c>
      <c r="E41" s="345">
        <v>379768</v>
      </c>
      <c r="F41" s="345">
        <v>340268</v>
      </c>
      <c r="G41" s="345">
        <v>39500</v>
      </c>
      <c r="H41" s="345">
        <v>0</v>
      </c>
      <c r="I41" s="345">
        <v>129428</v>
      </c>
      <c r="J41" s="345">
        <v>129428</v>
      </c>
      <c r="K41" s="345">
        <v>128281</v>
      </c>
      <c r="L41" s="345">
        <v>1147</v>
      </c>
      <c r="M41" s="345">
        <v>0</v>
      </c>
    </row>
    <row r="42" spans="2:13" ht="20.149999999999999" customHeight="1" x14ac:dyDescent="0.25">
      <c r="B42" s="359" t="s">
        <v>402</v>
      </c>
      <c r="C42" s="360" t="s">
        <v>317</v>
      </c>
      <c r="D42" s="345">
        <v>423169</v>
      </c>
      <c r="E42" s="345">
        <v>419803</v>
      </c>
      <c r="F42" s="345">
        <v>385013</v>
      </c>
      <c r="G42" s="345">
        <v>34790</v>
      </c>
      <c r="H42" s="345">
        <v>3366</v>
      </c>
      <c r="I42" s="345">
        <v>163936</v>
      </c>
      <c r="J42" s="345">
        <v>163024</v>
      </c>
      <c r="K42" s="345">
        <v>156768</v>
      </c>
      <c r="L42" s="345">
        <v>6256</v>
      </c>
      <c r="M42" s="345">
        <v>912</v>
      </c>
    </row>
    <row r="43" spans="2:13" ht="20.149999999999999" customHeight="1" x14ac:dyDescent="0.25">
      <c r="B43" s="359" t="s">
        <v>343</v>
      </c>
      <c r="C43" s="360" t="s">
        <v>51</v>
      </c>
      <c r="D43" s="345">
        <v>392435</v>
      </c>
      <c r="E43" s="345">
        <v>392419</v>
      </c>
      <c r="F43" s="345">
        <v>346571</v>
      </c>
      <c r="G43" s="345">
        <v>45848</v>
      </c>
      <c r="H43" s="345">
        <v>16</v>
      </c>
      <c r="I43" s="345">
        <v>108090</v>
      </c>
      <c r="J43" s="345">
        <v>108090</v>
      </c>
      <c r="K43" s="345">
        <v>107866</v>
      </c>
      <c r="L43" s="345">
        <v>224</v>
      </c>
      <c r="M43" s="345">
        <v>0</v>
      </c>
    </row>
    <row r="44" spans="2:13" ht="20.149999999999999" customHeight="1" x14ac:dyDescent="0.25">
      <c r="B44" s="359" t="s">
        <v>484</v>
      </c>
      <c r="C44" s="363" t="s">
        <v>356</v>
      </c>
      <c r="D44" s="345">
        <v>355290</v>
      </c>
      <c r="E44" s="345">
        <v>334592</v>
      </c>
      <c r="F44" s="345">
        <v>307000</v>
      </c>
      <c r="G44" s="345">
        <v>27592</v>
      </c>
      <c r="H44" s="345">
        <v>20698</v>
      </c>
      <c r="I44" s="345">
        <v>132043</v>
      </c>
      <c r="J44" s="345">
        <v>124030</v>
      </c>
      <c r="K44" s="345">
        <v>123673</v>
      </c>
      <c r="L44" s="345">
        <v>357</v>
      </c>
      <c r="M44" s="345">
        <v>8013</v>
      </c>
    </row>
    <row r="45" spans="2:13" ht="20.149999999999999" customHeight="1" x14ac:dyDescent="0.25">
      <c r="B45" s="350" t="s">
        <v>342</v>
      </c>
      <c r="C45" s="364" t="s">
        <v>486</v>
      </c>
      <c r="D45" s="341">
        <v>378742</v>
      </c>
      <c r="E45" s="341">
        <v>364959</v>
      </c>
      <c r="F45" s="341">
        <v>338694</v>
      </c>
      <c r="G45" s="341">
        <v>26265</v>
      </c>
      <c r="H45" s="341">
        <v>13783</v>
      </c>
      <c r="I45" s="341">
        <v>114529</v>
      </c>
      <c r="J45" s="341">
        <v>114472</v>
      </c>
      <c r="K45" s="341">
        <v>110837</v>
      </c>
      <c r="L45" s="341">
        <v>3635</v>
      </c>
      <c r="M45" s="341">
        <v>57</v>
      </c>
    </row>
    <row r="46" spans="2:13" ht="20.149999999999999" customHeight="1" x14ac:dyDescent="0.25">
      <c r="B46" s="365" t="s">
        <v>208</v>
      </c>
      <c r="C46" s="366" t="s">
        <v>487</v>
      </c>
      <c r="D46" s="349">
        <v>290204</v>
      </c>
      <c r="E46" s="349">
        <v>288841</v>
      </c>
      <c r="F46" s="349">
        <v>268215</v>
      </c>
      <c r="G46" s="349">
        <v>20626</v>
      </c>
      <c r="H46" s="349">
        <v>1363</v>
      </c>
      <c r="I46" s="349">
        <v>111563</v>
      </c>
      <c r="J46" s="349">
        <v>111406</v>
      </c>
      <c r="K46" s="349">
        <v>109948</v>
      </c>
      <c r="L46" s="349">
        <v>1458</v>
      </c>
      <c r="M46" s="349">
        <v>157</v>
      </c>
    </row>
    <row r="47" spans="2:13" ht="20.149999999999999" customHeight="1" x14ac:dyDescent="0.25">
      <c r="B47" s="355" t="s">
        <v>326</v>
      </c>
      <c r="C47" s="356" t="s">
        <v>158</v>
      </c>
      <c r="D47" s="358">
        <v>289778</v>
      </c>
      <c r="E47" s="358">
        <v>289778</v>
      </c>
      <c r="F47" s="358">
        <v>273171</v>
      </c>
      <c r="G47" s="358">
        <v>16607</v>
      </c>
      <c r="H47" s="358">
        <v>0</v>
      </c>
      <c r="I47" s="358">
        <v>96099</v>
      </c>
      <c r="J47" s="358">
        <v>96095</v>
      </c>
      <c r="K47" s="358">
        <v>94896</v>
      </c>
      <c r="L47" s="358">
        <v>1199</v>
      </c>
      <c r="M47" s="358">
        <v>4</v>
      </c>
    </row>
    <row r="48" spans="2:13" ht="20.149999999999999" customHeight="1" x14ac:dyDescent="0.25">
      <c r="B48" s="359" t="s">
        <v>488</v>
      </c>
      <c r="C48" s="360" t="s">
        <v>121</v>
      </c>
      <c r="D48" s="345">
        <v>274967</v>
      </c>
      <c r="E48" s="345">
        <v>274775</v>
      </c>
      <c r="F48" s="345">
        <v>256229</v>
      </c>
      <c r="G48" s="345">
        <v>18546</v>
      </c>
      <c r="H48" s="345">
        <v>192</v>
      </c>
      <c r="I48" s="345">
        <v>68032</v>
      </c>
      <c r="J48" s="345">
        <v>67606</v>
      </c>
      <c r="K48" s="345">
        <v>65892</v>
      </c>
      <c r="L48" s="345">
        <v>1714</v>
      </c>
      <c r="M48" s="345">
        <v>426</v>
      </c>
    </row>
    <row r="49" spans="2:13" ht="20.149999999999999" customHeight="1" x14ac:dyDescent="0.25">
      <c r="B49" s="350" t="s">
        <v>489</v>
      </c>
      <c r="C49" s="351" t="s">
        <v>490</v>
      </c>
      <c r="D49" s="341">
        <v>420299</v>
      </c>
      <c r="E49" s="341">
        <v>373549</v>
      </c>
      <c r="F49" s="341">
        <v>340741</v>
      </c>
      <c r="G49" s="341">
        <v>32808</v>
      </c>
      <c r="H49" s="341">
        <v>46750</v>
      </c>
      <c r="I49" s="341">
        <v>199863</v>
      </c>
      <c r="J49" s="341">
        <v>168299</v>
      </c>
      <c r="K49" s="341">
        <v>129798</v>
      </c>
      <c r="L49" s="341">
        <v>38501</v>
      </c>
      <c r="M49" s="341">
        <v>31564</v>
      </c>
    </row>
    <row r="50" spans="2:13" ht="20.149999999999999" customHeight="1" x14ac:dyDescent="0.25">
      <c r="B50" s="365" t="s">
        <v>491</v>
      </c>
      <c r="C50" s="348" t="s">
        <v>13</v>
      </c>
      <c r="D50" s="349">
        <v>268282</v>
      </c>
      <c r="E50" s="349">
        <v>268282</v>
      </c>
      <c r="F50" s="349">
        <v>257295</v>
      </c>
      <c r="G50" s="349">
        <v>10987</v>
      </c>
      <c r="H50" s="349">
        <v>0</v>
      </c>
      <c r="I50" s="349">
        <v>108853</v>
      </c>
      <c r="J50" s="349">
        <v>108833</v>
      </c>
      <c r="K50" s="349">
        <v>107397</v>
      </c>
      <c r="L50" s="349">
        <v>1436</v>
      </c>
      <c r="M50" s="349">
        <v>20</v>
      </c>
    </row>
    <row r="51" spans="2:13" ht="20.149999999999999" customHeight="1" x14ac:dyDescent="0.25">
      <c r="B51" s="355" t="s">
        <v>376</v>
      </c>
      <c r="C51" s="356" t="s">
        <v>108</v>
      </c>
      <c r="D51" s="341">
        <v>236460</v>
      </c>
      <c r="E51" s="341">
        <v>235342</v>
      </c>
      <c r="F51" s="341">
        <v>212653</v>
      </c>
      <c r="G51" s="341">
        <v>22689</v>
      </c>
      <c r="H51" s="341">
        <v>1118</v>
      </c>
      <c r="I51" s="341">
        <v>142323</v>
      </c>
      <c r="J51" s="341">
        <v>142319</v>
      </c>
      <c r="K51" s="341">
        <v>137272</v>
      </c>
      <c r="L51" s="341">
        <v>5047</v>
      </c>
      <c r="M51" s="341">
        <v>4</v>
      </c>
    </row>
    <row r="52" spans="2:13" ht="20.149999999999999" customHeight="1" x14ac:dyDescent="0.25">
      <c r="B52" s="359" t="s">
        <v>492</v>
      </c>
      <c r="C52" s="360" t="s">
        <v>493</v>
      </c>
      <c r="D52" s="345">
        <v>295072</v>
      </c>
      <c r="E52" s="345">
        <v>288783</v>
      </c>
      <c r="F52" s="345">
        <v>248113</v>
      </c>
      <c r="G52" s="345">
        <v>40670</v>
      </c>
      <c r="H52" s="345">
        <v>6289</v>
      </c>
      <c r="I52" s="345">
        <v>109319</v>
      </c>
      <c r="J52" s="345">
        <v>107242</v>
      </c>
      <c r="K52" s="345">
        <v>101396</v>
      </c>
      <c r="L52" s="345">
        <v>5846</v>
      </c>
      <c r="M52" s="345">
        <v>2077</v>
      </c>
    </row>
    <row r="53" spans="2:13" ht="20.149999999999999" customHeight="1" x14ac:dyDescent="0.25">
      <c r="B53" s="365" t="s">
        <v>495</v>
      </c>
      <c r="C53" s="348" t="s">
        <v>496</v>
      </c>
      <c r="D53" s="349">
        <v>325237</v>
      </c>
      <c r="E53" s="349">
        <v>325237</v>
      </c>
      <c r="F53" s="349">
        <v>312545</v>
      </c>
      <c r="G53" s="349">
        <v>12692</v>
      </c>
      <c r="H53" s="349">
        <v>0</v>
      </c>
      <c r="I53" s="349">
        <v>109141</v>
      </c>
      <c r="J53" s="349">
        <v>109141</v>
      </c>
      <c r="K53" s="349">
        <v>107769</v>
      </c>
      <c r="L53" s="349">
        <v>1372</v>
      </c>
      <c r="M53" s="349">
        <v>0</v>
      </c>
    </row>
    <row r="54" spans="2:13" ht="23.25" customHeight="1" x14ac:dyDescent="0.3">
      <c r="B54" s="61"/>
      <c r="C54" s="456"/>
      <c r="D54" s="323" t="s">
        <v>110</v>
      </c>
      <c r="E54" s="457"/>
      <c r="F54" s="320"/>
      <c r="G54" s="61"/>
      <c r="I54" s="61"/>
      <c r="J54" s="61"/>
      <c r="K54" s="61"/>
      <c r="L54" s="61"/>
      <c r="M54" s="61"/>
    </row>
    <row r="55" spans="2:13" ht="23.25" customHeight="1" x14ac:dyDescent="0.3">
      <c r="B55" s="61"/>
      <c r="C55" s="322">
        <v>45901</v>
      </c>
      <c r="D55" s="323"/>
      <c r="E55" s="457"/>
      <c r="G55" s="61"/>
      <c r="I55" s="61"/>
      <c r="J55" s="61"/>
      <c r="K55" s="61"/>
      <c r="L55" s="61"/>
      <c r="M55" s="61"/>
    </row>
    <row r="56" spans="2:13" ht="18" customHeight="1" x14ac:dyDescent="0.25">
      <c r="B56" s="48"/>
      <c r="C56" s="324" t="s">
        <v>497</v>
      </c>
      <c r="D56" s="324"/>
      <c r="E56" s="48"/>
      <c r="F56" s="48"/>
      <c r="G56" s="48"/>
      <c r="H56" s="48"/>
      <c r="I56" s="48"/>
      <c r="J56" s="48"/>
      <c r="K56" s="48"/>
      <c r="L56" s="48"/>
      <c r="M56" s="15" t="s">
        <v>287</v>
      </c>
    </row>
    <row r="57" spans="2:13" s="321" customFormat="1" ht="18" customHeight="1" x14ac:dyDescent="0.25">
      <c r="B57" s="626" t="s">
        <v>500</v>
      </c>
      <c r="C57" s="627"/>
      <c r="D57" s="641" t="s">
        <v>400</v>
      </c>
      <c r="E57" s="641"/>
      <c r="F57" s="641"/>
      <c r="G57" s="640"/>
      <c r="H57" s="655"/>
      <c r="I57" s="639" t="s">
        <v>516</v>
      </c>
      <c r="J57" s="640"/>
      <c r="K57" s="640"/>
      <c r="L57" s="640"/>
      <c r="M57" s="655"/>
    </row>
    <row r="58" spans="2:13" s="321" customFormat="1" ht="9.75" customHeight="1" x14ac:dyDescent="0.25">
      <c r="B58" s="628"/>
      <c r="C58" s="629"/>
      <c r="D58" s="656" t="s">
        <v>116</v>
      </c>
      <c r="E58" s="326"/>
      <c r="F58" s="326"/>
      <c r="G58" s="396"/>
      <c r="H58" s="396"/>
      <c r="I58" s="656" t="s">
        <v>116</v>
      </c>
      <c r="J58" s="326"/>
      <c r="K58" s="326"/>
      <c r="L58" s="396"/>
      <c r="M58" s="458"/>
    </row>
    <row r="59" spans="2:13" s="321" customFormat="1" ht="9.75" customHeight="1" x14ac:dyDescent="0.25">
      <c r="B59" s="628"/>
      <c r="C59" s="629"/>
      <c r="D59" s="657"/>
      <c r="E59" s="656" t="s">
        <v>389</v>
      </c>
      <c r="F59" s="326"/>
      <c r="G59" s="458"/>
      <c r="H59" s="660" t="s">
        <v>513</v>
      </c>
      <c r="I59" s="657"/>
      <c r="J59" s="656" t="s">
        <v>389</v>
      </c>
      <c r="K59" s="326"/>
      <c r="L59" s="458"/>
      <c r="M59" s="660" t="s">
        <v>513</v>
      </c>
    </row>
    <row r="60" spans="2:13" s="321" customFormat="1" ht="36" customHeight="1" x14ac:dyDescent="0.25">
      <c r="B60" s="630"/>
      <c r="C60" s="631"/>
      <c r="D60" s="658"/>
      <c r="E60" s="659"/>
      <c r="F60" s="461" t="s">
        <v>514</v>
      </c>
      <c r="G60" s="462" t="s">
        <v>515</v>
      </c>
      <c r="H60" s="661"/>
      <c r="I60" s="658"/>
      <c r="J60" s="659"/>
      <c r="K60" s="461" t="s">
        <v>514</v>
      </c>
      <c r="L60" s="462" t="s">
        <v>515</v>
      </c>
      <c r="M60" s="661"/>
    </row>
    <row r="61" spans="2:13" ht="20.149999999999999" customHeight="1" x14ac:dyDescent="0.25">
      <c r="B61" s="334" t="s">
        <v>154</v>
      </c>
      <c r="C61" s="335" t="s">
        <v>34</v>
      </c>
      <c r="D61" s="337">
        <v>372513</v>
      </c>
      <c r="E61" s="337">
        <v>354948</v>
      </c>
      <c r="F61" s="337">
        <v>321902</v>
      </c>
      <c r="G61" s="337">
        <v>33046</v>
      </c>
      <c r="H61" s="337">
        <v>17565</v>
      </c>
      <c r="I61" s="337">
        <v>126359</v>
      </c>
      <c r="J61" s="337">
        <v>121578</v>
      </c>
      <c r="K61" s="337">
        <v>114349</v>
      </c>
      <c r="L61" s="337">
        <v>7229</v>
      </c>
      <c r="M61" s="337">
        <v>4781</v>
      </c>
    </row>
    <row r="62" spans="2:13" ht="20.149999999999999" customHeight="1" x14ac:dyDescent="0.25">
      <c r="B62" s="338" t="s">
        <v>194</v>
      </c>
      <c r="C62" s="339" t="s">
        <v>454</v>
      </c>
      <c r="D62" s="340">
        <v>850571</v>
      </c>
      <c r="E62" s="341">
        <v>381958</v>
      </c>
      <c r="F62" s="341">
        <v>356560</v>
      </c>
      <c r="G62" s="341">
        <v>25398</v>
      </c>
      <c r="H62" s="341">
        <v>468613</v>
      </c>
      <c r="I62" s="341">
        <v>202181</v>
      </c>
      <c r="J62" s="341">
        <v>139865</v>
      </c>
      <c r="K62" s="341">
        <v>139091</v>
      </c>
      <c r="L62" s="341">
        <v>774</v>
      </c>
      <c r="M62" s="341">
        <v>62316</v>
      </c>
    </row>
    <row r="63" spans="2:13" ht="20.149999999999999" customHeight="1" x14ac:dyDescent="0.25">
      <c r="B63" s="342" t="s">
        <v>148</v>
      </c>
      <c r="C63" s="343" t="s">
        <v>45</v>
      </c>
      <c r="D63" s="344">
        <v>383115</v>
      </c>
      <c r="E63" s="345">
        <v>378050</v>
      </c>
      <c r="F63" s="345">
        <v>338111</v>
      </c>
      <c r="G63" s="345">
        <v>39939</v>
      </c>
      <c r="H63" s="345">
        <v>5065</v>
      </c>
      <c r="I63" s="345">
        <v>135770</v>
      </c>
      <c r="J63" s="345">
        <v>134416</v>
      </c>
      <c r="K63" s="345">
        <v>129620</v>
      </c>
      <c r="L63" s="345">
        <v>4796</v>
      </c>
      <c r="M63" s="345">
        <v>1354</v>
      </c>
    </row>
    <row r="64" spans="2:13" ht="20.149999999999999" customHeight="1" x14ac:dyDescent="0.25">
      <c r="B64" s="346" t="s">
        <v>106</v>
      </c>
      <c r="C64" s="343" t="s">
        <v>455</v>
      </c>
      <c r="D64" s="344">
        <v>520806</v>
      </c>
      <c r="E64" s="345">
        <v>519679</v>
      </c>
      <c r="F64" s="345">
        <v>456755</v>
      </c>
      <c r="G64" s="345">
        <v>62924</v>
      </c>
      <c r="H64" s="345">
        <v>1127</v>
      </c>
      <c r="I64" s="345">
        <v>192289</v>
      </c>
      <c r="J64" s="345">
        <v>192289</v>
      </c>
      <c r="K64" s="345">
        <v>191887</v>
      </c>
      <c r="L64" s="345">
        <v>402</v>
      </c>
      <c r="M64" s="345">
        <v>0</v>
      </c>
    </row>
    <row r="65" spans="2:13" ht="20.149999999999999" customHeight="1" x14ac:dyDescent="0.25">
      <c r="B65" s="342" t="s">
        <v>351</v>
      </c>
      <c r="C65" s="343" t="s">
        <v>31</v>
      </c>
      <c r="D65" s="344">
        <v>415899</v>
      </c>
      <c r="E65" s="345">
        <v>415199</v>
      </c>
      <c r="F65" s="345">
        <v>389375</v>
      </c>
      <c r="G65" s="345">
        <v>25824</v>
      </c>
      <c r="H65" s="345">
        <v>700</v>
      </c>
      <c r="I65" s="345">
        <v>171267</v>
      </c>
      <c r="J65" s="345">
        <v>171267</v>
      </c>
      <c r="K65" s="345">
        <v>168982</v>
      </c>
      <c r="L65" s="345">
        <v>2285</v>
      </c>
      <c r="M65" s="345">
        <v>0</v>
      </c>
    </row>
    <row r="66" spans="2:13" ht="20.149999999999999" customHeight="1" x14ac:dyDescent="0.25">
      <c r="B66" s="342" t="s">
        <v>5</v>
      </c>
      <c r="C66" s="343" t="s">
        <v>457</v>
      </c>
      <c r="D66" s="344">
        <v>293445</v>
      </c>
      <c r="E66" s="345">
        <v>292950</v>
      </c>
      <c r="F66" s="345">
        <v>238840</v>
      </c>
      <c r="G66" s="345">
        <v>54110</v>
      </c>
      <c r="H66" s="345">
        <v>495</v>
      </c>
      <c r="I66" s="345">
        <v>118059</v>
      </c>
      <c r="J66" s="345">
        <v>118059</v>
      </c>
      <c r="K66" s="345">
        <v>111669</v>
      </c>
      <c r="L66" s="345">
        <v>6390</v>
      </c>
      <c r="M66" s="345">
        <v>0</v>
      </c>
    </row>
    <row r="67" spans="2:13" ht="20.149999999999999" customHeight="1" x14ac:dyDescent="0.25">
      <c r="B67" s="342" t="s">
        <v>353</v>
      </c>
      <c r="C67" s="343" t="s">
        <v>210</v>
      </c>
      <c r="D67" s="344">
        <v>329162</v>
      </c>
      <c r="E67" s="345">
        <v>327055</v>
      </c>
      <c r="F67" s="345">
        <v>308973</v>
      </c>
      <c r="G67" s="345">
        <v>18082</v>
      </c>
      <c r="H67" s="345">
        <v>2107</v>
      </c>
      <c r="I67" s="345">
        <v>129554</v>
      </c>
      <c r="J67" s="345">
        <v>129273</v>
      </c>
      <c r="K67" s="345">
        <v>126437</v>
      </c>
      <c r="L67" s="345">
        <v>2836</v>
      </c>
      <c r="M67" s="345">
        <v>281</v>
      </c>
    </row>
    <row r="68" spans="2:13" ht="20.149999999999999" customHeight="1" x14ac:dyDescent="0.25">
      <c r="B68" s="342" t="s">
        <v>190</v>
      </c>
      <c r="C68" s="343" t="s">
        <v>40</v>
      </c>
      <c r="D68" s="344">
        <v>403958</v>
      </c>
      <c r="E68" s="345">
        <v>403698</v>
      </c>
      <c r="F68" s="345">
        <v>389840</v>
      </c>
      <c r="G68" s="345">
        <v>13858</v>
      </c>
      <c r="H68" s="345">
        <v>260</v>
      </c>
      <c r="I68" s="345">
        <v>151976</v>
      </c>
      <c r="J68" s="345">
        <v>151850</v>
      </c>
      <c r="K68" s="345">
        <v>150743</v>
      </c>
      <c r="L68" s="345">
        <v>1107</v>
      </c>
      <c r="M68" s="345">
        <v>126</v>
      </c>
    </row>
    <row r="69" spans="2:13" ht="20.149999999999999" customHeight="1" x14ac:dyDescent="0.25">
      <c r="B69" s="342" t="s">
        <v>355</v>
      </c>
      <c r="C69" s="343" t="s">
        <v>460</v>
      </c>
      <c r="D69" s="344">
        <v>319451</v>
      </c>
      <c r="E69" s="345">
        <v>319067</v>
      </c>
      <c r="F69" s="345">
        <v>302123</v>
      </c>
      <c r="G69" s="345">
        <v>16944</v>
      </c>
      <c r="H69" s="345">
        <v>384</v>
      </c>
      <c r="I69" s="345">
        <v>102790</v>
      </c>
      <c r="J69" s="345">
        <v>102659</v>
      </c>
      <c r="K69" s="345">
        <v>100666</v>
      </c>
      <c r="L69" s="345">
        <v>1993</v>
      </c>
      <c r="M69" s="345">
        <v>131</v>
      </c>
    </row>
    <row r="70" spans="2:13" ht="20.149999999999999" customHeight="1" x14ac:dyDescent="0.25">
      <c r="B70" s="342" t="s">
        <v>357</v>
      </c>
      <c r="C70" s="343" t="s">
        <v>461</v>
      </c>
      <c r="D70" s="344">
        <v>454736</v>
      </c>
      <c r="E70" s="345">
        <v>453844</v>
      </c>
      <c r="F70" s="345">
        <v>410440</v>
      </c>
      <c r="G70" s="345">
        <v>43404</v>
      </c>
      <c r="H70" s="345">
        <v>892</v>
      </c>
      <c r="I70" s="345">
        <v>189884</v>
      </c>
      <c r="J70" s="345">
        <v>189884</v>
      </c>
      <c r="K70" s="345">
        <v>185564</v>
      </c>
      <c r="L70" s="345">
        <v>4320</v>
      </c>
      <c r="M70" s="345">
        <v>0</v>
      </c>
    </row>
    <row r="71" spans="2:13" ht="20.149999999999999" customHeight="1" x14ac:dyDescent="0.25">
      <c r="B71" s="342" t="s">
        <v>18</v>
      </c>
      <c r="C71" s="343" t="s">
        <v>462</v>
      </c>
      <c r="D71" s="344">
        <v>284552</v>
      </c>
      <c r="E71" s="345">
        <v>284369</v>
      </c>
      <c r="F71" s="345">
        <v>268812</v>
      </c>
      <c r="G71" s="345">
        <v>15557</v>
      </c>
      <c r="H71" s="345">
        <v>183</v>
      </c>
      <c r="I71" s="345">
        <v>90854</v>
      </c>
      <c r="J71" s="345">
        <v>90757</v>
      </c>
      <c r="K71" s="345">
        <v>88324</v>
      </c>
      <c r="L71" s="345">
        <v>2433</v>
      </c>
      <c r="M71" s="345">
        <v>97</v>
      </c>
    </row>
    <row r="72" spans="2:13" ht="20.149999999999999" customHeight="1" x14ac:dyDescent="0.25">
      <c r="B72" s="342" t="s">
        <v>359</v>
      </c>
      <c r="C72" s="343" t="s">
        <v>463</v>
      </c>
      <c r="D72" s="344">
        <v>289331</v>
      </c>
      <c r="E72" s="345">
        <v>288521</v>
      </c>
      <c r="F72" s="345">
        <v>269697</v>
      </c>
      <c r="G72" s="345">
        <v>18824</v>
      </c>
      <c r="H72" s="345">
        <v>810</v>
      </c>
      <c r="I72" s="345">
        <v>97847</v>
      </c>
      <c r="J72" s="345">
        <v>97847</v>
      </c>
      <c r="K72" s="345">
        <v>96243</v>
      </c>
      <c r="L72" s="345">
        <v>1604</v>
      </c>
      <c r="M72" s="345">
        <v>0</v>
      </c>
    </row>
    <row r="73" spans="2:13" ht="20.149999999999999" customHeight="1" x14ac:dyDescent="0.25">
      <c r="B73" s="342" t="s">
        <v>280</v>
      </c>
      <c r="C73" s="343" t="s">
        <v>464</v>
      </c>
      <c r="D73" s="344">
        <v>378714</v>
      </c>
      <c r="E73" s="345">
        <v>378645</v>
      </c>
      <c r="F73" s="345">
        <v>373987</v>
      </c>
      <c r="G73" s="345">
        <v>4658</v>
      </c>
      <c r="H73" s="345">
        <v>69</v>
      </c>
      <c r="I73" s="345">
        <v>115034</v>
      </c>
      <c r="J73" s="345">
        <v>115032</v>
      </c>
      <c r="K73" s="345">
        <v>114543</v>
      </c>
      <c r="L73" s="345">
        <v>489</v>
      </c>
      <c r="M73" s="345">
        <v>2</v>
      </c>
    </row>
    <row r="74" spans="2:13" ht="20.149999999999999" customHeight="1" x14ac:dyDescent="0.25">
      <c r="B74" s="342" t="s">
        <v>361</v>
      </c>
      <c r="C74" s="343" t="s">
        <v>466</v>
      </c>
      <c r="D74" s="344">
        <v>374964</v>
      </c>
      <c r="E74" s="345">
        <v>338695</v>
      </c>
      <c r="F74" s="345">
        <v>309597</v>
      </c>
      <c r="G74" s="345">
        <v>29098</v>
      </c>
      <c r="H74" s="345">
        <v>36269</v>
      </c>
      <c r="I74" s="345">
        <v>154167</v>
      </c>
      <c r="J74" s="345">
        <v>135955</v>
      </c>
      <c r="K74" s="345">
        <v>113031</v>
      </c>
      <c r="L74" s="345">
        <v>22924</v>
      </c>
      <c r="M74" s="345">
        <v>18212</v>
      </c>
    </row>
    <row r="75" spans="2:13" ht="20.149999999999999" customHeight="1" x14ac:dyDescent="0.25">
      <c r="B75" s="342" t="s">
        <v>362</v>
      </c>
      <c r="C75" s="343" t="s">
        <v>382</v>
      </c>
      <c r="D75" s="344">
        <v>395319</v>
      </c>
      <c r="E75" s="345">
        <v>392804</v>
      </c>
      <c r="F75" s="345">
        <v>348701</v>
      </c>
      <c r="G75" s="345">
        <v>44103</v>
      </c>
      <c r="H75" s="345">
        <v>2515</v>
      </c>
      <c r="I75" s="345">
        <v>176817</v>
      </c>
      <c r="J75" s="345">
        <v>176817</v>
      </c>
      <c r="K75" s="345">
        <v>153615</v>
      </c>
      <c r="L75" s="345">
        <v>23202</v>
      </c>
      <c r="M75" s="345">
        <v>0</v>
      </c>
    </row>
    <row r="76" spans="2:13" ht="20.149999999999999" customHeight="1" x14ac:dyDescent="0.25">
      <c r="B76" s="347" t="s">
        <v>364</v>
      </c>
      <c r="C76" s="348" t="s">
        <v>290</v>
      </c>
      <c r="D76" s="367">
        <v>273185</v>
      </c>
      <c r="E76" s="349">
        <v>268969</v>
      </c>
      <c r="F76" s="349">
        <v>233950</v>
      </c>
      <c r="G76" s="349">
        <v>35019</v>
      </c>
      <c r="H76" s="349">
        <v>4216</v>
      </c>
      <c r="I76" s="349">
        <v>112153</v>
      </c>
      <c r="J76" s="349">
        <v>110505</v>
      </c>
      <c r="K76" s="349">
        <v>104995</v>
      </c>
      <c r="L76" s="349">
        <v>5510</v>
      </c>
      <c r="M76" s="349">
        <v>1648</v>
      </c>
    </row>
    <row r="77" spans="2:13" ht="20.149999999999999" customHeight="1" x14ac:dyDescent="0.25">
      <c r="B77" s="350" t="s">
        <v>467</v>
      </c>
      <c r="C77" s="351" t="s">
        <v>150</v>
      </c>
      <c r="D77" s="341">
        <v>317168</v>
      </c>
      <c r="E77" s="341">
        <v>317073</v>
      </c>
      <c r="F77" s="341">
        <v>275672</v>
      </c>
      <c r="G77" s="341">
        <v>41401</v>
      </c>
      <c r="H77" s="341">
        <v>95</v>
      </c>
      <c r="I77" s="341">
        <v>129652</v>
      </c>
      <c r="J77" s="341">
        <v>129391</v>
      </c>
      <c r="K77" s="341">
        <v>120570</v>
      </c>
      <c r="L77" s="341">
        <v>8821</v>
      </c>
      <c r="M77" s="341">
        <v>261</v>
      </c>
    </row>
    <row r="78" spans="2:13" ht="20.149999999999999" customHeight="1" x14ac:dyDescent="0.25">
      <c r="B78" s="352" t="s">
        <v>468</v>
      </c>
      <c r="C78" s="343" t="s">
        <v>469</v>
      </c>
      <c r="D78" s="354">
        <v>269889</v>
      </c>
      <c r="E78" s="354">
        <v>269889</v>
      </c>
      <c r="F78" s="354">
        <v>250753</v>
      </c>
      <c r="G78" s="354">
        <v>19136</v>
      </c>
      <c r="H78" s="354">
        <v>0</v>
      </c>
      <c r="I78" s="354">
        <v>112079</v>
      </c>
      <c r="J78" s="354">
        <v>112079</v>
      </c>
      <c r="K78" s="354">
        <v>112012</v>
      </c>
      <c r="L78" s="354">
        <v>67</v>
      </c>
      <c r="M78" s="354">
        <v>0</v>
      </c>
    </row>
    <row r="79" spans="2:13" ht="20.149999999999999" customHeight="1" x14ac:dyDescent="0.25">
      <c r="B79" s="355" t="s">
        <v>470</v>
      </c>
      <c r="C79" s="356" t="s">
        <v>84</v>
      </c>
      <c r="D79" s="371" t="s">
        <v>558</v>
      </c>
      <c r="E79" s="371" t="s">
        <v>558</v>
      </c>
      <c r="F79" s="371" t="s">
        <v>558</v>
      </c>
      <c r="G79" s="371" t="s">
        <v>558</v>
      </c>
      <c r="H79" s="371" t="s">
        <v>558</v>
      </c>
      <c r="I79" s="371" t="s">
        <v>558</v>
      </c>
      <c r="J79" s="371" t="s">
        <v>558</v>
      </c>
      <c r="K79" s="371" t="s">
        <v>558</v>
      </c>
      <c r="L79" s="371" t="s">
        <v>558</v>
      </c>
      <c r="M79" s="371" t="s">
        <v>558</v>
      </c>
    </row>
    <row r="80" spans="2:13" ht="20.149999999999999" customHeight="1" x14ac:dyDescent="0.25">
      <c r="B80" s="359" t="s">
        <v>471</v>
      </c>
      <c r="C80" s="360" t="s">
        <v>311</v>
      </c>
      <c r="D80" s="362">
        <v>325794</v>
      </c>
      <c r="E80" s="362">
        <v>325794</v>
      </c>
      <c r="F80" s="362">
        <v>281647</v>
      </c>
      <c r="G80" s="362">
        <v>44147</v>
      </c>
      <c r="H80" s="362">
        <v>0</v>
      </c>
      <c r="I80" s="362">
        <v>102048</v>
      </c>
      <c r="J80" s="362">
        <v>102048</v>
      </c>
      <c r="K80" s="362">
        <v>102048</v>
      </c>
      <c r="L80" s="362">
        <v>0</v>
      </c>
      <c r="M80" s="362">
        <v>0</v>
      </c>
    </row>
    <row r="81" spans="2:13" ht="20.149999999999999" customHeight="1" x14ac:dyDescent="0.25">
      <c r="B81" s="359" t="s">
        <v>472</v>
      </c>
      <c r="C81" s="360" t="s">
        <v>314</v>
      </c>
      <c r="D81" s="345">
        <v>505500</v>
      </c>
      <c r="E81" s="345">
        <v>431079</v>
      </c>
      <c r="F81" s="345">
        <v>370026</v>
      </c>
      <c r="G81" s="345">
        <v>61053</v>
      </c>
      <c r="H81" s="345">
        <v>74421</v>
      </c>
      <c r="I81" s="345">
        <v>131494</v>
      </c>
      <c r="J81" s="345">
        <v>131494</v>
      </c>
      <c r="K81" s="345">
        <v>131167</v>
      </c>
      <c r="L81" s="345">
        <v>327</v>
      </c>
      <c r="M81" s="345">
        <v>0</v>
      </c>
    </row>
    <row r="82" spans="2:13" ht="20.149999999999999" customHeight="1" x14ac:dyDescent="0.25">
      <c r="B82" s="359" t="s">
        <v>473</v>
      </c>
      <c r="C82" s="360" t="s">
        <v>474</v>
      </c>
      <c r="D82" s="345">
        <v>379075</v>
      </c>
      <c r="E82" s="345">
        <v>378759</v>
      </c>
      <c r="F82" s="345">
        <v>358566</v>
      </c>
      <c r="G82" s="345">
        <v>20193</v>
      </c>
      <c r="H82" s="345">
        <v>316</v>
      </c>
      <c r="I82" s="345">
        <v>102535</v>
      </c>
      <c r="J82" s="345">
        <v>102535</v>
      </c>
      <c r="K82" s="345">
        <v>101251</v>
      </c>
      <c r="L82" s="345">
        <v>1284</v>
      </c>
      <c r="M82" s="345">
        <v>0</v>
      </c>
    </row>
    <row r="83" spans="2:13" ht="20.149999999999999" customHeight="1" x14ac:dyDescent="0.25">
      <c r="B83" s="359" t="s">
        <v>459</v>
      </c>
      <c r="C83" s="360" t="s">
        <v>166</v>
      </c>
      <c r="D83" s="345">
        <v>399663</v>
      </c>
      <c r="E83" s="345">
        <v>397365</v>
      </c>
      <c r="F83" s="345">
        <v>362533</v>
      </c>
      <c r="G83" s="345">
        <v>34832</v>
      </c>
      <c r="H83" s="345">
        <v>2298</v>
      </c>
      <c r="I83" s="345">
        <v>178107</v>
      </c>
      <c r="J83" s="345">
        <v>176565</v>
      </c>
      <c r="K83" s="345">
        <v>167005</v>
      </c>
      <c r="L83" s="345">
        <v>9560</v>
      </c>
      <c r="M83" s="345">
        <v>1542</v>
      </c>
    </row>
    <row r="84" spans="2:13" ht="20.149999999999999" customHeight="1" x14ac:dyDescent="0.25">
      <c r="B84" s="359" t="s">
        <v>475</v>
      </c>
      <c r="C84" s="360" t="s">
        <v>113</v>
      </c>
      <c r="D84" s="345">
        <v>362554</v>
      </c>
      <c r="E84" s="345">
        <v>348574</v>
      </c>
      <c r="F84" s="345">
        <v>320735</v>
      </c>
      <c r="G84" s="345">
        <v>27839</v>
      </c>
      <c r="H84" s="345">
        <v>13980</v>
      </c>
      <c r="I84" s="345">
        <v>186947</v>
      </c>
      <c r="J84" s="345">
        <v>165559</v>
      </c>
      <c r="K84" s="345">
        <v>164908</v>
      </c>
      <c r="L84" s="345">
        <v>651</v>
      </c>
      <c r="M84" s="345">
        <v>21388</v>
      </c>
    </row>
    <row r="85" spans="2:13" ht="20.149999999999999" customHeight="1" x14ac:dyDescent="0.25">
      <c r="B85" s="359" t="s">
        <v>201</v>
      </c>
      <c r="C85" s="360" t="s">
        <v>320</v>
      </c>
      <c r="D85" s="345">
        <v>369269</v>
      </c>
      <c r="E85" s="345">
        <v>368987</v>
      </c>
      <c r="F85" s="345">
        <v>327367</v>
      </c>
      <c r="G85" s="345">
        <v>41620</v>
      </c>
      <c r="H85" s="345">
        <v>282</v>
      </c>
      <c r="I85" s="345">
        <v>143556</v>
      </c>
      <c r="J85" s="345">
        <v>143556</v>
      </c>
      <c r="K85" s="345">
        <v>142230</v>
      </c>
      <c r="L85" s="345">
        <v>1326</v>
      </c>
      <c r="M85" s="345">
        <v>0</v>
      </c>
    </row>
    <row r="86" spans="2:13" ht="20.149999999999999" customHeight="1" x14ac:dyDescent="0.25">
      <c r="B86" s="359" t="s">
        <v>476</v>
      </c>
      <c r="C86" s="360" t="s">
        <v>449</v>
      </c>
      <c r="D86" s="362">
        <v>278417</v>
      </c>
      <c r="E86" s="362">
        <v>278417</v>
      </c>
      <c r="F86" s="362">
        <v>242450</v>
      </c>
      <c r="G86" s="362">
        <v>35967</v>
      </c>
      <c r="H86" s="362">
        <v>0</v>
      </c>
      <c r="I86" s="362">
        <v>87732</v>
      </c>
      <c r="J86" s="362">
        <v>87732</v>
      </c>
      <c r="K86" s="362">
        <v>87112</v>
      </c>
      <c r="L86" s="362">
        <v>620</v>
      </c>
      <c r="M86" s="362">
        <v>0</v>
      </c>
    </row>
    <row r="87" spans="2:13" ht="20.149999999999999" customHeight="1" x14ac:dyDescent="0.25">
      <c r="B87" s="359" t="s">
        <v>477</v>
      </c>
      <c r="C87" s="360" t="s">
        <v>478</v>
      </c>
      <c r="D87" s="362">
        <v>343827</v>
      </c>
      <c r="E87" s="362">
        <v>343827</v>
      </c>
      <c r="F87" s="362">
        <v>315147</v>
      </c>
      <c r="G87" s="362">
        <v>28680</v>
      </c>
      <c r="H87" s="362">
        <v>0</v>
      </c>
      <c r="I87" s="362">
        <v>121623</v>
      </c>
      <c r="J87" s="362">
        <v>121623</v>
      </c>
      <c r="K87" s="362">
        <v>118918</v>
      </c>
      <c r="L87" s="362">
        <v>2705</v>
      </c>
      <c r="M87" s="362">
        <v>0</v>
      </c>
    </row>
    <row r="88" spans="2:13" ht="20.149999999999999" customHeight="1" x14ac:dyDescent="0.25">
      <c r="B88" s="359" t="s">
        <v>174</v>
      </c>
      <c r="C88" s="360" t="s">
        <v>479</v>
      </c>
      <c r="D88" s="345">
        <v>379564</v>
      </c>
      <c r="E88" s="345">
        <v>379564</v>
      </c>
      <c r="F88" s="345">
        <v>334161</v>
      </c>
      <c r="G88" s="345">
        <v>45403</v>
      </c>
      <c r="H88" s="345">
        <v>0</v>
      </c>
      <c r="I88" s="345">
        <v>153216</v>
      </c>
      <c r="J88" s="345">
        <v>153216</v>
      </c>
      <c r="K88" s="345">
        <v>145170</v>
      </c>
      <c r="L88" s="345">
        <v>8046</v>
      </c>
      <c r="M88" s="345">
        <v>0</v>
      </c>
    </row>
    <row r="89" spans="2:13" ht="20.149999999999999" customHeight="1" x14ac:dyDescent="0.25">
      <c r="B89" s="359" t="s">
        <v>205</v>
      </c>
      <c r="C89" s="360" t="s">
        <v>480</v>
      </c>
      <c r="D89" s="345">
        <v>322097</v>
      </c>
      <c r="E89" s="345">
        <v>322097</v>
      </c>
      <c r="F89" s="345">
        <v>296067</v>
      </c>
      <c r="G89" s="345">
        <v>26030</v>
      </c>
      <c r="H89" s="345">
        <v>0</v>
      </c>
      <c r="I89" s="345">
        <v>157497</v>
      </c>
      <c r="J89" s="345">
        <v>157497</v>
      </c>
      <c r="K89" s="345">
        <v>153594</v>
      </c>
      <c r="L89" s="345">
        <v>3903</v>
      </c>
      <c r="M89" s="345">
        <v>0</v>
      </c>
    </row>
    <row r="90" spans="2:13" ht="20.149999999999999" customHeight="1" x14ac:dyDescent="0.25">
      <c r="B90" s="359" t="s">
        <v>411</v>
      </c>
      <c r="C90" s="360" t="s">
        <v>307</v>
      </c>
      <c r="D90" s="345">
        <v>387273</v>
      </c>
      <c r="E90" s="345">
        <v>387273</v>
      </c>
      <c r="F90" s="345">
        <v>359220</v>
      </c>
      <c r="G90" s="345">
        <v>28053</v>
      </c>
      <c r="H90" s="345">
        <v>0</v>
      </c>
      <c r="I90" s="345">
        <v>136938</v>
      </c>
      <c r="J90" s="345">
        <v>136938</v>
      </c>
      <c r="K90" s="345">
        <v>132034</v>
      </c>
      <c r="L90" s="345">
        <v>4904</v>
      </c>
      <c r="M90" s="345">
        <v>0</v>
      </c>
    </row>
    <row r="91" spans="2:13" ht="20.149999999999999" customHeight="1" x14ac:dyDescent="0.25">
      <c r="B91" s="359" t="s">
        <v>481</v>
      </c>
      <c r="C91" s="360" t="s">
        <v>309</v>
      </c>
      <c r="D91" s="345">
        <v>451128</v>
      </c>
      <c r="E91" s="345">
        <v>438255</v>
      </c>
      <c r="F91" s="345">
        <v>398037</v>
      </c>
      <c r="G91" s="345">
        <v>40218</v>
      </c>
      <c r="H91" s="345">
        <v>12873</v>
      </c>
      <c r="I91" s="345">
        <v>123646</v>
      </c>
      <c r="J91" s="345">
        <v>113586</v>
      </c>
      <c r="K91" s="345">
        <v>112115</v>
      </c>
      <c r="L91" s="345">
        <v>1471</v>
      </c>
      <c r="M91" s="345">
        <v>10060</v>
      </c>
    </row>
    <row r="92" spans="2:13" ht="20.149999999999999" customHeight="1" x14ac:dyDescent="0.25">
      <c r="B92" s="359" t="s">
        <v>423</v>
      </c>
      <c r="C92" s="360" t="s">
        <v>132</v>
      </c>
      <c r="D92" s="345">
        <v>275807</v>
      </c>
      <c r="E92" s="345">
        <v>275439</v>
      </c>
      <c r="F92" s="345">
        <v>245609</v>
      </c>
      <c r="G92" s="345">
        <v>29830</v>
      </c>
      <c r="H92" s="345">
        <v>368</v>
      </c>
      <c r="I92" s="345">
        <v>143651</v>
      </c>
      <c r="J92" s="345">
        <v>143651</v>
      </c>
      <c r="K92" s="345">
        <v>140479</v>
      </c>
      <c r="L92" s="345">
        <v>3172</v>
      </c>
      <c r="M92" s="345">
        <v>0</v>
      </c>
    </row>
    <row r="93" spans="2:13" ht="20.149999999999999" customHeight="1" x14ac:dyDescent="0.25">
      <c r="B93" s="359" t="s">
        <v>482</v>
      </c>
      <c r="C93" s="360" t="s">
        <v>273</v>
      </c>
      <c r="D93" s="345">
        <v>364395</v>
      </c>
      <c r="E93" s="345">
        <v>364395</v>
      </c>
      <c r="F93" s="345">
        <v>340350</v>
      </c>
      <c r="G93" s="345">
        <v>24045</v>
      </c>
      <c r="H93" s="345">
        <v>0</v>
      </c>
      <c r="I93" s="345">
        <v>99772</v>
      </c>
      <c r="J93" s="345">
        <v>99772</v>
      </c>
      <c r="K93" s="345">
        <v>93946</v>
      </c>
      <c r="L93" s="345">
        <v>5826</v>
      </c>
      <c r="M93" s="345">
        <v>0</v>
      </c>
    </row>
    <row r="94" spans="2:13" ht="20.149999999999999" customHeight="1" x14ac:dyDescent="0.25">
      <c r="B94" s="359" t="s">
        <v>131</v>
      </c>
      <c r="C94" s="360" t="s">
        <v>146</v>
      </c>
      <c r="D94" s="345">
        <v>387004</v>
      </c>
      <c r="E94" s="345">
        <v>387004</v>
      </c>
      <c r="F94" s="345">
        <v>345667</v>
      </c>
      <c r="G94" s="345">
        <v>41337</v>
      </c>
      <c r="H94" s="345">
        <v>0</v>
      </c>
      <c r="I94" s="345">
        <v>135382</v>
      </c>
      <c r="J94" s="345">
        <v>135382</v>
      </c>
      <c r="K94" s="345">
        <v>134143</v>
      </c>
      <c r="L94" s="345">
        <v>1239</v>
      </c>
      <c r="M94" s="345">
        <v>0</v>
      </c>
    </row>
    <row r="95" spans="2:13" ht="20.149999999999999" customHeight="1" x14ac:dyDescent="0.25">
      <c r="B95" s="359" t="s">
        <v>402</v>
      </c>
      <c r="C95" s="360" t="s">
        <v>317</v>
      </c>
      <c r="D95" s="345">
        <v>423169</v>
      </c>
      <c r="E95" s="345">
        <v>419803</v>
      </c>
      <c r="F95" s="345">
        <v>385013</v>
      </c>
      <c r="G95" s="345">
        <v>34790</v>
      </c>
      <c r="H95" s="345">
        <v>3366</v>
      </c>
      <c r="I95" s="345">
        <v>163936</v>
      </c>
      <c r="J95" s="345">
        <v>163024</v>
      </c>
      <c r="K95" s="345">
        <v>156768</v>
      </c>
      <c r="L95" s="345">
        <v>6256</v>
      </c>
      <c r="M95" s="345">
        <v>912</v>
      </c>
    </row>
    <row r="96" spans="2:13" ht="20.149999999999999" customHeight="1" x14ac:dyDescent="0.25">
      <c r="B96" s="359" t="s">
        <v>343</v>
      </c>
      <c r="C96" s="360" t="s">
        <v>51</v>
      </c>
      <c r="D96" s="345">
        <v>401849</v>
      </c>
      <c r="E96" s="345">
        <v>401832</v>
      </c>
      <c r="F96" s="345">
        <v>355994</v>
      </c>
      <c r="G96" s="345">
        <v>45838</v>
      </c>
      <c r="H96" s="345">
        <v>17</v>
      </c>
      <c r="I96" s="345">
        <v>133061</v>
      </c>
      <c r="J96" s="345">
        <v>133061</v>
      </c>
      <c r="K96" s="345">
        <v>132576</v>
      </c>
      <c r="L96" s="345">
        <v>485</v>
      </c>
      <c r="M96" s="345">
        <v>0</v>
      </c>
    </row>
    <row r="97" spans="2:13" ht="20.149999999999999" customHeight="1" x14ac:dyDescent="0.25">
      <c r="B97" s="359" t="s">
        <v>484</v>
      </c>
      <c r="C97" s="363" t="s">
        <v>356</v>
      </c>
      <c r="D97" s="345">
        <v>349513</v>
      </c>
      <c r="E97" s="345">
        <v>347395</v>
      </c>
      <c r="F97" s="345">
        <v>317419</v>
      </c>
      <c r="G97" s="345">
        <v>29976</v>
      </c>
      <c r="H97" s="345">
        <v>2118</v>
      </c>
      <c r="I97" s="345">
        <v>133256</v>
      </c>
      <c r="J97" s="345">
        <v>132649</v>
      </c>
      <c r="K97" s="345">
        <v>131813</v>
      </c>
      <c r="L97" s="345">
        <v>836</v>
      </c>
      <c r="M97" s="345">
        <v>607</v>
      </c>
    </row>
    <row r="98" spans="2:13" ht="20.149999999999999" customHeight="1" x14ac:dyDescent="0.25">
      <c r="B98" s="350" t="s">
        <v>342</v>
      </c>
      <c r="C98" s="364" t="s">
        <v>486</v>
      </c>
      <c r="D98" s="341">
        <v>389927</v>
      </c>
      <c r="E98" s="341">
        <v>389696</v>
      </c>
      <c r="F98" s="341">
        <v>364728</v>
      </c>
      <c r="G98" s="341">
        <v>24968</v>
      </c>
      <c r="H98" s="341">
        <v>231</v>
      </c>
      <c r="I98" s="341">
        <v>161968</v>
      </c>
      <c r="J98" s="341">
        <v>161968</v>
      </c>
      <c r="K98" s="341">
        <v>153628</v>
      </c>
      <c r="L98" s="341">
        <v>8340</v>
      </c>
      <c r="M98" s="341">
        <v>0</v>
      </c>
    </row>
    <row r="99" spans="2:13" ht="20.149999999999999" customHeight="1" x14ac:dyDescent="0.25">
      <c r="B99" s="365" t="s">
        <v>208</v>
      </c>
      <c r="C99" s="366" t="s">
        <v>487</v>
      </c>
      <c r="D99" s="349">
        <v>283229</v>
      </c>
      <c r="E99" s="349">
        <v>279705</v>
      </c>
      <c r="F99" s="349">
        <v>266828</v>
      </c>
      <c r="G99" s="349">
        <v>12877</v>
      </c>
      <c r="H99" s="349">
        <v>3524</v>
      </c>
      <c r="I99" s="349">
        <v>125734</v>
      </c>
      <c r="J99" s="349">
        <v>125420</v>
      </c>
      <c r="K99" s="349">
        <v>123233</v>
      </c>
      <c r="L99" s="349">
        <v>2187</v>
      </c>
      <c r="M99" s="349">
        <v>314</v>
      </c>
    </row>
    <row r="100" spans="2:13" ht="20.149999999999999" customHeight="1" x14ac:dyDescent="0.25">
      <c r="B100" s="355" t="s">
        <v>326</v>
      </c>
      <c r="C100" s="356" t="s">
        <v>158</v>
      </c>
      <c r="D100" s="358">
        <v>299069</v>
      </c>
      <c r="E100" s="358">
        <v>299069</v>
      </c>
      <c r="F100" s="358">
        <v>280090</v>
      </c>
      <c r="G100" s="358">
        <v>18979</v>
      </c>
      <c r="H100" s="358">
        <v>0</v>
      </c>
      <c r="I100" s="358">
        <v>108134</v>
      </c>
      <c r="J100" s="358">
        <v>108125</v>
      </c>
      <c r="K100" s="358">
        <v>105707</v>
      </c>
      <c r="L100" s="358">
        <v>2418</v>
      </c>
      <c r="M100" s="358">
        <v>9</v>
      </c>
    </row>
    <row r="101" spans="2:13" ht="20.149999999999999" customHeight="1" x14ac:dyDescent="0.25">
      <c r="B101" s="359" t="s">
        <v>488</v>
      </c>
      <c r="C101" s="360" t="s">
        <v>121</v>
      </c>
      <c r="D101" s="345">
        <v>261184</v>
      </c>
      <c r="E101" s="345">
        <v>260708</v>
      </c>
      <c r="F101" s="345">
        <v>250660</v>
      </c>
      <c r="G101" s="345">
        <v>10048</v>
      </c>
      <c r="H101" s="345">
        <v>476</v>
      </c>
      <c r="I101" s="345">
        <v>83731</v>
      </c>
      <c r="J101" s="345">
        <v>83598</v>
      </c>
      <c r="K101" s="345">
        <v>81158</v>
      </c>
      <c r="L101" s="345">
        <v>2440</v>
      </c>
      <c r="M101" s="345">
        <v>133</v>
      </c>
    </row>
    <row r="102" spans="2:13" ht="20.149999999999999" customHeight="1" x14ac:dyDescent="0.25">
      <c r="B102" s="350" t="s">
        <v>489</v>
      </c>
      <c r="C102" s="351" t="s">
        <v>490</v>
      </c>
      <c r="D102" s="341">
        <v>440586</v>
      </c>
      <c r="E102" s="341">
        <v>379995</v>
      </c>
      <c r="F102" s="341">
        <v>339064</v>
      </c>
      <c r="G102" s="341">
        <v>40931</v>
      </c>
      <c r="H102" s="341">
        <v>60591</v>
      </c>
      <c r="I102" s="341">
        <v>240663</v>
      </c>
      <c r="J102" s="341">
        <v>191074</v>
      </c>
      <c r="K102" s="341">
        <v>131745</v>
      </c>
      <c r="L102" s="341">
        <v>59329</v>
      </c>
      <c r="M102" s="341">
        <v>49589</v>
      </c>
    </row>
    <row r="103" spans="2:13" ht="20.149999999999999" customHeight="1" x14ac:dyDescent="0.25">
      <c r="B103" s="365" t="s">
        <v>491</v>
      </c>
      <c r="C103" s="348" t="s">
        <v>13</v>
      </c>
      <c r="D103" s="349">
        <v>277110</v>
      </c>
      <c r="E103" s="349">
        <v>277110</v>
      </c>
      <c r="F103" s="349">
        <v>265657</v>
      </c>
      <c r="G103" s="349">
        <v>11453</v>
      </c>
      <c r="H103" s="349">
        <v>0</v>
      </c>
      <c r="I103" s="349">
        <v>103962</v>
      </c>
      <c r="J103" s="349">
        <v>103962</v>
      </c>
      <c r="K103" s="349">
        <v>102168</v>
      </c>
      <c r="L103" s="349">
        <v>1794</v>
      </c>
      <c r="M103" s="349">
        <v>0</v>
      </c>
    </row>
    <row r="104" spans="2:13" ht="20.149999999999999" customHeight="1" x14ac:dyDescent="0.25">
      <c r="B104" s="355" t="s">
        <v>376</v>
      </c>
      <c r="C104" s="356" t="s">
        <v>108</v>
      </c>
      <c r="D104" s="341">
        <v>234202</v>
      </c>
      <c r="E104" s="341">
        <v>233970</v>
      </c>
      <c r="F104" s="341">
        <v>209899</v>
      </c>
      <c r="G104" s="341">
        <v>24071</v>
      </c>
      <c r="H104" s="341">
        <v>232</v>
      </c>
      <c r="I104" s="341">
        <v>142323</v>
      </c>
      <c r="J104" s="341">
        <v>142319</v>
      </c>
      <c r="K104" s="341">
        <v>137272</v>
      </c>
      <c r="L104" s="341">
        <v>5047</v>
      </c>
      <c r="M104" s="341">
        <v>4</v>
      </c>
    </row>
    <row r="105" spans="2:13" ht="20.149999999999999" customHeight="1" x14ac:dyDescent="0.25">
      <c r="B105" s="359" t="s">
        <v>492</v>
      </c>
      <c r="C105" s="360" t="s">
        <v>493</v>
      </c>
      <c r="D105" s="345">
        <v>301618</v>
      </c>
      <c r="E105" s="345">
        <v>292891</v>
      </c>
      <c r="F105" s="345">
        <v>242888</v>
      </c>
      <c r="G105" s="345">
        <v>50003</v>
      </c>
      <c r="H105" s="345">
        <v>8727</v>
      </c>
      <c r="I105" s="345">
        <v>107994</v>
      </c>
      <c r="J105" s="345">
        <v>105814</v>
      </c>
      <c r="K105" s="345">
        <v>99678</v>
      </c>
      <c r="L105" s="345">
        <v>6136</v>
      </c>
      <c r="M105" s="345">
        <v>2180</v>
      </c>
    </row>
    <row r="106" spans="2:13" ht="20.149999999999999" customHeight="1" x14ac:dyDescent="0.25">
      <c r="B106" s="365" t="s">
        <v>495</v>
      </c>
      <c r="C106" s="348" t="s">
        <v>496</v>
      </c>
      <c r="D106" s="373">
        <v>301787</v>
      </c>
      <c r="E106" s="373">
        <v>301787</v>
      </c>
      <c r="F106" s="373">
        <v>289854</v>
      </c>
      <c r="G106" s="373">
        <v>11933</v>
      </c>
      <c r="H106" s="373">
        <v>0</v>
      </c>
      <c r="I106" s="373">
        <v>105086</v>
      </c>
      <c r="J106" s="373">
        <v>105086</v>
      </c>
      <c r="K106" s="373">
        <v>103205</v>
      </c>
      <c r="L106" s="373">
        <v>1881</v>
      </c>
      <c r="M106" s="373">
        <v>0</v>
      </c>
    </row>
  </sheetData>
  <mergeCells count="18">
    <mergeCell ref="B4:C7"/>
    <mergeCell ref="D4:H4"/>
    <mergeCell ref="I4:M4"/>
    <mergeCell ref="D5:D7"/>
    <mergeCell ref="I5:I7"/>
    <mergeCell ref="E6:E7"/>
    <mergeCell ref="H6:H7"/>
    <mergeCell ref="J6:J7"/>
    <mergeCell ref="M6:M7"/>
    <mergeCell ref="B57:C60"/>
    <mergeCell ref="D57:H57"/>
    <mergeCell ref="I57:M57"/>
    <mergeCell ref="D58:D60"/>
    <mergeCell ref="I58:I60"/>
    <mergeCell ref="E59:E60"/>
    <mergeCell ref="H59:H60"/>
    <mergeCell ref="J59:J60"/>
    <mergeCell ref="M59:M60"/>
  </mergeCells>
  <phoneticPr fontId="64"/>
  <dataValidations count="1">
    <dataValidation type="whole" allowBlank="1" showInputMessage="1" showErrorMessage="1" errorTitle="入力エラー" error="入力した値に誤りがあります" sqref="D8:IV53 C61:IV97 C100:C106 D98:IV106 C8:C44 C47:C53">
      <formula1>-999999999999</formula1>
      <formula2>999999999999</formula2>
    </dataValidation>
  </dataValidations>
  <printOptions horizontalCentered="1"/>
  <pageMargins left="0.31496062992125984" right="0.47244094488188981" top="0.78740157480314965" bottom="0.59055118110236227" header="0" footer="0.39370078740157483"/>
  <pageSetup paperSize="9" scale="65" firstPageNumber="22" orientation="portrait" useFirstPageNumber="1" r:id="rId1"/>
  <headerFooter alignWithMargins="0">
    <oddFooter>&amp;C&amp;"ＭＳ Ｐゴシック,標準"&amp;14－　&amp;P　－</oddFooter>
  </headerFooter>
  <rowBreaks count="1" manualBreakCount="1">
    <brk id="5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indexed="53"/>
  </sheetPr>
  <dimension ref="B1:M106"/>
  <sheetViews>
    <sheetView topLeftCell="A14" zoomScaleNormal="100" workbookViewId="0"/>
  </sheetViews>
  <sheetFormatPr defaultColWidth="9" defaultRowHeight="13.3" x14ac:dyDescent="0.25"/>
  <cols>
    <col min="1" max="1" width="4.07421875" style="15" customWidth="1"/>
    <col min="2" max="2" width="6.4609375" style="15" customWidth="1"/>
    <col min="3" max="3" width="38.61328125" style="7" customWidth="1"/>
    <col min="4" max="11" width="11.61328125" style="15" customWidth="1"/>
    <col min="12" max="12" width="9" style="15" bestFit="1"/>
    <col min="13" max="16384" width="9" style="15"/>
  </cols>
  <sheetData>
    <row r="1" spans="2:11" ht="18.45" x14ac:dyDescent="0.3">
      <c r="B1" s="61"/>
      <c r="C1" s="323" t="s">
        <v>90</v>
      </c>
      <c r="E1" s="457"/>
      <c r="I1" s="61"/>
      <c r="J1" s="61"/>
      <c r="K1" s="61"/>
    </row>
    <row r="2" spans="2:11" ht="18.45" x14ac:dyDescent="0.3">
      <c r="B2" s="61"/>
      <c r="C2" s="322">
        <v>45901</v>
      </c>
      <c r="E2" s="457"/>
      <c r="I2" s="61"/>
      <c r="J2" s="61"/>
      <c r="K2" s="61"/>
    </row>
    <row r="3" spans="2:11" ht="18" customHeight="1" x14ac:dyDescent="0.25">
      <c r="B3" s="48"/>
      <c r="C3" s="324" t="s">
        <v>135</v>
      </c>
      <c r="E3" s="48"/>
      <c r="F3" s="48"/>
      <c r="G3" s="48"/>
      <c r="H3" s="48"/>
      <c r="I3" s="48"/>
      <c r="J3" s="48"/>
    </row>
    <row r="4" spans="2:11" s="321" customFormat="1" ht="18" customHeight="1" x14ac:dyDescent="0.25">
      <c r="B4" s="626" t="s">
        <v>500</v>
      </c>
      <c r="C4" s="627"/>
      <c r="D4" s="641" t="s">
        <v>511</v>
      </c>
      <c r="E4" s="640"/>
      <c r="F4" s="640"/>
      <c r="G4" s="655"/>
      <c r="H4" s="639" t="s">
        <v>372</v>
      </c>
      <c r="I4" s="640"/>
      <c r="J4" s="640"/>
      <c r="K4" s="655"/>
    </row>
    <row r="5" spans="2:11" s="321" customFormat="1" ht="9.75" customHeight="1" x14ac:dyDescent="0.25">
      <c r="B5" s="628"/>
      <c r="C5" s="629"/>
      <c r="D5" s="662" t="s">
        <v>143</v>
      </c>
      <c r="E5" s="662" t="s">
        <v>61</v>
      </c>
      <c r="F5" s="396"/>
      <c r="G5" s="458"/>
      <c r="H5" s="662" t="s">
        <v>143</v>
      </c>
      <c r="I5" s="662" t="s">
        <v>61</v>
      </c>
      <c r="J5" s="396"/>
      <c r="K5" s="458"/>
    </row>
    <row r="6" spans="2:11" s="321" customFormat="1" ht="36" customHeight="1" x14ac:dyDescent="0.25">
      <c r="B6" s="630"/>
      <c r="C6" s="631"/>
      <c r="D6" s="663"/>
      <c r="E6" s="663"/>
      <c r="F6" s="463" t="s">
        <v>517</v>
      </c>
      <c r="G6" s="464" t="s">
        <v>518</v>
      </c>
      <c r="H6" s="663"/>
      <c r="I6" s="663"/>
      <c r="J6" s="463" t="s">
        <v>517</v>
      </c>
      <c r="K6" s="464" t="s">
        <v>518</v>
      </c>
    </row>
    <row r="7" spans="2:11" s="374" customFormat="1" ht="12.75" customHeight="1" x14ac:dyDescent="0.25">
      <c r="B7" s="375"/>
      <c r="C7" s="376"/>
      <c r="D7" s="465" t="s">
        <v>387</v>
      </c>
      <c r="E7" s="466" t="s">
        <v>123</v>
      </c>
      <c r="F7" s="467" t="s">
        <v>123</v>
      </c>
      <c r="G7" s="467" t="s">
        <v>123</v>
      </c>
      <c r="H7" s="467" t="s">
        <v>387</v>
      </c>
      <c r="I7" s="467" t="s">
        <v>123</v>
      </c>
      <c r="J7" s="467" t="s">
        <v>123</v>
      </c>
      <c r="K7" s="465" t="s">
        <v>123</v>
      </c>
    </row>
    <row r="8" spans="2:11" ht="20.149999999999999" customHeight="1" x14ac:dyDescent="0.25">
      <c r="B8" s="380" t="s">
        <v>154</v>
      </c>
      <c r="C8" s="381" t="s">
        <v>34</v>
      </c>
      <c r="D8" s="12">
        <v>19.399999999999999</v>
      </c>
      <c r="E8" s="12">
        <v>163.5</v>
      </c>
      <c r="F8" s="12">
        <v>148.4</v>
      </c>
      <c r="G8" s="12">
        <v>15.1</v>
      </c>
      <c r="H8" s="12">
        <v>14.6</v>
      </c>
      <c r="I8" s="12">
        <v>82.9</v>
      </c>
      <c r="J8" s="12">
        <v>81</v>
      </c>
      <c r="K8" s="12">
        <v>1.9</v>
      </c>
    </row>
    <row r="9" spans="2:11" ht="20.149999999999999" customHeight="1" x14ac:dyDescent="0.25">
      <c r="B9" s="338" t="s">
        <v>194</v>
      </c>
      <c r="C9" s="339" t="s">
        <v>454</v>
      </c>
      <c r="D9" s="382">
        <v>20.7</v>
      </c>
      <c r="E9" s="383">
        <v>167.6</v>
      </c>
      <c r="F9" s="383">
        <v>155.9</v>
      </c>
      <c r="G9" s="383">
        <v>11.7</v>
      </c>
      <c r="H9" s="383">
        <v>14.1</v>
      </c>
      <c r="I9" s="383">
        <v>83.6</v>
      </c>
      <c r="J9" s="383">
        <v>83.3</v>
      </c>
      <c r="K9" s="383">
        <v>0.3</v>
      </c>
    </row>
    <row r="10" spans="2:11" ht="20.149999999999999" customHeight="1" x14ac:dyDescent="0.25">
      <c r="B10" s="342" t="s">
        <v>148</v>
      </c>
      <c r="C10" s="343" t="s">
        <v>45</v>
      </c>
      <c r="D10" s="386">
        <v>18.899999999999999</v>
      </c>
      <c r="E10" s="387">
        <v>161.4</v>
      </c>
      <c r="F10" s="387">
        <v>147.69999999999999</v>
      </c>
      <c r="G10" s="387">
        <v>13.7</v>
      </c>
      <c r="H10" s="387">
        <v>17.2</v>
      </c>
      <c r="I10" s="387">
        <v>102.8</v>
      </c>
      <c r="J10" s="387">
        <v>100.7</v>
      </c>
      <c r="K10" s="387">
        <v>2.1</v>
      </c>
    </row>
    <row r="11" spans="2:11" ht="20.149999999999999" customHeight="1" x14ac:dyDescent="0.25">
      <c r="B11" s="346" t="s">
        <v>106</v>
      </c>
      <c r="C11" s="343" t="s">
        <v>455</v>
      </c>
      <c r="D11" s="386">
        <v>17.7</v>
      </c>
      <c r="E11" s="387">
        <v>149.1</v>
      </c>
      <c r="F11" s="387">
        <v>134.80000000000001</v>
      </c>
      <c r="G11" s="387">
        <v>14.3</v>
      </c>
      <c r="H11" s="387">
        <v>15.4</v>
      </c>
      <c r="I11" s="387">
        <v>114.5</v>
      </c>
      <c r="J11" s="387">
        <v>114.4</v>
      </c>
      <c r="K11" s="387">
        <v>0.1</v>
      </c>
    </row>
    <row r="12" spans="2:11" ht="20.149999999999999" customHeight="1" x14ac:dyDescent="0.25">
      <c r="B12" s="342" t="s">
        <v>351</v>
      </c>
      <c r="C12" s="343" t="s">
        <v>31</v>
      </c>
      <c r="D12" s="386">
        <v>17.600000000000001</v>
      </c>
      <c r="E12" s="387">
        <v>147.1</v>
      </c>
      <c r="F12" s="387">
        <v>135.80000000000001</v>
      </c>
      <c r="G12" s="387">
        <v>11.3</v>
      </c>
      <c r="H12" s="387">
        <v>14.5</v>
      </c>
      <c r="I12" s="387">
        <v>103.2</v>
      </c>
      <c r="J12" s="387">
        <v>102.1</v>
      </c>
      <c r="K12" s="387">
        <v>1.1000000000000001</v>
      </c>
    </row>
    <row r="13" spans="2:11" ht="20.149999999999999" customHeight="1" x14ac:dyDescent="0.25">
      <c r="B13" s="342" t="s">
        <v>5</v>
      </c>
      <c r="C13" s="343" t="s">
        <v>457</v>
      </c>
      <c r="D13" s="386">
        <v>20.100000000000001</v>
      </c>
      <c r="E13" s="387">
        <v>184.7</v>
      </c>
      <c r="F13" s="387">
        <v>157.4</v>
      </c>
      <c r="G13" s="387">
        <v>27.3</v>
      </c>
      <c r="H13" s="387">
        <v>18.100000000000001</v>
      </c>
      <c r="I13" s="387">
        <v>96.6</v>
      </c>
      <c r="J13" s="387">
        <v>92.1</v>
      </c>
      <c r="K13" s="387">
        <v>4.5</v>
      </c>
    </row>
    <row r="14" spans="2:11" ht="20.149999999999999" customHeight="1" x14ac:dyDescent="0.25">
      <c r="B14" s="342" t="s">
        <v>353</v>
      </c>
      <c r="C14" s="343" t="s">
        <v>210</v>
      </c>
      <c r="D14" s="386">
        <v>19.5</v>
      </c>
      <c r="E14" s="387">
        <v>166.1</v>
      </c>
      <c r="F14" s="387">
        <v>152</v>
      </c>
      <c r="G14" s="387">
        <v>14.1</v>
      </c>
      <c r="H14" s="387">
        <v>15.8</v>
      </c>
      <c r="I14" s="387">
        <v>87.8</v>
      </c>
      <c r="J14" s="387">
        <v>86.9</v>
      </c>
      <c r="K14" s="387">
        <v>0.9</v>
      </c>
    </row>
    <row r="15" spans="2:11" ht="20.149999999999999" customHeight="1" x14ac:dyDescent="0.25">
      <c r="B15" s="342" t="s">
        <v>190</v>
      </c>
      <c r="C15" s="343" t="s">
        <v>40</v>
      </c>
      <c r="D15" s="386">
        <v>18.2</v>
      </c>
      <c r="E15" s="387">
        <v>149.6</v>
      </c>
      <c r="F15" s="387">
        <v>136.9</v>
      </c>
      <c r="G15" s="387">
        <v>12.7</v>
      </c>
      <c r="H15" s="387">
        <v>17.899999999999999</v>
      </c>
      <c r="I15" s="387">
        <v>111.6</v>
      </c>
      <c r="J15" s="387">
        <v>110.9</v>
      </c>
      <c r="K15" s="387">
        <v>0.7</v>
      </c>
    </row>
    <row r="16" spans="2:11" ht="20.149999999999999" customHeight="1" x14ac:dyDescent="0.25">
      <c r="B16" s="342" t="s">
        <v>355</v>
      </c>
      <c r="C16" s="343" t="s">
        <v>460</v>
      </c>
      <c r="D16" s="386">
        <v>20.2</v>
      </c>
      <c r="E16" s="387">
        <v>183.8</v>
      </c>
      <c r="F16" s="387">
        <v>169.4</v>
      </c>
      <c r="G16" s="387">
        <v>14.4</v>
      </c>
      <c r="H16" s="387">
        <v>11.9</v>
      </c>
      <c r="I16" s="387">
        <v>73.099999999999994</v>
      </c>
      <c r="J16" s="387">
        <v>70.599999999999994</v>
      </c>
      <c r="K16" s="387">
        <v>2.5</v>
      </c>
    </row>
    <row r="17" spans="2:11" ht="20.149999999999999" customHeight="1" x14ac:dyDescent="0.25">
      <c r="B17" s="342" t="s">
        <v>357</v>
      </c>
      <c r="C17" s="343" t="s">
        <v>461</v>
      </c>
      <c r="D17" s="386">
        <v>19.2</v>
      </c>
      <c r="E17" s="387">
        <v>161.69999999999999</v>
      </c>
      <c r="F17" s="387">
        <v>148.1</v>
      </c>
      <c r="G17" s="387">
        <v>13.6</v>
      </c>
      <c r="H17" s="387">
        <v>15.8</v>
      </c>
      <c r="I17" s="387">
        <v>97.1</v>
      </c>
      <c r="J17" s="387">
        <v>95.6</v>
      </c>
      <c r="K17" s="387">
        <v>1.5</v>
      </c>
    </row>
    <row r="18" spans="2:11" ht="20.149999999999999" customHeight="1" x14ac:dyDescent="0.25">
      <c r="B18" s="342" t="s">
        <v>18</v>
      </c>
      <c r="C18" s="343" t="s">
        <v>462</v>
      </c>
      <c r="D18" s="386">
        <v>20.6</v>
      </c>
      <c r="E18" s="387">
        <v>167.1</v>
      </c>
      <c r="F18" s="387">
        <v>157.19999999999999</v>
      </c>
      <c r="G18" s="387">
        <v>9.9</v>
      </c>
      <c r="H18" s="387">
        <v>12.5</v>
      </c>
      <c r="I18" s="387">
        <v>64.900000000000006</v>
      </c>
      <c r="J18" s="387">
        <v>63.4</v>
      </c>
      <c r="K18" s="387">
        <v>1.5</v>
      </c>
    </row>
    <row r="19" spans="2:11" ht="20.149999999999999" customHeight="1" x14ac:dyDescent="0.25">
      <c r="B19" s="342" t="s">
        <v>359</v>
      </c>
      <c r="C19" s="343" t="s">
        <v>463</v>
      </c>
      <c r="D19" s="386">
        <v>19.399999999999999</v>
      </c>
      <c r="E19" s="387">
        <v>155.9</v>
      </c>
      <c r="F19" s="387">
        <v>146.5</v>
      </c>
      <c r="G19" s="387">
        <v>9.4</v>
      </c>
      <c r="H19" s="387">
        <v>11.8</v>
      </c>
      <c r="I19" s="387">
        <v>65.3</v>
      </c>
      <c r="J19" s="387">
        <v>64.599999999999994</v>
      </c>
      <c r="K19" s="387">
        <v>0.7</v>
      </c>
    </row>
    <row r="20" spans="2:11" ht="20.149999999999999" customHeight="1" x14ac:dyDescent="0.25">
      <c r="B20" s="342" t="s">
        <v>280</v>
      </c>
      <c r="C20" s="343" t="s">
        <v>464</v>
      </c>
      <c r="D20" s="386">
        <v>20.2</v>
      </c>
      <c r="E20" s="387">
        <v>192.6</v>
      </c>
      <c r="F20" s="387">
        <v>158.19999999999999</v>
      </c>
      <c r="G20" s="387">
        <v>34.4</v>
      </c>
      <c r="H20" s="387">
        <v>12.7</v>
      </c>
      <c r="I20" s="387">
        <v>62.5</v>
      </c>
      <c r="J20" s="387">
        <v>62.1</v>
      </c>
      <c r="K20" s="387">
        <v>0.4</v>
      </c>
    </row>
    <row r="21" spans="2:11" ht="20.149999999999999" customHeight="1" x14ac:dyDescent="0.25">
      <c r="B21" s="342" t="s">
        <v>361</v>
      </c>
      <c r="C21" s="343" t="s">
        <v>466</v>
      </c>
      <c r="D21" s="386">
        <v>19.3</v>
      </c>
      <c r="E21" s="387">
        <v>141.80000000000001</v>
      </c>
      <c r="F21" s="387">
        <v>134.5</v>
      </c>
      <c r="G21" s="387">
        <v>7.3</v>
      </c>
      <c r="H21" s="387">
        <v>14.2</v>
      </c>
      <c r="I21" s="387">
        <v>89.7</v>
      </c>
      <c r="J21" s="387">
        <v>85.9</v>
      </c>
      <c r="K21" s="387">
        <v>3.8</v>
      </c>
    </row>
    <row r="22" spans="2:11" ht="20.149999999999999" customHeight="1" x14ac:dyDescent="0.25">
      <c r="B22" s="342" t="s">
        <v>362</v>
      </c>
      <c r="C22" s="343" t="s">
        <v>382</v>
      </c>
      <c r="D22" s="386">
        <v>18.7</v>
      </c>
      <c r="E22" s="387">
        <v>157.69999999999999</v>
      </c>
      <c r="F22" s="387">
        <v>143.69999999999999</v>
      </c>
      <c r="G22" s="387">
        <v>14</v>
      </c>
      <c r="H22" s="387">
        <v>16.8</v>
      </c>
      <c r="I22" s="387">
        <v>108.5</v>
      </c>
      <c r="J22" s="387">
        <v>102.7</v>
      </c>
      <c r="K22" s="387">
        <v>5.8</v>
      </c>
    </row>
    <row r="23" spans="2:11" ht="20.149999999999999" customHeight="1" x14ac:dyDescent="0.25">
      <c r="B23" s="347" t="s">
        <v>364</v>
      </c>
      <c r="C23" s="348" t="s">
        <v>290</v>
      </c>
      <c r="D23" s="386">
        <v>19.600000000000001</v>
      </c>
      <c r="E23" s="389">
        <v>166.1</v>
      </c>
      <c r="F23" s="389">
        <v>150.1</v>
      </c>
      <c r="G23" s="389">
        <v>16</v>
      </c>
      <c r="H23" s="389">
        <v>14.2</v>
      </c>
      <c r="I23" s="389">
        <v>83</v>
      </c>
      <c r="J23" s="389">
        <v>81</v>
      </c>
      <c r="K23" s="389">
        <v>2</v>
      </c>
    </row>
    <row r="24" spans="2:11" ht="20.149999999999999" customHeight="1" x14ac:dyDescent="0.25">
      <c r="B24" s="350" t="s">
        <v>467</v>
      </c>
      <c r="C24" s="351" t="s">
        <v>150</v>
      </c>
      <c r="D24" s="383">
        <v>18.5</v>
      </c>
      <c r="E24" s="383">
        <v>160.69999999999999</v>
      </c>
      <c r="F24" s="383">
        <v>145.69999999999999</v>
      </c>
      <c r="G24" s="383">
        <v>15</v>
      </c>
      <c r="H24" s="383">
        <v>16.899999999999999</v>
      </c>
      <c r="I24" s="383">
        <v>104.7</v>
      </c>
      <c r="J24" s="383">
        <v>100.4</v>
      </c>
      <c r="K24" s="383">
        <v>4.3</v>
      </c>
    </row>
    <row r="25" spans="2:11" ht="20.149999999999999" customHeight="1" x14ac:dyDescent="0.25">
      <c r="B25" s="352" t="s">
        <v>468</v>
      </c>
      <c r="C25" s="343" t="s">
        <v>469</v>
      </c>
      <c r="D25" s="385">
        <v>19.5</v>
      </c>
      <c r="E25" s="385">
        <v>162.19999999999999</v>
      </c>
      <c r="F25" s="385">
        <v>154.6</v>
      </c>
      <c r="G25" s="385">
        <v>7.6</v>
      </c>
      <c r="H25" s="385">
        <v>18.100000000000001</v>
      </c>
      <c r="I25" s="385">
        <v>99.8</v>
      </c>
      <c r="J25" s="385">
        <v>99.8</v>
      </c>
      <c r="K25" s="385">
        <v>0</v>
      </c>
    </row>
    <row r="26" spans="2:11" ht="20.149999999999999" customHeight="1" x14ac:dyDescent="0.25">
      <c r="B26" s="355" t="s">
        <v>470</v>
      </c>
      <c r="C26" s="356" t="s">
        <v>84</v>
      </c>
      <c r="D26" s="485" t="s">
        <v>558</v>
      </c>
      <c r="E26" s="485" t="s">
        <v>558</v>
      </c>
      <c r="F26" s="485" t="s">
        <v>558</v>
      </c>
      <c r="G26" s="485" t="s">
        <v>558</v>
      </c>
      <c r="H26" s="485" t="s">
        <v>558</v>
      </c>
      <c r="I26" s="485" t="s">
        <v>558</v>
      </c>
      <c r="J26" s="485" t="s">
        <v>558</v>
      </c>
      <c r="K26" s="485" t="s">
        <v>558</v>
      </c>
    </row>
    <row r="27" spans="2:11" ht="20.149999999999999" customHeight="1" x14ac:dyDescent="0.25">
      <c r="B27" s="359" t="s">
        <v>471</v>
      </c>
      <c r="C27" s="360" t="s">
        <v>311</v>
      </c>
      <c r="D27" s="387">
        <v>19.3</v>
      </c>
      <c r="E27" s="387">
        <v>170.6</v>
      </c>
      <c r="F27" s="387">
        <v>151.69999999999999</v>
      </c>
      <c r="G27" s="387">
        <v>18.899999999999999</v>
      </c>
      <c r="H27" s="387">
        <v>17</v>
      </c>
      <c r="I27" s="387">
        <v>77.900000000000006</v>
      </c>
      <c r="J27" s="387">
        <v>77.900000000000006</v>
      </c>
      <c r="K27" s="387">
        <v>0</v>
      </c>
    </row>
    <row r="28" spans="2:11" ht="20.149999999999999" customHeight="1" x14ac:dyDescent="0.25">
      <c r="B28" s="359" t="s">
        <v>472</v>
      </c>
      <c r="C28" s="360" t="s">
        <v>314</v>
      </c>
      <c r="D28" s="387">
        <v>19.600000000000001</v>
      </c>
      <c r="E28" s="387">
        <v>160.4</v>
      </c>
      <c r="F28" s="387">
        <v>149.80000000000001</v>
      </c>
      <c r="G28" s="387">
        <v>10.6</v>
      </c>
      <c r="H28" s="387">
        <v>19.3</v>
      </c>
      <c r="I28" s="387">
        <v>125</v>
      </c>
      <c r="J28" s="387">
        <v>125</v>
      </c>
      <c r="K28" s="387">
        <v>0</v>
      </c>
    </row>
    <row r="29" spans="2:11" ht="20.149999999999999" customHeight="1" x14ac:dyDescent="0.25">
      <c r="B29" s="359" t="s">
        <v>473</v>
      </c>
      <c r="C29" s="360" t="s">
        <v>474</v>
      </c>
      <c r="D29" s="387">
        <v>18.3</v>
      </c>
      <c r="E29" s="387">
        <v>156.1</v>
      </c>
      <c r="F29" s="387">
        <v>140.80000000000001</v>
      </c>
      <c r="G29" s="387">
        <v>15.3</v>
      </c>
      <c r="H29" s="387">
        <v>15.9</v>
      </c>
      <c r="I29" s="387">
        <v>90</v>
      </c>
      <c r="J29" s="387">
        <v>86.8</v>
      </c>
      <c r="K29" s="387">
        <v>3.2</v>
      </c>
    </row>
    <row r="30" spans="2:11" ht="20.149999999999999" customHeight="1" x14ac:dyDescent="0.25">
      <c r="B30" s="359" t="s">
        <v>459</v>
      </c>
      <c r="C30" s="360" t="s">
        <v>166</v>
      </c>
      <c r="D30" s="387">
        <v>18.600000000000001</v>
      </c>
      <c r="E30" s="387">
        <v>160.5</v>
      </c>
      <c r="F30" s="387">
        <v>147.30000000000001</v>
      </c>
      <c r="G30" s="387">
        <v>13.2</v>
      </c>
      <c r="H30" s="387">
        <v>15.8</v>
      </c>
      <c r="I30" s="387">
        <v>97.4</v>
      </c>
      <c r="J30" s="387">
        <v>96.1</v>
      </c>
      <c r="K30" s="387">
        <v>1.3</v>
      </c>
    </row>
    <row r="31" spans="2:11" ht="20.149999999999999" customHeight="1" x14ac:dyDescent="0.25">
      <c r="B31" s="359" t="s">
        <v>475</v>
      </c>
      <c r="C31" s="360" t="s">
        <v>113</v>
      </c>
      <c r="D31" s="387">
        <v>18.8</v>
      </c>
      <c r="E31" s="387">
        <v>157.6</v>
      </c>
      <c r="F31" s="387">
        <v>144.69999999999999</v>
      </c>
      <c r="G31" s="387">
        <v>12.9</v>
      </c>
      <c r="H31" s="387">
        <v>17.7</v>
      </c>
      <c r="I31" s="387">
        <v>110.2</v>
      </c>
      <c r="J31" s="387">
        <v>109.8</v>
      </c>
      <c r="K31" s="387">
        <v>0.4</v>
      </c>
    </row>
    <row r="32" spans="2:11" ht="20.149999999999999" customHeight="1" x14ac:dyDescent="0.25">
      <c r="B32" s="359" t="s">
        <v>201</v>
      </c>
      <c r="C32" s="360" t="s">
        <v>320</v>
      </c>
      <c r="D32" s="387">
        <v>17.899999999999999</v>
      </c>
      <c r="E32" s="387">
        <v>155</v>
      </c>
      <c r="F32" s="387">
        <v>140.4</v>
      </c>
      <c r="G32" s="387">
        <v>14.6</v>
      </c>
      <c r="H32" s="387">
        <v>19</v>
      </c>
      <c r="I32" s="387">
        <v>125.7</v>
      </c>
      <c r="J32" s="387">
        <v>124.5</v>
      </c>
      <c r="K32" s="387">
        <v>1.2</v>
      </c>
    </row>
    <row r="33" spans="2:11" ht="20.149999999999999" customHeight="1" x14ac:dyDescent="0.25">
      <c r="B33" s="359" t="s">
        <v>476</v>
      </c>
      <c r="C33" s="360" t="s">
        <v>449</v>
      </c>
      <c r="D33" s="387">
        <v>19.600000000000001</v>
      </c>
      <c r="E33" s="387">
        <v>170.5</v>
      </c>
      <c r="F33" s="387">
        <v>154</v>
      </c>
      <c r="G33" s="387">
        <v>16.5</v>
      </c>
      <c r="H33" s="387">
        <v>13.2</v>
      </c>
      <c r="I33" s="387">
        <v>62.7</v>
      </c>
      <c r="J33" s="387">
        <v>62.4</v>
      </c>
      <c r="K33" s="387">
        <v>0.3</v>
      </c>
    </row>
    <row r="34" spans="2:11" ht="20.149999999999999" customHeight="1" x14ac:dyDescent="0.25">
      <c r="B34" s="359" t="s">
        <v>477</v>
      </c>
      <c r="C34" s="360" t="s">
        <v>478</v>
      </c>
      <c r="D34" s="390">
        <v>20.100000000000001</v>
      </c>
      <c r="E34" s="390">
        <v>166.7</v>
      </c>
      <c r="F34" s="390">
        <v>158.4</v>
      </c>
      <c r="G34" s="390">
        <v>8.3000000000000007</v>
      </c>
      <c r="H34" s="390">
        <v>17.3</v>
      </c>
      <c r="I34" s="390">
        <v>87.9</v>
      </c>
      <c r="J34" s="390">
        <v>86</v>
      </c>
      <c r="K34" s="390">
        <v>1.9</v>
      </c>
    </row>
    <row r="35" spans="2:11" ht="20.149999999999999" customHeight="1" x14ac:dyDescent="0.25">
      <c r="B35" s="359" t="s">
        <v>174</v>
      </c>
      <c r="C35" s="360" t="s">
        <v>479</v>
      </c>
      <c r="D35" s="387">
        <v>17</v>
      </c>
      <c r="E35" s="387">
        <v>138.9</v>
      </c>
      <c r="F35" s="387">
        <v>128.69999999999999</v>
      </c>
      <c r="G35" s="387">
        <v>10.199999999999999</v>
      </c>
      <c r="H35" s="387">
        <v>16.8</v>
      </c>
      <c r="I35" s="387">
        <v>126.1</v>
      </c>
      <c r="J35" s="387">
        <v>123.1</v>
      </c>
      <c r="K35" s="387">
        <v>3</v>
      </c>
    </row>
    <row r="36" spans="2:11" ht="20.149999999999999" customHeight="1" x14ac:dyDescent="0.25">
      <c r="B36" s="359" t="s">
        <v>205</v>
      </c>
      <c r="C36" s="360" t="s">
        <v>480</v>
      </c>
      <c r="D36" s="387">
        <v>19.8</v>
      </c>
      <c r="E36" s="387">
        <v>164.6</v>
      </c>
      <c r="F36" s="387">
        <v>156.5</v>
      </c>
      <c r="G36" s="387">
        <v>8.1</v>
      </c>
      <c r="H36" s="387">
        <v>17.7</v>
      </c>
      <c r="I36" s="387">
        <v>93</v>
      </c>
      <c r="J36" s="387">
        <v>92.2</v>
      </c>
      <c r="K36" s="387">
        <v>0.8</v>
      </c>
    </row>
    <row r="37" spans="2:11" ht="20.149999999999999" customHeight="1" x14ac:dyDescent="0.25">
      <c r="B37" s="359" t="s">
        <v>411</v>
      </c>
      <c r="C37" s="360" t="s">
        <v>307</v>
      </c>
      <c r="D37" s="387">
        <v>16.899999999999999</v>
      </c>
      <c r="E37" s="387">
        <v>140.80000000000001</v>
      </c>
      <c r="F37" s="387">
        <v>130.6</v>
      </c>
      <c r="G37" s="387">
        <v>10.199999999999999</v>
      </c>
      <c r="H37" s="387">
        <v>16.8</v>
      </c>
      <c r="I37" s="387">
        <v>88.3</v>
      </c>
      <c r="J37" s="387">
        <v>86.4</v>
      </c>
      <c r="K37" s="387">
        <v>1.9</v>
      </c>
    </row>
    <row r="38" spans="2:11" ht="20.149999999999999" customHeight="1" x14ac:dyDescent="0.25">
      <c r="B38" s="359" t="s">
        <v>481</v>
      </c>
      <c r="C38" s="360" t="s">
        <v>309</v>
      </c>
      <c r="D38" s="387">
        <v>19.899999999999999</v>
      </c>
      <c r="E38" s="387">
        <v>170.4</v>
      </c>
      <c r="F38" s="387">
        <v>156.69999999999999</v>
      </c>
      <c r="G38" s="387">
        <v>13.7</v>
      </c>
      <c r="H38" s="387">
        <v>16.600000000000001</v>
      </c>
      <c r="I38" s="387">
        <v>99.1</v>
      </c>
      <c r="J38" s="387">
        <v>98.9</v>
      </c>
      <c r="K38" s="387">
        <v>0.2</v>
      </c>
    </row>
    <row r="39" spans="2:11" ht="20.149999999999999" customHeight="1" x14ac:dyDescent="0.25">
      <c r="B39" s="359" t="s">
        <v>423</v>
      </c>
      <c r="C39" s="360" t="s">
        <v>132</v>
      </c>
      <c r="D39" s="387">
        <v>17.2</v>
      </c>
      <c r="E39" s="387">
        <v>137.80000000000001</v>
      </c>
      <c r="F39" s="387">
        <v>128.69999999999999</v>
      </c>
      <c r="G39" s="387">
        <v>9.1</v>
      </c>
      <c r="H39" s="387">
        <v>17</v>
      </c>
      <c r="I39" s="387">
        <v>104.8</v>
      </c>
      <c r="J39" s="387">
        <v>103</v>
      </c>
      <c r="K39" s="387">
        <v>1.8</v>
      </c>
    </row>
    <row r="40" spans="2:11" ht="20.149999999999999" customHeight="1" x14ac:dyDescent="0.25">
      <c r="B40" s="359" t="s">
        <v>482</v>
      </c>
      <c r="C40" s="360" t="s">
        <v>273</v>
      </c>
      <c r="D40" s="387">
        <v>20.9</v>
      </c>
      <c r="E40" s="387">
        <v>171.3</v>
      </c>
      <c r="F40" s="387">
        <v>163.69999999999999</v>
      </c>
      <c r="G40" s="387">
        <v>7.6</v>
      </c>
      <c r="H40" s="387">
        <v>13.9</v>
      </c>
      <c r="I40" s="387">
        <v>69.8</v>
      </c>
      <c r="J40" s="387">
        <v>66.2</v>
      </c>
      <c r="K40" s="387">
        <v>3.6</v>
      </c>
    </row>
    <row r="41" spans="2:11" ht="20.149999999999999" customHeight="1" x14ac:dyDescent="0.25">
      <c r="B41" s="359" t="s">
        <v>131</v>
      </c>
      <c r="C41" s="360" t="s">
        <v>146</v>
      </c>
      <c r="D41" s="387">
        <v>18.8</v>
      </c>
      <c r="E41" s="387">
        <v>160.69999999999999</v>
      </c>
      <c r="F41" s="387">
        <v>147.6</v>
      </c>
      <c r="G41" s="387">
        <v>13.1</v>
      </c>
      <c r="H41" s="387">
        <v>17.7</v>
      </c>
      <c r="I41" s="387">
        <v>106.4</v>
      </c>
      <c r="J41" s="387">
        <v>105.5</v>
      </c>
      <c r="K41" s="387">
        <v>0.9</v>
      </c>
    </row>
    <row r="42" spans="2:11" ht="20.149999999999999" customHeight="1" x14ac:dyDescent="0.25">
      <c r="B42" s="359" t="s">
        <v>402</v>
      </c>
      <c r="C42" s="360" t="s">
        <v>317</v>
      </c>
      <c r="D42" s="387">
        <v>16.899999999999999</v>
      </c>
      <c r="E42" s="387">
        <v>142.6</v>
      </c>
      <c r="F42" s="387">
        <v>130.1</v>
      </c>
      <c r="G42" s="387">
        <v>12.5</v>
      </c>
      <c r="H42" s="387">
        <v>18.399999999999999</v>
      </c>
      <c r="I42" s="387">
        <v>132.1</v>
      </c>
      <c r="J42" s="387">
        <v>127.8</v>
      </c>
      <c r="K42" s="387">
        <v>4.3</v>
      </c>
    </row>
    <row r="43" spans="2:11" ht="20.149999999999999" customHeight="1" x14ac:dyDescent="0.25">
      <c r="B43" s="359" t="s">
        <v>343</v>
      </c>
      <c r="C43" s="360" t="s">
        <v>51</v>
      </c>
      <c r="D43" s="387">
        <v>19.100000000000001</v>
      </c>
      <c r="E43" s="387">
        <v>167.1</v>
      </c>
      <c r="F43" s="387">
        <v>150.1</v>
      </c>
      <c r="G43" s="387">
        <v>17</v>
      </c>
      <c r="H43" s="387">
        <v>18.2</v>
      </c>
      <c r="I43" s="387">
        <v>88.5</v>
      </c>
      <c r="J43" s="387">
        <v>88.3</v>
      </c>
      <c r="K43" s="387">
        <v>0.2</v>
      </c>
    </row>
    <row r="44" spans="2:11" ht="20.149999999999999" customHeight="1" x14ac:dyDescent="0.25">
      <c r="B44" s="359" t="s">
        <v>484</v>
      </c>
      <c r="C44" s="363" t="s">
        <v>356</v>
      </c>
      <c r="D44" s="387">
        <v>16.5</v>
      </c>
      <c r="E44" s="387">
        <v>136.4</v>
      </c>
      <c r="F44" s="387">
        <v>124.3</v>
      </c>
      <c r="G44" s="387">
        <v>12.1</v>
      </c>
      <c r="H44" s="387">
        <v>16.600000000000001</v>
      </c>
      <c r="I44" s="387">
        <v>102.6</v>
      </c>
      <c r="J44" s="387">
        <v>102.3</v>
      </c>
      <c r="K44" s="387">
        <v>0.3</v>
      </c>
    </row>
    <row r="45" spans="2:11" ht="20.149999999999999" customHeight="1" x14ac:dyDescent="0.25">
      <c r="B45" s="350" t="s">
        <v>342</v>
      </c>
      <c r="C45" s="364" t="s">
        <v>486</v>
      </c>
      <c r="D45" s="383">
        <v>18.3</v>
      </c>
      <c r="E45" s="383">
        <v>160</v>
      </c>
      <c r="F45" s="383">
        <v>145.9</v>
      </c>
      <c r="G45" s="383">
        <v>14.1</v>
      </c>
      <c r="H45" s="383">
        <v>17.2</v>
      </c>
      <c r="I45" s="383">
        <v>92</v>
      </c>
      <c r="J45" s="383">
        <v>90.3</v>
      </c>
      <c r="K45" s="383">
        <v>1.7</v>
      </c>
    </row>
    <row r="46" spans="2:11" ht="20.149999999999999" customHeight="1" x14ac:dyDescent="0.25">
      <c r="B46" s="365" t="s">
        <v>208</v>
      </c>
      <c r="C46" s="366" t="s">
        <v>487</v>
      </c>
      <c r="D46" s="389">
        <v>20.100000000000001</v>
      </c>
      <c r="E46" s="389">
        <v>169.5</v>
      </c>
      <c r="F46" s="389">
        <v>155.4</v>
      </c>
      <c r="G46" s="389">
        <v>14.1</v>
      </c>
      <c r="H46" s="389">
        <v>15.5</v>
      </c>
      <c r="I46" s="389">
        <v>86.9</v>
      </c>
      <c r="J46" s="389">
        <v>86.2</v>
      </c>
      <c r="K46" s="389">
        <v>0.7</v>
      </c>
    </row>
    <row r="47" spans="2:11" ht="20.149999999999999" customHeight="1" x14ac:dyDescent="0.25">
      <c r="B47" s="355" t="s">
        <v>326</v>
      </c>
      <c r="C47" s="356" t="s">
        <v>158</v>
      </c>
      <c r="D47" s="383">
        <v>20.5</v>
      </c>
      <c r="E47" s="383">
        <v>169.3</v>
      </c>
      <c r="F47" s="383">
        <v>162</v>
      </c>
      <c r="G47" s="383">
        <v>7.3</v>
      </c>
      <c r="H47" s="383">
        <v>14.5</v>
      </c>
      <c r="I47" s="383">
        <v>83.8</v>
      </c>
      <c r="J47" s="383">
        <v>82.5</v>
      </c>
      <c r="K47" s="383">
        <v>1.3</v>
      </c>
    </row>
    <row r="48" spans="2:11" ht="20.149999999999999" customHeight="1" x14ac:dyDescent="0.25">
      <c r="B48" s="359" t="s">
        <v>488</v>
      </c>
      <c r="C48" s="360" t="s">
        <v>121</v>
      </c>
      <c r="D48" s="389">
        <v>20.6</v>
      </c>
      <c r="E48" s="389">
        <v>165.5</v>
      </c>
      <c r="F48" s="389">
        <v>153.69999999999999</v>
      </c>
      <c r="G48" s="389">
        <v>11.8</v>
      </c>
      <c r="H48" s="389">
        <v>12</v>
      </c>
      <c r="I48" s="389">
        <v>60.3</v>
      </c>
      <c r="J48" s="389">
        <v>58.8</v>
      </c>
      <c r="K48" s="389">
        <v>1.5</v>
      </c>
    </row>
    <row r="49" spans="2:13" ht="20.149999999999999" customHeight="1" x14ac:dyDescent="0.25">
      <c r="B49" s="350" t="s">
        <v>489</v>
      </c>
      <c r="C49" s="351" t="s">
        <v>490</v>
      </c>
      <c r="D49" s="12">
        <v>19</v>
      </c>
      <c r="E49" s="12">
        <v>128.6</v>
      </c>
      <c r="F49" s="12">
        <v>119.3</v>
      </c>
      <c r="G49" s="12">
        <v>9.3000000000000007</v>
      </c>
      <c r="H49" s="12">
        <v>14.6</v>
      </c>
      <c r="I49" s="12">
        <v>120.1</v>
      </c>
      <c r="J49" s="12">
        <v>110.1</v>
      </c>
      <c r="K49" s="12">
        <v>10</v>
      </c>
    </row>
    <row r="50" spans="2:13" ht="20.149999999999999" customHeight="1" x14ac:dyDescent="0.25">
      <c r="B50" s="365" t="s">
        <v>491</v>
      </c>
      <c r="C50" s="348" t="s">
        <v>13</v>
      </c>
      <c r="D50" s="387">
        <v>19.600000000000001</v>
      </c>
      <c r="E50" s="387">
        <v>156.80000000000001</v>
      </c>
      <c r="F50" s="387">
        <v>151.69999999999999</v>
      </c>
      <c r="G50" s="387">
        <v>5.0999999999999996</v>
      </c>
      <c r="H50" s="387">
        <v>14.1</v>
      </c>
      <c r="I50" s="387">
        <v>76.900000000000006</v>
      </c>
      <c r="J50" s="387">
        <v>75.7</v>
      </c>
      <c r="K50" s="387">
        <v>1.2</v>
      </c>
    </row>
    <row r="51" spans="2:13" ht="20.149999999999999" customHeight="1" x14ac:dyDescent="0.25">
      <c r="B51" s="355" t="s">
        <v>376</v>
      </c>
      <c r="C51" s="356" t="s">
        <v>108</v>
      </c>
      <c r="D51" s="383">
        <v>19.100000000000001</v>
      </c>
      <c r="E51" s="383">
        <v>163.19999999999999</v>
      </c>
      <c r="F51" s="383">
        <v>148.69999999999999</v>
      </c>
      <c r="G51" s="383">
        <v>14.5</v>
      </c>
      <c r="H51" s="383">
        <v>16.600000000000001</v>
      </c>
      <c r="I51" s="383">
        <v>103</v>
      </c>
      <c r="J51" s="383">
        <v>100</v>
      </c>
      <c r="K51" s="383">
        <v>3</v>
      </c>
    </row>
    <row r="52" spans="2:13" ht="20.149999999999999" customHeight="1" x14ac:dyDescent="0.25">
      <c r="B52" s="359" t="s">
        <v>492</v>
      </c>
      <c r="C52" s="360" t="s">
        <v>493</v>
      </c>
      <c r="D52" s="387">
        <v>19.399999999999999</v>
      </c>
      <c r="E52" s="387">
        <v>168.9</v>
      </c>
      <c r="F52" s="387">
        <v>148.6</v>
      </c>
      <c r="G52" s="387">
        <v>20.3</v>
      </c>
      <c r="H52" s="387">
        <v>13.6</v>
      </c>
      <c r="I52" s="387">
        <v>83.9</v>
      </c>
      <c r="J52" s="387">
        <v>81.599999999999994</v>
      </c>
      <c r="K52" s="387">
        <v>2.2999999999999998</v>
      </c>
    </row>
    <row r="53" spans="2:13" ht="20.149999999999999" customHeight="1" x14ac:dyDescent="0.25">
      <c r="B53" s="365" t="s">
        <v>495</v>
      </c>
      <c r="C53" s="348" t="s">
        <v>496</v>
      </c>
      <c r="D53" s="389">
        <v>21.3</v>
      </c>
      <c r="E53" s="389">
        <v>164.1</v>
      </c>
      <c r="F53" s="389">
        <v>157.1</v>
      </c>
      <c r="G53" s="389">
        <v>7</v>
      </c>
      <c r="H53" s="389">
        <v>14.8</v>
      </c>
      <c r="I53" s="389">
        <v>73.8</v>
      </c>
      <c r="J53" s="389">
        <v>73</v>
      </c>
      <c r="K53" s="389">
        <v>0.8</v>
      </c>
      <c r="M53" s="2"/>
    </row>
    <row r="54" spans="2:13" ht="18.45" x14ac:dyDescent="0.3">
      <c r="B54" s="61"/>
      <c r="C54" s="323" t="s">
        <v>520</v>
      </c>
      <c r="E54" s="457"/>
      <c r="I54" s="61"/>
      <c r="J54" s="61"/>
      <c r="K54" s="61"/>
    </row>
    <row r="55" spans="2:13" ht="18.45" x14ac:dyDescent="0.3">
      <c r="B55" s="61"/>
      <c r="C55" s="322">
        <v>45901</v>
      </c>
      <c r="E55" s="457"/>
      <c r="I55" s="61"/>
      <c r="J55" s="61"/>
      <c r="K55" s="61"/>
    </row>
    <row r="56" spans="2:13" ht="18" customHeight="1" x14ac:dyDescent="0.25">
      <c r="B56" s="48"/>
      <c r="C56" s="324" t="s">
        <v>497</v>
      </c>
      <c r="E56" s="48"/>
      <c r="F56" s="48"/>
      <c r="G56" s="48"/>
      <c r="H56" s="48"/>
      <c r="I56" s="48"/>
      <c r="J56" s="48"/>
    </row>
    <row r="57" spans="2:13" s="321" customFormat="1" ht="18" customHeight="1" x14ac:dyDescent="0.25">
      <c r="B57" s="626" t="s">
        <v>500</v>
      </c>
      <c r="C57" s="627"/>
      <c r="D57" s="641" t="s">
        <v>511</v>
      </c>
      <c r="E57" s="640"/>
      <c r="F57" s="640"/>
      <c r="G57" s="655"/>
      <c r="H57" s="639" t="s">
        <v>372</v>
      </c>
      <c r="I57" s="640"/>
      <c r="J57" s="640"/>
      <c r="K57" s="655"/>
    </row>
    <row r="58" spans="2:13" s="321" customFormat="1" ht="9.75" customHeight="1" x14ac:dyDescent="0.25">
      <c r="B58" s="628"/>
      <c r="C58" s="629"/>
      <c r="D58" s="662" t="s">
        <v>143</v>
      </c>
      <c r="E58" s="662" t="s">
        <v>61</v>
      </c>
      <c r="F58" s="396"/>
      <c r="G58" s="458"/>
      <c r="H58" s="662" t="s">
        <v>143</v>
      </c>
      <c r="I58" s="662" t="s">
        <v>61</v>
      </c>
      <c r="J58" s="396"/>
      <c r="K58" s="458"/>
    </row>
    <row r="59" spans="2:13" s="321" customFormat="1" ht="36" customHeight="1" x14ac:dyDescent="0.25">
      <c r="B59" s="630"/>
      <c r="C59" s="631"/>
      <c r="D59" s="663"/>
      <c r="E59" s="663"/>
      <c r="F59" s="463" t="s">
        <v>517</v>
      </c>
      <c r="G59" s="464" t="s">
        <v>518</v>
      </c>
      <c r="H59" s="663"/>
      <c r="I59" s="663"/>
      <c r="J59" s="463" t="s">
        <v>517</v>
      </c>
      <c r="K59" s="464" t="s">
        <v>518</v>
      </c>
    </row>
    <row r="60" spans="2:13" s="321" customFormat="1" ht="12" customHeight="1" x14ac:dyDescent="0.25">
      <c r="B60" s="375"/>
      <c r="C60" s="376"/>
      <c r="D60" s="465" t="s">
        <v>387</v>
      </c>
      <c r="E60" s="466" t="s">
        <v>123</v>
      </c>
      <c r="F60" s="467" t="s">
        <v>123</v>
      </c>
      <c r="G60" s="467" t="s">
        <v>123</v>
      </c>
      <c r="H60" s="467" t="s">
        <v>387</v>
      </c>
      <c r="I60" s="467" t="s">
        <v>123</v>
      </c>
      <c r="J60" s="467" t="s">
        <v>123</v>
      </c>
      <c r="K60" s="465" t="s">
        <v>123</v>
      </c>
    </row>
    <row r="61" spans="2:13" ht="20.149999999999999" customHeight="1" x14ac:dyDescent="0.25">
      <c r="B61" s="380" t="s">
        <v>154</v>
      </c>
      <c r="C61" s="381" t="s">
        <v>34</v>
      </c>
      <c r="D61" s="12">
        <v>19</v>
      </c>
      <c r="E61" s="12">
        <v>161.69999999999999</v>
      </c>
      <c r="F61" s="12">
        <v>145.30000000000001</v>
      </c>
      <c r="G61" s="12">
        <v>16.399999999999999</v>
      </c>
      <c r="H61" s="12">
        <v>15.6</v>
      </c>
      <c r="I61" s="12">
        <v>92.4</v>
      </c>
      <c r="J61" s="12">
        <v>89.4</v>
      </c>
      <c r="K61" s="12">
        <v>3</v>
      </c>
    </row>
    <row r="62" spans="2:13" ht="20.149999999999999" customHeight="1" x14ac:dyDescent="0.25">
      <c r="B62" s="338" t="s">
        <v>194</v>
      </c>
      <c r="C62" s="339" t="s">
        <v>454</v>
      </c>
      <c r="D62" s="382">
        <v>18.3</v>
      </c>
      <c r="E62" s="383">
        <v>146</v>
      </c>
      <c r="F62" s="383">
        <v>131.69999999999999</v>
      </c>
      <c r="G62" s="383">
        <v>14.3</v>
      </c>
      <c r="H62" s="383">
        <v>17.8</v>
      </c>
      <c r="I62" s="383">
        <v>107.2</v>
      </c>
      <c r="J62" s="383">
        <v>106.7</v>
      </c>
      <c r="K62" s="383">
        <v>0.5</v>
      </c>
    </row>
    <row r="63" spans="2:13" ht="20.149999999999999" customHeight="1" x14ac:dyDescent="0.25">
      <c r="B63" s="342" t="s">
        <v>148</v>
      </c>
      <c r="C63" s="343" t="s">
        <v>45</v>
      </c>
      <c r="D63" s="386">
        <v>18.7</v>
      </c>
      <c r="E63" s="387">
        <v>161.4</v>
      </c>
      <c r="F63" s="387">
        <v>146.69999999999999</v>
      </c>
      <c r="G63" s="387">
        <v>14.7</v>
      </c>
      <c r="H63" s="387">
        <v>17.100000000000001</v>
      </c>
      <c r="I63" s="387">
        <v>109.8</v>
      </c>
      <c r="J63" s="387">
        <v>106.4</v>
      </c>
      <c r="K63" s="387">
        <v>3.4</v>
      </c>
    </row>
    <row r="64" spans="2:13" ht="20.149999999999999" customHeight="1" x14ac:dyDescent="0.25">
      <c r="B64" s="346" t="s">
        <v>106</v>
      </c>
      <c r="C64" s="343" t="s">
        <v>455</v>
      </c>
      <c r="D64" s="386">
        <v>17.7</v>
      </c>
      <c r="E64" s="387">
        <v>147.80000000000001</v>
      </c>
      <c r="F64" s="387">
        <v>132.80000000000001</v>
      </c>
      <c r="G64" s="387">
        <v>15</v>
      </c>
      <c r="H64" s="387">
        <v>15.3</v>
      </c>
      <c r="I64" s="387">
        <v>114.2</v>
      </c>
      <c r="J64" s="387">
        <v>114.1</v>
      </c>
      <c r="K64" s="387">
        <v>0.1</v>
      </c>
    </row>
    <row r="65" spans="2:11" ht="20.149999999999999" customHeight="1" x14ac:dyDescent="0.25">
      <c r="B65" s="342" t="s">
        <v>351</v>
      </c>
      <c r="C65" s="343" t="s">
        <v>31</v>
      </c>
      <c r="D65" s="386">
        <v>17.3</v>
      </c>
      <c r="E65" s="387">
        <v>142.4</v>
      </c>
      <c r="F65" s="387">
        <v>134.30000000000001</v>
      </c>
      <c r="G65" s="387">
        <v>8.1</v>
      </c>
      <c r="H65" s="387">
        <v>14.5</v>
      </c>
      <c r="I65" s="387">
        <v>103.2</v>
      </c>
      <c r="J65" s="387">
        <v>102.1</v>
      </c>
      <c r="K65" s="387">
        <v>1.1000000000000001</v>
      </c>
    </row>
    <row r="66" spans="2:11" ht="20.149999999999999" customHeight="1" x14ac:dyDescent="0.25">
      <c r="B66" s="342" t="s">
        <v>5</v>
      </c>
      <c r="C66" s="343" t="s">
        <v>457</v>
      </c>
      <c r="D66" s="386">
        <v>19.3</v>
      </c>
      <c r="E66" s="387">
        <v>177.1</v>
      </c>
      <c r="F66" s="387">
        <v>152.30000000000001</v>
      </c>
      <c r="G66" s="387">
        <v>24.8</v>
      </c>
      <c r="H66" s="387">
        <v>18.3</v>
      </c>
      <c r="I66" s="387">
        <v>94.7</v>
      </c>
      <c r="J66" s="387">
        <v>88.9</v>
      </c>
      <c r="K66" s="387">
        <v>5.8</v>
      </c>
    </row>
    <row r="67" spans="2:11" ht="20.149999999999999" customHeight="1" x14ac:dyDescent="0.25">
      <c r="B67" s="342" t="s">
        <v>353</v>
      </c>
      <c r="C67" s="343" t="s">
        <v>210</v>
      </c>
      <c r="D67" s="386">
        <v>18.899999999999999</v>
      </c>
      <c r="E67" s="387">
        <v>160.69999999999999</v>
      </c>
      <c r="F67" s="387">
        <v>149.69999999999999</v>
      </c>
      <c r="G67" s="387">
        <v>11</v>
      </c>
      <c r="H67" s="387">
        <v>17.7</v>
      </c>
      <c r="I67" s="387">
        <v>98.9</v>
      </c>
      <c r="J67" s="387">
        <v>97.8</v>
      </c>
      <c r="K67" s="387">
        <v>1.1000000000000001</v>
      </c>
    </row>
    <row r="68" spans="2:11" ht="20.149999999999999" customHeight="1" x14ac:dyDescent="0.25">
      <c r="B68" s="342" t="s">
        <v>190</v>
      </c>
      <c r="C68" s="343" t="s">
        <v>40</v>
      </c>
      <c r="D68" s="386">
        <v>17.899999999999999</v>
      </c>
      <c r="E68" s="387">
        <v>144.4</v>
      </c>
      <c r="F68" s="387">
        <v>131.9</v>
      </c>
      <c r="G68" s="387">
        <v>12.5</v>
      </c>
      <c r="H68" s="387">
        <v>18.100000000000001</v>
      </c>
      <c r="I68" s="387">
        <v>109.8</v>
      </c>
      <c r="J68" s="387">
        <v>109</v>
      </c>
      <c r="K68" s="387">
        <v>0.8</v>
      </c>
    </row>
    <row r="69" spans="2:11" ht="20.149999999999999" customHeight="1" x14ac:dyDescent="0.25">
      <c r="B69" s="342" t="s">
        <v>355</v>
      </c>
      <c r="C69" s="343" t="s">
        <v>460</v>
      </c>
      <c r="D69" s="386">
        <v>18.8</v>
      </c>
      <c r="E69" s="387">
        <v>157.69999999999999</v>
      </c>
      <c r="F69" s="387">
        <v>149.4</v>
      </c>
      <c r="G69" s="387">
        <v>8.3000000000000007</v>
      </c>
      <c r="H69" s="387">
        <v>13.8</v>
      </c>
      <c r="I69" s="387">
        <v>82.4</v>
      </c>
      <c r="J69" s="387">
        <v>81</v>
      </c>
      <c r="K69" s="387">
        <v>1.4</v>
      </c>
    </row>
    <row r="70" spans="2:11" ht="20.149999999999999" customHeight="1" x14ac:dyDescent="0.25">
      <c r="B70" s="342" t="s">
        <v>357</v>
      </c>
      <c r="C70" s="343" t="s">
        <v>461</v>
      </c>
      <c r="D70" s="386">
        <v>18.7</v>
      </c>
      <c r="E70" s="387">
        <v>157.9</v>
      </c>
      <c r="F70" s="387">
        <v>142.9</v>
      </c>
      <c r="G70" s="387">
        <v>15</v>
      </c>
      <c r="H70" s="387">
        <v>17</v>
      </c>
      <c r="I70" s="387">
        <v>118.3</v>
      </c>
      <c r="J70" s="387">
        <v>116.7</v>
      </c>
      <c r="K70" s="387">
        <v>1.6</v>
      </c>
    </row>
    <row r="71" spans="2:11" ht="20.149999999999999" customHeight="1" x14ac:dyDescent="0.25">
      <c r="B71" s="342" t="s">
        <v>18</v>
      </c>
      <c r="C71" s="343" t="s">
        <v>462</v>
      </c>
      <c r="D71" s="386">
        <v>20.5</v>
      </c>
      <c r="E71" s="387">
        <v>169.4</v>
      </c>
      <c r="F71" s="387">
        <v>160.19999999999999</v>
      </c>
      <c r="G71" s="387">
        <v>9.1999999999999993</v>
      </c>
      <c r="H71" s="387">
        <v>13.8</v>
      </c>
      <c r="I71" s="387">
        <v>74.599999999999994</v>
      </c>
      <c r="J71" s="387">
        <v>72.7</v>
      </c>
      <c r="K71" s="387">
        <v>1.9</v>
      </c>
    </row>
    <row r="72" spans="2:11" ht="20.149999999999999" customHeight="1" x14ac:dyDescent="0.25">
      <c r="B72" s="342" t="s">
        <v>359</v>
      </c>
      <c r="C72" s="343" t="s">
        <v>463</v>
      </c>
      <c r="D72" s="386">
        <v>19.3</v>
      </c>
      <c r="E72" s="387">
        <v>158.5</v>
      </c>
      <c r="F72" s="387">
        <v>146.19999999999999</v>
      </c>
      <c r="G72" s="387">
        <v>12.3</v>
      </c>
      <c r="H72" s="387">
        <v>13</v>
      </c>
      <c r="I72" s="387">
        <v>80.3</v>
      </c>
      <c r="J72" s="387">
        <v>78.8</v>
      </c>
      <c r="K72" s="387">
        <v>1.5</v>
      </c>
    </row>
    <row r="73" spans="2:11" ht="20.149999999999999" customHeight="1" x14ac:dyDescent="0.25">
      <c r="B73" s="342" t="s">
        <v>280</v>
      </c>
      <c r="C73" s="343" t="s">
        <v>464</v>
      </c>
      <c r="D73" s="386">
        <v>20.6</v>
      </c>
      <c r="E73" s="387">
        <v>202.2</v>
      </c>
      <c r="F73" s="387">
        <v>162.5</v>
      </c>
      <c r="G73" s="387">
        <v>39.700000000000003</v>
      </c>
      <c r="H73" s="387">
        <v>13.5</v>
      </c>
      <c r="I73" s="387">
        <v>59.9</v>
      </c>
      <c r="J73" s="387">
        <v>59.7</v>
      </c>
      <c r="K73" s="387">
        <v>0.2</v>
      </c>
    </row>
    <row r="74" spans="2:11" ht="20.149999999999999" customHeight="1" x14ac:dyDescent="0.25">
      <c r="B74" s="342" t="s">
        <v>361</v>
      </c>
      <c r="C74" s="343" t="s">
        <v>466</v>
      </c>
      <c r="D74" s="386">
        <v>18.8</v>
      </c>
      <c r="E74" s="387">
        <v>134.19999999999999</v>
      </c>
      <c r="F74" s="387">
        <v>125.7</v>
      </c>
      <c r="G74" s="387">
        <v>8.5</v>
      </c>
      <c r="H74" s="387">
        <v>14.5</v>
      </c>
      <c r="I74" s="387">
        <v>100.6</v>
      </c>
      <c r="J74" s="387">
        <v>93.9</v>
      </c>
      <c r="K74" s="387">
        <v>6.7</v>
      </c>
    </row>
    <row r="75" spans="2:11" ht="20.149999999999999" customHeight="1" x14ac:dyDescent="0.25">
      <c r="B75" s="342" t="s">
        <v>362</v>
      </c>
      <c r="C75" s="343" t="s">
        <v>382</v>
      </c>
      <c r="D75" s="386">
        <v>18.899999999999999</v>
      </c>
      <c r="E75" s="387">
        <v>165.1</v>
      </c>
      <c r="F75" s="387">
        <v>143.5</v>
      </c>
      <c r="G75" s="387">
        <v>21.6</v>
      </c>
      <c r="H75" s="387">
        <v>17.600000000000001</v>
      </c>
      <c r="I75" s="387">
        <v>110.3</v>
      </c>
      <c r="J75" s="387">
        <v>93.4</v>
      </c>
      <c r="K75" s="387">
        <v>16.899999999999999</v>
      </c>
    </row>
    <row r="76" spans="2:11" ht="20.149999999999999" customHeight="1" x14ac:dyDescent="0.25">
      <c r="B76" s="347" t="s">
        <v>364</v>
      </c>
      <c r="C76" s="348" t="s">
        <v>290</v>
      </c>
      <c r="D76" s="388">
        <v>19.5</v>
      </c>
      <c r="E76" s="389">
        <v>168.3</v>
      </c>
      <c r="F76" s="389">
        <v>149.30000000000001</v>
      </c>
      <c r="G76" s="389">
        <v>19</v>
      </c>
      <c r="H76" s="389">
        <v>14</v>
      </c>
      <c r="I76" s="389">
        <v>85.1</v>
      </c>
      <c r="J76" s="389">
        <v>82.7</v>
      </c>
      <c r="K76" s="389">
        <v>2.4</v>
      </c>
    </row>
    <row r="77" spans="2:11" ht="20.149999999999999" customHeight="1" x14ac:dyDescent="0.25">
      <c r="B77" s="350" t="s">
        <v>467</v>
      </c>
      <c r="C77" s="351" t="s">
        <v>150</v>
      </c>
      <c r="D77" s="383">
        <v>18.600000000000001</v>
      </c>
      <c r="E77" s="383">
        <v>166.8</v>
      </c>
      <c r="F77" s="383">
        <v>149.9</v>
      </c>
      <c r="G77" s="383">
        <v>16.899999999999999</v>
      </c>
      <c r="H77" s="383">
        <v>16.7</v>
      </c>
      <c r="I77" s="383">
        <v>112.7</v>
      </c>
      <c r="J77" s="383">
        <v>106.1</v>
      </c>
      <c r="K77" s="383">
        <v>6.6</v>
      </c>
    </row>
    <row r="78" spans="2:11" ht="20.149999999999999" customHeight="1" x14ac:dyDescent="0.25">
      <c r="B78" s="352" t="s">
        <v>468</v>
      </c>
      <c r="C78" s="343" t="s">
        <v>469</v>
      </c>
      <c r="D78" s="385">
        <v>19.600000000000001</v>
      </c>
      <c r="E78" s="385">
        <v>160.6</v>
      </c>
      <c r="F78" s="385">
        <v>152.1</v>
      </c>
      <c r="G78" s="385">
        <v>8.5</v>
      </c>
      <c r="H78" s="385">
        <v>15.5</v>
      </c>
      <c r="I78" s="385">
        <v>81.599999999999994</v>
      </c>
      <c r="J78" s="385">
        <v>81.5</v>
      </c>
      <c r="K78" s="385">
        <v>0.1</v>
      </c>
    </row>
    <row r="79" spans="2:11" ht="20.149999999999999" customHeight="1" x14ac:dyDescent="0.25">
      <c r="B79" s="355" t="s">
        <v>470</v>
      </c>
      <c r="C79" s="356" t="s">
        <v>84</v>
      </c>
      <c r="D79" s="394" t="s">
        <v>558</v>
      </c>
      <c r="E79" s="394" t="s">
        <v>558</v>
      </c>
      <c r="F79" s="394" t="s">
        <v>558</v>
      </c>
      <c r="G79" s="394" t="s">
        <v>558</v>
      </c>
      <c r="H79" s="394" t="s">
        <v>558</v>
      </c>
      <c r="I79" s="394" t="s">
        <v>558</v>
      </c>
      <c r="J79" s="394" t="s">
        <v>558</v>
      </c>
      <c r="K79" s="394" t="s">
        <v>558</v>
      </c>
    </row>
    <row r="80" spans="2:11" ht="20.149999999999999" customHeight="1" x14ac:dyDescent="0.25">
      <c r="B80" s="359" t="s">
        <v>471</v>
      </c>
      <c r="C80" s="360" t="s">
        <v>311</v>
      </c>
      <c r="D80" s="390">
        <v>19.7</v>
      </c>
      <c r="E80" s="390">
        <v>180.2</v>
      </c>
      <c r="F80" s="390">
        <v>155.69999999999999</v>
      </c>
      <c r="G80" s="390">
        <v>24.5</v>
      </c>
      <c r="H80" s="390">
        <v>18.2</v>
      </c>
      <c r="I80" s="390">
        <v>85</v>
      </c>
      <c r="J80" s="390">
        <v>85</v>
      </c>
      <c r="K80" s="390">
        <v>0</v>
      </c>
    </row>
    <row r="81" spans="2:11" ht="20.149999999999999" customHeight="1" x14ac:dyDescent="0.25">
      <c r="B81" s="359" t="s">
        <v>472</v>
      </c>
      <c r="C81" s="360" t="s">
        <v>314</v>
      </c>
      <c r="D81" s="387">
        <v>19.2</v>
      </c>
      <c r="E81" s="387">
        <v>160.1</v>
      </c>
      <c r="F81" s="387">
        <v>146.80000000000001</v>
      </c>
      <c r="G81" s="387">
        <v>13.3</v>
      </c>
      <c r="H81" s="387">
        <v>16.899999999999999</v>
      </c>
      <c r="I81" s="387">
        <v>101.9</v>
      </c>
      <c r="J81" s="387">
        <v>101.7</v>
      </c>
      <c r="K81" s="387">
        <v>0.2</v>
      </c>
    </row>
    <row r="82" spans="2:11" ht="20.149999999999999" customHeight="1" x14ac:dyDescent="0.25">
      <c r="B82" s="359" t="s">
        <v>473</v>
      </c>
      <c r="C82" s="360" t="s">
        <v>474</v>
      </c>
      <c r="D82" s="387">
        <v>16.899999999999999</v>
      </c>
      <c r="E82" s="387">
        <v>145.1</v>
      </c>
      <c r="F82" s="387">
        <v>130</v>
      </c>
      <c r="G82" s="387">
        <v>15.1</v>
      </c>
      <c r="H82" s="387">
        <v>14.9</v>
      </c>
      <c r="I82" s="387">
        <v>87.2</v>
      </c>
      <c r="J82" s="387">
        <v>85.6</v>
      </c>
      <c r="K82" s="387">
        <v>1.6</v>
      </c>
    </row>
    <row r="83" spans="2:11" ht="20.149999999999999" customHeight="1" x14ac:dyDescent="0.25">
      <c r="B83" s="359" t="s">
        <v>459</v>
      </c>
      <c r="C83" s="360" t="s">
        <v>166</v>
      </c>
      <c r="D83" s="387">
        <v>18.600000000000001</v>
      </c>
      <c r="E83" s="387">
        <v>161.5</v>
      </c>
      <c r="F83" s="387">
        <v>147.6</v>
      </c>
      <c r="G83" s="387">
        <v>13.9</v>
      </c>
      <c r="H83" s="387">
        <v>18.2</v>
      </c>
      <c r="I83" s="387">
        <v>120.5</v>
      </c>
      <c r="J83" s="387">
        <v>117.5</v>
      </c>
      <c r="K83" s="387">
        <v>3</v>
      </c>
    </row>
    <row r="84" spans="2:11" ht="20.149999999999999" customHeight="1" x14ac:dyDescent="0.25">
      <c r="B84" s="359" t="s">
        <v>475</v>
      </c>
      <c r="C84" s="360" t="s">
        <v>113</v>
      </c>
      <c r="D84" s="387">
        <v>18.7</v>
      </c>
      <c r="E84" s="387">
        <v>156.30000000000001</v>
      </c>
      <c r="F84" s="387">
        <v>141.69999999999999</v>
      </c>
      <c r="G84" s="387">
        <v>14.6</v>
      </c>
      <c r="H84" s="387">
        <v>18.600000000000001</v>
      </c>
      <c r="I84" s="387">
        <v>124.7</v>
      </c>
      <c r="J84" s="387">
        <v>124.3</v>
      </c>
      <c r="K84" s="387">
        <v>0.4</v>
      </c>
    </row>
    <row r="85" spans="2:11" ht="20.149999999999999" customHeight="1" x14ac:dyDescent="0.25">
      <c r="B85" s="359" t="s">
        <v>201</v>
      </c>
      <c r="C85" s="360" t="s">
        <v>320</v>
      </c>
      <c r="D85" s="387">
        <v>17.899999999999999</v>
      </c>
      <c r="E85" s="387">
        <v>155</v>
      </c>
      <c r="F85" s="387">
        <v>140.4</v>
      </c>
      <c r="G85" s="387">
        <v>14.6</v>
      </c>
      <c r="H85" s="387">
        <v>19</v>
      </c>
      <c r="I85" s="387">
        <v>125.7</v>
      </c>
      <c r="J85" s="387">
        <v>124.5</v>
      </c>
      <c r="K85" s="387">
        <v>1.2</v>
      </c>
    </row>
    <row r="86" spans="2:11" ht="20.149999999999999" customHeight="1" x14ac:dyDescent="0.25">
      <c r="B86" s="359" t="s">
        <v>476</v>
      </c>
      <c r="C86" s="360" t="s">
        <v>449</v>
      </c>
      <c r="D86" s="390">
        <v>18.899999999999999</v>
      </c>
      <c r="E86" s="390">
        <v>172.3</v>
      </c>
      <c r="F86" s="390">
        <v>151.6</v>
      </c>
      <c r="G86" s="390">
        <v>20.7</v>
      </c>
      <c r="H86" s="390">
        <v>13.2</v>
      </c>
      <c r="I86" s="390">
        <v>62.7</v>
      </c>
      <c r="J86" s="390">
        <v>62.4</v>
      </c>
      <c r="K86" s="390">
        <v>0.3</v>
      </c>
    </row>
    <row r="87" spans="2:11" ht="20.149999999999999" customHeight="1" x14ac:dyDescent="0.25">
      <c r="B87" s="359" t="s">
        <v>477</v>
      </c>
      <c r="C87" s="360" t="s">
        <v>478</v>
      </c>
      <c r="D87" s="390">
        <v>19</v>
      </c>
      <c r="E87" s="390">
        <v>160.9</v>
      </c>
      <c r="F87" s="390">
        <v>147.30000000000001</v>
      </c>
      <c r="G87" s="390">
        <v>13.6</v>
      </c>
      <c r="H87" s="390">
        <v>17.3</v>
      </c>
      <c r="I87" s="390">
        <v>87.9</v>
      </c>
      <c r="J87" s="390">
        <v>86</v>
      </c>
      <c r="K87" s="390">
        <v>1.9</v>
      </c>
    </row>
    <row r="88" spans="2:11" ht="20.149999999999999" customHeight="1" x14ac:dyDescent="0.25">
      <c r="B88" s="359" t="s">
        <v>174</v>
      </c>
      <c r="C88" s="360" t="s">
        <v>479</v>
      </c>
      <c r="D88" s="387">
        <v>16.2</v>
      </c>
      <c r="E88" s="387">
        <v>133.6</v>
      </c>
      <c r="F88" s="387">
        <v>122.4</v>
      </c>
      <c r="G88" s="387">
        <v>11.2</v>
      </c>
      <c r="H88" s="387">
        <v>13.9</v>
      </c>
      <c r="I88" s="387">
        <v>101.6</v>
      </c>
      <c r="J88" s="387">
        <v>97.2</v>
      </c>
      <c r="K88" s="387">
        <v>4.4000000000000004</v>
      </c>
    </row>
    <row r="89" spans="2:11" ht="20.149999999999999" customHeight="1" x14ac:dyDescent="0.25">
      <c r="B89" s="359" t="s">
        <v>205</v>
      </c>
      <c r="C89" s="360" t="s">
        <v>480</v>
      </c>
      <c r="D89" s="387">
        <v>20.2</v>
      </c>
      <c r="E89" s="387">
        <v>169.8</v>
      </c>
      <c r="F89" s="387">
        <v>159</v>
      </c>
      <c r="G89" s="387">
        <v>10.8</v>
      </c>
      <c r="H89" s="387">
        <v>19.600000000000001</v>
      </c>
      <c r="I89" s="387">
        <v>120.6</v>
      </c>
      <c r="J89" s="387">
        <v>119</v>
      </c>
      <c r="K89" s="387">
        <v>1.6</v>
      </c>
    </row>
    <row r="90" spans="2:11" ht="20.149999999999999" customHeight="1" x14ac:dyDescent="0.25">
      <c r="B90" s="359" t="s">
        <v>411</v>
      </c>
      <c r="C90" s="360" t="s">
        <v>307</v>
      </c>
      <c r="D90" s="387">
        <v>16.399999999999999</v>
      </c>
      <c r="E90" s="387">
        <v>136.80000000000001</v>
      </c>
      <c r="F90" s="387">
        <v>125.9</v>
      </c>
      <c r="G90" s="387">
        <v>10.9</v>
      </c>
      <c r="H90" s="387">
        <v>13.8</v>
      </c>
      <c r="I90" s="387">
        <v>93.3</v>
      </c>
      <c r="J90" s="387">
        <v>91.7</v>
      </c>
      <c r="K90" s="387">
        <v>1.6</v>
      </c>
    </row>
    <row r="91" spans="2:11" ht="20.149999999999999" customHeight="1" x14ac:dyDescent="0.25">
      <c r="B91" s="359" t="s">
        <v>481</v>
      </c>
      <c r="C91" s="360" t="s">
        <v>309</v>
      </c>
      <c r="D91" s="387">
        <v>19.600000000000001</v>
      </c>
      <c r="E91" s="387">
        <v>172.1</v>
      </c>
      <c r="F91" s="387">
        <v>154.4</v>
      </c>
      <c r="G91" s="387">
        <v>17.7</v>
      </c>
      <c r="H91" s="387">
        <v>13.8</v>
      </c>
      <c r="I91" s="387">
        <v>78</v>
      </c>
      <c r="J91" s="387">
        <v>77.3</v>
      </c>
      <c r="K91" s="387">
        <v>0.7</v>
      </c>
    </row>
    <row r="92" spans="2:11" ht="20.149999999999999" customHeight="1" x14ac:dyDescent="0.25">
      <c r="B92" s="359" t="s">
        <v>423</v>
      </c>
      <c r="C92" s="360" t="s">
        <v>132</v>
      </c>
      <c r="D92" s="387">
        <v>16.8</v>
      </c>
      <c r="E92" s="387">
        <v>135.30000000000001</v>
      </c>
      <c r="F92" s="387">
        <v>125.6</v>
      </c>
      <c r="G92" s="387">
        <v>9.6999999999999993</v>
      </c>
      <c r="H92" s="387">
        <v>17</v>
      </c>
      <c r="I92" s="387">
        <v>104.8</v>
      </c>
      <c r="J92" s="387">
        <v>103</v>
      </c>
      <c r="K92" s="387">
        <v>1.8</v>
      </c>
    </row>
    <row r="93" spans="2:11" ht="20.149999999999999" customHeight="1" x14ac:dyDescent="0.25">
      <c r="B93" s="359" t="s">
        <v>482</v>
      </c>
      <c r="C93" s="360" t="s">
        <v>273</v>
      </c>
      <c r="D93" s="387">
        <v>20.9</v>
      </c>
      <c r="E93" s="387">
        <v>171.3</v>
      </c>
      <c r="F93" s="387">
        <v>163.69999999999999</v>
      </c>
      <c r="G93" s="387">
        <v>7.6</v>
      </c>
      <c r="H93" s="387">
        <v>13.9</v>
      </c>
      <c r="I93" s="387">
        <v>69.8</v>
      </c>
      <c r="J93" s="387">
        <v>66.2</v>
      </c>
      <c r="K93" s="387">
        <v>3.6</v>
      </c>
    </row>
    <row r="94" spans="2:11" ht="20.149999999999999" customHeight="1" x14ac:dyDescent="0.25">
      <c r="B94" s="359" t="s">
        <v>131</v>
      </c>
      <c r="C94" s="360" t="s">
        <v>146</v>
      </c>
      <c r="D94" s="387">
        <v>18.7</v>
      </c>
      <c r="E94" s="387">
        <v>160.19999999999999</v>
      </c>
      <c r="F94" s="387">
        <v>146.80000000000001</v>
      </c>
      <c r="G94" s="387">
        <v>13.4</v>
      </c>
      <c r="H94" s="387">
        <v>17.600000000000001</v>
      </c>
      <c r="I94" s="387">
        <v>109.4</v>
      </c>
      <c r="J94" s="387">
        <v>108.5</v>
      </c>
      <c r="K94" s="387">
        <v>0.9</v>
      </c>
    </row>
    <row r="95" spans="2:11" ht="20.149999999999999" customHeight="1" x14ac:dyDescent="0.25">
      <c r="B95" s="359" t="s">
        <v>402</v>
      </c>
      <c r="C95" s="360" t="s">
        <v>317</v>
      </c>
      <c r="D95" s="387">
        <v>16.899999999999999</v>
      </c>
      <c r="E95" s="387">
        <v>142.6</v>
      </c>
      <c r="F95" s="387">
        <v>130.1</v>
      </c>
      <c r="G95" s="387">
        <v>12.5</v>
      </c>
      <c r="H95" s="387">
        <v>18.399999999999999</v>
      </c>
      <c r="I95" s="387">
        <v>132.1</v>
      </c>
      <c r="J95" s="387">
        <v>127.8</v>
      </c>
      <c r="K95" s="387">
        <v>4.3</v>
      </c>
    </row>
    <row r="96" spans="2:11" ht="20.149999999999999" customHeight="1" x14ac:dyDescent="0.25">
      <c r="B96" s="359" t="s">
        <v>343</v>
      </c>
      <c r="C96" s="360" t="s">
        <v>51</v>
      </c>
      <c r="D96" s="387">
        <v>19.100000000000001</v>
      </c>
      <c r="E96" s="387">
        <v>166.4</v>
      </c>
      <c r="F96" s="387">
        <v>149.9</v>
      </c>
      <c r="G96" s="387">
        <v>16.5</v>
      </c>
      <c r="H96" s="387">
        <v>17.8</v>
      </c>
      <c r="I96" s="387">
        <v>109.2</v>
      </c>
      <c r="J96" s="387">
        <v>108.9</v>
      </c>
      <c r="K96" s="387">
        <v>0.3</v>
      </c>
    </row>
    <row r="97" spans="2:11" ht="20.149999999999999" customHeight="1" x14ac:dyDescent="0.25">
      <c r="B97" s="359" t="s">
        <v>484</v>
      </c>
      <c r="C97" s="363" t="s">
        <v>356</v>
      </c>
      <c r="D97" s="387">
        <v>15.8</v>
      </c>
      <c r="E97" s="387">
        <v>131.19999999999999</v>
      </c>
      <c r="F97" s="387">
        <v>119.9</v>
      </c>
      <c r="G97" s="387">
        <v>11.3</v>
      </c>
      <c r="H97" s="387">
        <v>16.8</v>
      </c>
      <c r="I97" s="387">
        <v>110.9</v>
      </c>
      <c r="J97" s="387">
        <v>110.3</v>
      </c>
      <c r="K97" s="387">
        <v>0.6</v>
      </c>
    </row>
    <row r="98" spans="2:11" ht="20.149999999999999" customHeight="1" x14ac:dyDescent="0.25">
      <c r="B98" s="350" t="s">
        <v>342</v>
      </c>
      <c r="C98" s="364" t="s">
        <v>486</v>
      </c>
      <c r="D98" s="383">
        <v>18.3</v>
      </c>
      <c r="E98" s="383">
        <v>157.80000000000001</v>
      </c>
      <c r="F98" s="383">
        <v>142.9</v>
      </c>
      <c r="G98" s="383">
        <v>14.9</v>
      </c>
      <c r="H98" s="383">
        <v>21.3</v>
      </c>
      <c r="I98" s="383">
        <v>131.5</v>
      </c>
      <c r="J98" s="383">
        <v>126.4</v>
      </c>
      <c r="K98" s="383">
        <v>5.0999999999999996</v>
      </c>
    </row>
    <row r="99" spans="2:11" ht="20.149999999999999" customHeight="1" x14ac:dyDescent="0.25">
      <c r="B99" s="365" t="s">
        <v>208</v>
      </c>
      <c r="C99" s="366" t="s">
        <v>487</v>
      </c>
      <c r="D99" s="389">
        <v>19.399999999999999</v>
      </c>
      <c r="E99" s="389">
        <v>162.9</v>
      </c>
      <c r="F99" s="389">
        <v>154.80000000000001</v>
      </c>
      <c r="G99" s="389">
        <v>8.1</v>
      </c>
      <c r="H99" s="389">
        <v>17.3</v>
      </c>
      <c r="I99" s="389">
        <v>95</v>
      </c>
      <c r="J99" s="389">
        <v>94.4</v>
      </c>
      <c r="K99" s="389">
        <v>0.6</v>
      </c>
    </row>
    <row r="100" spans="2:11" ht="20.149999999999999" customHeight="1" x14ac:dyDescent="0.25">
      <c r="B100" s="355" t="s">
        <v>326</v>
      </c>
      <c r="C100" s="356" t="s">
        <v>158</v>
      </c>
      <c r="D100" s="383">
        <v>20.8</v>
      </c>
      <c r="E100" s="383">
        <v>176.3</v>
      </c>
      <c r="F100" s="383">
        <v>168</v>
      </c>
      <c r="G100" s="383">
        <v>8.3000000000000007</v>
      </c>
      <c r="H100" s="383">
        <v>15.5</v>
      </c>
      <c r="I100" s="383">
        <v>91.2</v>
      </c>
      <c r="J100" s="383">
        <v>88.5</v>
      </c>
      <c r="K100" s="383">
        <v>2.7</v>
      </c>
    </row>
    <row r="101" spans="2:11" ht="20.149999999999999" customHeight="1" x14ac:dyDescent="0.25">
      <c r="B101" s="359" t="s">
        <v>488</v>
      </c>
      <c r="C101" s="360" t="s">
        <v>121</v>
      </c>
      <c r="D101" s="389">
        <v>19.899999999999999</v>
      </c>
      <c r="E101" s="389">
        <v>158.30000000000001</v>
      </c>
      <c r="F101" s="389">
        <v>147.69999999999999</v>
      </c>
      <c r="G101" s="389">
        <v>10.6</v>
      </c>
      <c r="H101" s="389">
        <v>13.1</v>
      </c>
      <c r="I101" s="389">
        <v>67.8</v>
      </c>
      <c r="J101" s="389">
        <v>66.2</v>
      </c>
      <c r="K101" s="389">
        <v>1.6</v>
      </c>
    </row>
    <row r="102" spans="2:11" ht="20.149999999999999" customHeight="1" x14ac:dyDescent="0.25">
      <c r="B102" s="350" t="s">
        <v>489</v>
      </c>
      <c r="C102" s="351" t="s">
        <v>490</v>
      </c>
      <c r="D102" s="12">
        <v>18.2</v>
      </c>
      <c r="E102" s="12">
        <v>121.5</v>
      </c>
      <c r="F102" s="12">
        <v>110.9</v>
      </c>
      <c r="G102" s="12">
        <v>10.6</v>
      </c>
      <c r="H102" s="12">
        <v>14.7</v>
      </c>
      <c r="I102" s="12">
        <v>146.9</v>
      </c>
      <c r="J102" s="12">
        <v>131.30000000000001</v>
      </c>
      <c r="K102" s="12">
        <v>15.6</v>
      </c>
    </row>
    <row r="103" spans="2:11" ht="20.149999999999999" customHeight="1" x14ac:dyDescent="0.25">
      <c r="B103" s="365" t="s">
        <v>491</v>
      </c>
      <c r="C103" s="348" t="s">
        <v>13</v>
      </c>
      <c r="D103" s="387">
        <v>19.7</v>
      </c>
      <c r="E103" s="387">
        <v>153.1</v>
      </c>
      <c r="F103" s="387">
        <v>147.80000000000001</v>
      </c>
      <c r="G103" s="387">
        <v>5.3</v>
      </c>
      <c r="H103" s="387">
        <v>14.5</v>
      </c>
      <c r="I103" s="387">
        <v>73.7</v>
      </c>
      <c r="J103" s="387">
        <v>72.3</v>
      </c>
      <c r="K103" s="387">
        <v>1.4</v>
      </c>
    </row>
    <row r="104" spans="2:11" ht="20.149999999999999" customHeight="1" x14ac:dyDescent="0.25">
      <c r="B104" s="355" t="s">
        <v>376</v>
      </c>
      <c r="C104" s="356" t="s">
        <v>108</v>
      </c>
      <c r="D104" s="383">
        <v>19.100000000000001</v>
      </c>
      <c r="E104" s="383">
        <v>164.1</v>
      </c>
      <c r="F104" s="383">
        <v>148.80000000000001</v>
      </c>
      <c r="G104" s="383">
        <v>15.3</v>
      </c>
      <c r="H104" s="383">
        <v>16.600000000000001</v>
      </c>
      <c r="I104" s="383">
        <v>103</v>
      </c>
      <c r="J104" s="383">
        <v>100</v>
      </c>
      <c r="K104" s="383">
        <v>3</v>
      </c>
    </row>
    <row r="105" spans="2:11" ht="20.149999999999999" customHeight="1" x14ac:dyDescent="0.25">
      <c r="B105" s="359" t="s">
        <v>492</v>
      </c>
      <c r="C105" s="360" t="s">
        <v>493</v>
      </c>
      <c r="D105" s="387">
        <v>19.8</v>
      </c>
      <c r="E105" s="387">
        <v>175.9</v>
      </c>
      <c r="F105" s="387">
        <v>150.80000000000001</v>
      </c>
      <c r="G105" s="387">
        <v>25.1</v>
      </c>
      <c r="H105" s="387">
        <v>13.3</v>
      </c>
      <c r="I105" s="387">
        <v>83</v>
      </c>
      <c r="J105" s="387">
        <v>80.599999999999994</v>
      </c>
      <c r="K105" s="387">
        <v>2.4</v>
      </c>
    </row>
    <row r="106" spans="2:11" ht="20.149999999999999" customHeight="1" x14ac:dyDescent="0.25">
      <c r="B106" s="365" t="s">
        <v>495</v>
      </c>
      <c r="C106" s="348" t="s">
        <v>496</v>
      </c>
      <c r="D106" s="395">
        <v>19.399999999999999</v>
      </c>
      <c r="E106" s="395">
        <v>150.80000000000001</v>
      </c>
      <c r="F106" s="395">
        <v>144.5</v>
      </c>
      <c r="G106" s="395">
        <v>6.3</v>
      </c>
      <c r="H106" s="395">
        <v>15.4</v>
      </c>
      <c r="I106" s="395">
        <v>77.900000000000006</v>
      </c>
      <c r="J106" s="395">
        <v>76.7</v>
      </c>
      <c r="K106" s="395">
        <v>1.2</v>
      </c>
    </row>
  </sheetData>
  <mergeCells count="14">
    <mergeCell ref="B4:C6"/>
    <mergeCell ref="D4:G4"/>
    <mergeCell ref="H4:K4"/>
    <mergeCell ref="D5:D6"/>
    <mergeCell ref="E5:E6"/>
    <mergeCell ref="H5:H6"/>
    <mergeCell ref="I5:I6"/>
    <mergeCell ref="B57:C59"/>
    <mergeCell ref="D57:G57"/>
    <mergeCell ref="H57:K57"/>
    <mergeCell ref="D58:D59"/>
    <mergeCell ref="E58:E59"/>
    <mergeCell ref="H58:H59"/>
    <mergeCell ref="I58:I59"/>
  </mergeCells>
  <phoneticPr fontId="64"/>
  <dataValidations count="2">
    <dataValidation type="whole" allowBlank="1" showInputMessage="1" showErrorMessage="1" errorTitle="入力エラー" error="入力した値に誤りがあります" sqref="A89:A106 C61:C97 G8:IV53 A8:A27 D61:IV106 F8:F52 A32:A53 C100:C106 A61:A84 D8:E53 C8:C44 C47:C53">
      <formula1>-999999999999</formula1>
      <formula2>999999999999</formula2>
    </dataValidation>
    <dataValidation type="whole" allowBlank="1" errorTitle="入力エラー" error="入力した値に誤りがあります" sqref="F53">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4" orientation="portrait" useFirstPageNumber="1" r:id="rId1"/>
  <headerFooter alignWithMargins="0">
    <oddFooter>&amp;C&amp;"ＭＳ Ｐゴシック,標準"&amp;14－　&amp;P　－</oddFooter>
  </headerFooter>
  <rowBreaks count="1" manualBreakCount="1">
    <brk id="5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indexed="53"/>
  </sheetPr>
  <dimension ref="A1:R103"/>
  <sheetViews>
    <sheetView topLeftCell="A10" zoomScaleNormal="100" workbookViewId="0"/>
  </sheetViews>
  <sheetFormatPr defaultColWidth="9" defaultRowHeight="13.3" x14ac:dyDescent="0.25"/>
  <cols>
    <col min="1" max="1" width="4.07421875" style="15" customWidth="1"/>
    <col min="2" max="2" width="6.4609375" style="15" customWidth="1"/>
    <col min="3" max="3" width="38.61328125" style="7" customWidth="1"/>
    <col min="4" max="11" width="11.4609375" style="15" customWidth="1"/>
    <col min="12" max="12" width="9" style="15" bestFit="1"/>
    <col min="13" max="16384" width="9" style="15"/>
  </cols>
  <sheetData>
    <row r="1" spans="2:11" ht="18.45" x14ac:dyDescent="0.3">
      <c r="B1" s="61"/>
      <c r="C1" s="456"/>
      <c r="D1" s="323" t="s">
        <v>521</v>
      </c>
      <c r="E1" s="457"/>
      <c r="I1" s="61"/>
      <c r="J1" s="61"/>
      <c r="K1" s="61"/>
    </row>
    <row r="2" spans="2:11" ht="17.25" customHeight="1" x14ac:dyDescent="0.25">
      <c r="B2" s="134"/>
      <c r="C2" s="322">
        <v>45901</v>
      </c>
      <c r="D2" s="134"/>
      <c r="E2" s="48"/>
      <c r="F2" s="48"/>
      <c r="G2" s="48"/>
      <c r="H2" s="48"/>
      <c r="I2" s="48"/>
      <c r="J2" s="48"/>
      <c r="K2" s="48"/>
    </row>
    <row r="3" spans="2:11" ht="18" customHeight="1" x14ac:dyDescent="0.25">
      <c r="B3" s="48"/>
      <c r="C3" s="324" t="s">
        <v>135</v>
      </c>
      <c r="E3" s="48"/>
      <c r="F3" s="48"/>
      <c r="G3" s="48"/>
      <c r="H3" s="48"/>
      <c r="I3" s="48"/>
      <c r="J3" s="48"/>
      <c r="K3" s="15" t="s">
        <v>186</v>
      </c>
    </row>
    <row r="4" spans="2:11" s="321" customFormat="1" ht="18" customHeight="1" x14ac:dyDescent="0.25">
      <c r="B4" s="626" t="s">
        <v>500</v>
      </c>
      <c r="C4" s="627"/>
      <c r="D4" s="641" t="s">
        <v>511</v>
      </c>
      <c r="E4" s="640"/>
      <c r="F4" s="640"/>
      <c r="G4" s="655"/>
      <c r="H4" s="639" t="s">
        <v>372</v>
      </c>
      <c r="I4" s="640"/>
      <c r="J4" s="640"/>
      <c r="K4" s="655"/>
    </row>
    <row r="5" spans="2:11" s="321" customFormat="1" ht="36" customHeight="1" x14ac:dyDescent="0.25">
      <c r="B5" s="630"/>
      <c r="C5" s="631"/>
      <c r="D5" s="468" t="s">
        <v>522</v>
      </c>
      <c r="E5" s="469" t="s">
        <v>282</v>
      </c>
      <c r="F5" s="469" t="s">
        <v>523</v>
      </c>
      <c r="G5" s="470" t="s">
        <v>379</v>
      </c>
      <c r="H5" s="468" t="s">
        <v>522</v>
      </c>
      <c r="I5" s="469" t="s">
        <v>282</v>
      </c>
      <c r="J5" s="469" t="s">
        <v>523</v>
      </c>
      <c r="K5" s="470" t="s">
        <v>379</v>
      </c>
    </row>
    <row r="6" spans="2:11" ht="20.149999999999999" customHeight="1" x14ac:dyDescent="0.25">
      <c r="B6" s="334" t="s">
        <v>154</v>
      </c>
      <c r="C6" s="335" t="s">
        <v>34</v>
      </c>
      <c r="D6" s="471">
        <v>965440</v>
      </c>
      <c r="E6" s="471">
        <v>8451</v>
      </c>
      <c r="F6" s="471">
        <v>10297</v>
      </c>
      <c r="G6" s="471">
        <v>963738</v>
      </c>
      <c r="H6" s="471">
        <v>449735</v>
      </c>
      <c r="I6" s="471">
        <v>10006</v>
      </c>
      <c r="J6" s="471">
        <v>14369</v>
      </c>
      <c r="K6" s="471">
        <v>445228</v>
      </c>
    </row>
    <row r="7" spans="2:11" ht="20.149999999999999" customHeight="1" x14ac:dyDescent="0.25">
      <c r="B7" s="338" t="s">
        <v>194</v>
      </c>
      <c r="C7" s="339" t="s">
        <v>454</v>
      </c>
      <c r="D7" s="401">
        <v>57283</v>
      </c>
      <c r="E7" s="402">
        <v>799</v>
      </c>
      <c r="F7" s="402">
        <v>730</v>
      </c>
      <c r="G7" s="402">
        <v>57358</v>
      </c>
      <c r="H7" s="402">
        <v>5498</v>
      </c>
      <c r="I7" s="402">
        <v>6</v>
      </c>
      <c r="J7" s="402">
        <v>18</v>
      </c>
      <c r="K7" s="402">
        <v>5480</v>
      </c>
    </row>
    <row r="8" spans="2:11" ht="20.149999999999999" customHeight="1" x14ac:dyDescent="0.25">
      <c r="B8" s="342" t="s">
        <v>148</v>
      </c>
      <c r="C8" s="343" t="s">
        <v>45</v>
      </c>
      <c r="D8" s="403">
        <v>321689</v>
      </c>
      <c r="E8" s="404">
        <v>1949</v>
      </c>
      <c r="F8" s="404">
        <v>2452</v>
      </c>
      <c r="G8" s="404">
        <v>321122</v>
      </c>
      <c r="H8" s="404">
        <v>44941</v>
      </c>
      <c r="I8" s="404">
        <v>547</v>
      </c>
      <c r="J8" s="404">
        <v>380</v>
      </c>
      <c r="K8" s="404">
        <v>45172</v>
      </c>
    </row>
    <row r="9" spans="2:11" ht="20.149999999999999" customHeight="1" x14ac:dyDescent="0.25">
      <c r="B9" s="346" t="s">
        <v>106</v>
      </c>
      <c r="C9" s="343" t="s">
        <v>455</v>
      </c>
      <c r="D9" s="403">
        <v>5825</v>
      </c>
      <c r="E9" s="404">
        <v>22</v>
      </c>
      <c r="F9" s="404">
        <v>34</v>
      </c>
      <c r="G9" s="404">
        <v>5814</v>
      </c>
      <c r="H9" s="404">
        <v>350</v>
      </c>
      <c r="I9" s="404">
        <v>0</v>
      </c>
      <c r="J9" s="404">
        <v>1</v>
      </c>
      <c r="K9" s="404">
        <v>348</v>
      </c>
    </row>
    <row r="10" spans="2:11" ht="20.149999999999999" customHeight="1" x14ac:dyDescent="0.25">
      <c r="B10" s="342" t="s">
        <v>351</v>
      </c>
      <c r="C10" s="343" t="s">
        <v>31</v>
      </c>
      <c r="D10" s="403">
        <v>15271</v>
      </c>
      <c r="E10" s="404">
        <v>125</v>
      </c>
      <c r="F10" s="404">
        <v>131</v>
      </c>
      <c r="G10" s="404">
        <v>15266</v>
      </c>
      <c r="H10" s="404">
        <v>1278</v>
      </c>
      <c r="I10" s="404">
        <v>7</v>
      </c>
      <c r="J10" s="404">
        <v>92</v>
      </c>
      <c r="K10" s="404">
        <v>1192</v>
      </c>
    </row>
    <row r="11" spans="2:11" ht="20.149999999999999" customHeight="1" x14ac:dyDescent="0.25">
      <c r="B11" s="342" t="s">
        <v>5</v>
      </c>
      <c r="C11" s="343" t="s">
        <v>457</v>
      </c>
      <c r="D11" s="403">
        <v>65551</v>
      </c>
      <c r="E11" s="404">
        <v>863</v>
      </c>
      <c r="F11" s="404">
        <v>1096</v>
      </c>
      <c r="G11" s="404">
        <v>65318</v>
      </c>
      <c r="H11" s="404">
        <v>21281</v>
      </c>
      <c r="I11" s="404">
        <v>287</v>
      </c>
      <c r="J11" s="404">
        <v>199</v>
      </c>
      <c r="K11" s="404">
        <v>21369</v>
      </c>
    </row>
    <row r="12" spans="2:11" ht="20.149999999999999" customHeight="1" x14ac:dyDescent="0.25">
      <c r="B12" s="342" t="s">
        <v>353</v>
      </c>
      <c r="C12" s="343" t="s">
        <v>210</v>
      </c>
      <c r="D12" s="403">
        <v>117614</v>
      </c>
      <c r="E12" s="404">
        <v>1198</v>
      </c>
      <c r="F12" s="404">
        <v>2440</v>
      </c>
      <c r="G12" s="404">
        <v>116574</v>
      </c>
      <c r="H12" s="404">
        <v>109169</v>
      </c>
      <c r="I12" s="404">
        <v>2225</v>
      </c>
      <c r="J12" s="404">
        <v>1930</v>
      </c>
      <c r="K12" s="404">
        <v>109262</v>
      </c>
    </row>
    <row r="13" spans="2:11" ht="20.149999999999999" customHeight="1" x14ac:dyDescent="0.25">
      <c r="B13" s="342" t="s">
        <v>190</v>
      </c>
      <c r="C13" s="343" t="s">
        <v>40</v>
      </c>
      <c r="D13" s="403">
        <v>26440</v>
      </c>
      <c r="E13" s="404">
        <v>20</v>
      </c>
      <c r="F13" s="404">
        <v>85</v>
      </c>
      <c r="G13" s="404">
        <v>26375</v>
      </c>
      <c r="H13" s="404">
        <v>5476</v>
      </c>
      <c r="I13" s="404">
        <v>3</v>
      </c>
      <c r="J13" s="404">
        <v>6</v>
      </c>
      <c r="K13" s="404">
        <v>5473</v>
      </c>
    </row>
    <row r="14" spans="2:11" ht="20.149999999999999" customHeight="1" x14ac:dyDescent="0.25">
      <c r="B14" s="342" t="s">
        <v>355</v>
      </c>
      <c r="C14" s="343" t="s">
        <v>460</v>
      </c>
      <c r="D14" s="403">
        <v>7518</v>
      </c>
      <c r="E14" s="404">
        <v>217</v>
      </c>
      <c r="F14" s="404">
        <v>24</v>
      </c>
      <c r="G14" s="404">
        <v>7711</v>
      </c>
      <c r="H14" s="404">
        <v>9700</v>
      </c>
      <c r="I14" s="404">
        <v>71</v>
      </c>
      <c r="J14" s="404">
        <v>1511</v>
      </c>
      <c r="K14" s="404">
        <v>8260</v>
      </c>
    </row>
    <row r="15" spans="2:11" ht="20.149999999999999" customHeight="1" x14ac:dyDescent="0.25">
      <c r="B15" s="342" t="s">
        <v>357</v>
      </c>
      <c r="C15" s="343" t="s">
        <v>461</v>
      </c>
      <c r="D15" s="403">
        <v>29488</v>
      </c>
      <c r="E15" s="404">
        <v>177</v>
      </c>
      <c r="F15" s="404">
        <v>122</v>
      </c>
      <c r="G15" s="404">
        <v>29542</v>
      </c>
      <c r="H15" s="404">
        <v>3291</v>
      </c>
      <c r="I15" s="404">
        <v>418</v>
      </c>
      <c r="J15" s="404">
        <v>43</v>
      </c>
      <c r="K15" s="404">
        <v>3667</v>
      </c>
    </row>
    <row r="16" spans="2:11" ht="20.149999999999999" customHeight="1" x14ac:dyDescent="0.25">
      <c r="B16" s="342" t="s">
        <v>18</v>
      </c>
      <c r="C16" s="343" t="s">
        <v>462</v>
      </c>
      <c r="D16" s="403">
        <v>23054</v>
      </c>
      <c r="E16" s="404">
        <v>112</v>
      </c>
      <c r="F16" s="404">
        <v>713</v>
      </c>
      <c r="G16" s="404">
        <v>22452</v>
      </c>
      <c r="H16" s="404">
        <v>91270</v>
      </c>
      <c r="I16" s="404">
        <v>2925</v>
      </c>
      <c r="J16" s="404">
        <v>4787</v>
      </c>
      <c r="K16" s="404">
        <v>89409</v>
      </c>
    </row>
    <row r="17" spans="2:11" ht="20.149999999999999" customHeight="1" x14ac:dyDescent="0.25">
      <c r="B17" s="342" t="s">
        <v>359</v>
      </c>
      <c r="C17" s="343" t="s">
        <v>463</v>
      </c>
      <c r="D17" s="403">
        <v>17768</v>
      </c>
      <c r="E17" s="404">
        <v>60</v>
      </c>
      <c r="F17" s="404">
        <v>411</v>
      </c>
      <c r="G17" s="404">
        <v>17419</v>
      </c>
      <c r="H17" s="404">
        <v>22352</v>
      </c>
      <c r="I17" s="404">
        <v>825</v>
      </c>
      <c r="J17" s="404">
        <v>1077</v>
      </c>
      <c r="K17" s="404">
        <v>22098</v>
      </c>
    </row>
    <row r="18" spans="2:11" ht="20.149999999999999" customHeight="1" x14ac:dyDescent="0.25">
      <c r="B18" s="342" t="s">
        <v>280</v>
      </c>
      <c r="C18" s="343" t="s">
        <v>464</v>
      </c>
      <c r="D18" s="403">
        <v>66620</v>
      </c>
      <c r="E18" s="404">
        <v>187</v>
      </c>
      <c r="F18" s="404">
        <v>230</v>
      </c>
      <c r="G18" s="404">
        <v>66576</v>
      </c>
      <c r="H18" s="404">
        <v>22033</v>
      </c>
      <c r="I18" s="404">
        <v>286</v>
      </c>
      <c r="J18" s="404">
        <v>936</v>
      </c>
      <c r="K18" s="404">
        <v>21384</v>
      </c>
    </row>
    <row r="19" spans="2:11" ht="20.149999999999999" customHeight="1" x14ac:dyDescent="0.25">
      <c r="B19" s="342" t="s">
        <v>361</v>
      </c>
      <c r="C19" s="343" t="s">
        <v>466</v>
      </c>
      <c r="D19" s="403">
        <v>121058</v>
      </c>
      <c r="E19" s="404">
        <v>925</v>
      </c>
      <c r="F19" s="404">
        <v>412</v>
      </c>
      <c r="G19" s="404">
        <v>121568</v>
      </c>
      <c r="H19" s="404">
        <v>82989</v>
      </c>
      <c r="I19" s="404">
        <v>1706</v>
      </c>
      <c r="J19" s="404">
        <v>2511</v>
      </c>
      <c r="K19" s="404">
        <v>82187</v>
      </c>
    </row>
    <row r="20" spans="2:11" ht="20.149999999999999" customHeight="1" x14ac:dyDescent="0.25">
      <c r="B20" s="342" t="s">
        <v>362</v>
      </c>
      <c r="C20" s="343" t="s">
        <v>382</v>
      </c>
      <c r="D20" s="403">
        <v>10027</v>
      </c>
      <c r="E20" s="404">
        <v>3</v>
      </c>
      <c r="F20" s="404">
        <v>168</v>
      </c>
      <c r="G20" s="404">
        <v>9862</v>
      </c>
      <c r="H20" s="404">
        <v>748</v>
      </c>
      <c r="I20" s="404">
        <v>65</v>
      </c>
      <c r="J20" s="404">
        <v>0</v>
      </c>
      <c r="K20" s="404">
        <v>813</v>
      </c>
    </row>
    <row r="21" spans="2:11" ht="20.149999999999999" customHeight="1" x14ac:dyDescent="0.25">
      <c r="B21" s="347" t="s">
        <v>364</v>
      </c>
      <c r="C21" s="348" t="s">
        <v>290</v>
      </c>
      <c r="D21" s="403">
        <v>79884</v>
      </c>
      <c r="E21" s="405">
        <v>1794</v>
      </c>
      <c r="F21" s="405">
        <v>1249</v>
      </c>
      <c r="G21" s="405">
        <v>80431</v>
      </c>
      <c r="H21" s="405">
        <v>29359</v>
      </c>
      <c r="I21" s="405">
        <v>635</v>
      </c>
      <c r="J21" s="405">
        <v>878</v>
      </c>
      <c r="K21" s="405">
        <v>29114</v>
      </c>
    </row>
    <row r="22" spans="2:11" ht="20.149999999999999" customHeight="1" x14ac:dyDescent="0.25">
      <c r="B22" s="350" t="s">
        <v>467</v>
      </c>
      <c r="C22" s="351" t="s">
        <v>150</v>
      </c>
      <c r="D22" s="402">
        <v>31381</v>
      </c>
      <c r="E22" s="402">
        <v>509</v>
      </c>
      <c r="F22" s="402">
        <v>157</v>
      </c>
      <c r="G22" s="402">
        <v>31701</v>
      </c>
      <c r="H22" s="402">
        <v>16574</v>
      </c>
      <c r="I22" s="402">
        <v>276</v>
      </c>
      <c r="J22" s="402">
        <v>164</v>
      </c>
      <c r="K22" s="402">
        <v>16718</v>
      </c>
    </row>
    <row r="23" spans="2:11" ht="20.149999999999999" customHeight="1" x14ac:dyDescent="0.25">
      <c r="B23" s="352" t="s">
        <v>468</v>
      </c>
      <c r="C23" s="343" t="s">
        <v>469</v>
      </c>
      <c r="D23" s="406">
        <v>3190</v>
      </c>
      <c r="E23" s="407">
        <v>39</v>
      </c>
      <c r="F23" s="407">
        <v>75</v>
      </c>
      <c r="G23" s="407">
        <v>3162</v>
      </c>
      <c r="H23" s="407">
        <v>1982</v>
      </c>
      <c r="I23" s="407">
        <v>0</v>
      </c>
      <c r="J23" s="407">
        <v>0</v>
      </c>
      <c r="K23" s="407">
        <v>1974</v>
      </c>
    </row>
    <row r="24" spans="2:11" ht="20.149999999999999" customHeight="1" x14ac:dyDescent="0.25">
      <c r="B24" s="355" t="s">
        <v>470</v>
      </c>
      <c r="C24" s="356" t="s">
        <v>84</v>
      </c>
      <c r="D24" s="411" t="s">
        <v>558</v>
      </c>
      <c r="E24" s="411" t="s">
        <v>558</v>
      </c>
      <c r="F24" s="411" t="s">
        <v>558</v>
      </c>
      <c r="G24" s="411" t="s">
        <v>558</v>
      </c>
      <c r="H24" s="411" t="s">
        <v>558</v>
      </c>
      <c r="I24" s="411" t="s">
        <v>558</v>
      </c>
      <c r="J24" s="411" t="s">
        <v>558</v>
      </c>
      <c r="K24" s="411" t="s">
        <v>558</v>
      </c>
    </row>
    <row r="25" spans="2:11" ht="20.149999999999999" customHeight="1" x14ac:dyDescent="0.25">
      <c r="B25" s="359" t="s">
        <v>471</v>
      </c>
      <c r="C25" s="360" t="s">
        <v>311</v>
      </c>
      <c r="D25" s="404">
        <v>2498</v>
      </c>
      <c r="E25" s="404">
        <v>8</v>
      </c>
      <c r="F25" s="404">
        <v>0</v>
      </c>
      <c r="G25" s="404">
        <v>2506</v>
      </c>
      <c r="H25" s="404">
        <v>663</v>
      </c>
      <c r="I25" s="404">
        <v>0</v>
      </c>
      <c r="J25" s="404">
        <v>0</v>
      </c>
      <c r="K25" s="404">
        <v>663</v>
      </c>
    </row>
    <row r="26" spans="2:11" ht="20.149999999999999" customHeight="1" x14ac:dyDescent="0.25">
      <c r="B26" s="359" t="s">
        <v>472</v>
      </c>
      <c r="C26" s="360" t="s">
        <v>314</v>
      </c>
      <c r="D26" s="404">
        <v>16232</v>
      </c>
      <c r="E26" s="404">
        <v>30</v>
      </c>
      <c r="F26" s="404">
        <v>98</v>
      </c>
      <c r="G26" s="404">
        <v>16169</v>
      </c>
      <c r="H26" s="404">
        <v>1771</v>
      </c>
      <c r="I26" s="404">
        <v>0</v>
      </c>
      <c r="J26" s="404">
        <v>9</v>
      </c>
      <c r="K26" s="404">
        <v>1757</v>
      </c>
    </row>
    <row r="27" spans="2:11" ht="20.149999999999999" customHeight="1" x14ac:dyDescent="0.25">
      <c r="B27" s="359" t="s">
        <v>473</v>
      </c>
      <c r="C27" s="360" t="s">
        <v>474</v>
      </c>
      <c r="D27" s="404">
        <v>4449</v>
      </c>
      <c r="E27" s="404">
        <v>116</v>
      </c>
      <c r="F27" s="404">
        <v>16</v>
      </c>
      <c r="G27" s="404">
        <v>4549</v>
      </c>
      <c r="H27" s="404">
        <v>1492</v>
      </c>
      <c r="I27" s="404">
        <v>0</v>
      </c>
      <c r="J27" s="404">
        <v>0</v>
      </c>
      <c r="K27" s="404">
        <v>1492</v>
      </c>
    </row>
    <row r="28" spans="2:11" ht="20.149999999999999" customHeight="1" x14ac:dyDescent="0.25">
      <c r="B28" s="359" t="s">
        <v>459</v>
      </c>
      <c r="C28" s="360" t="s">
        <v>166</v>
      </c>
      <c r="D28" s="404">
        <v>21075</v>
      </c>
      <c r="E28" s="404">
        <v>44</v>
      </c>
      <c r="F28" s="404">
        <v>135</v>
      </c>
      <c r="G28" s="404">
        <v>20987</v>
      </c>
      <c r="H28" s="404">
        <v>1721</v>
      </c>
      <c r="I28" s="404">
        <v>5</v>
      </c>
      <c r="J28" s="404">
        <v>0</v>
      </c>
      <c r="K28" s="404">
        <v>1723</v>
      </c>
    </row>
    <row r="29" spans="2:11" ht="20.149999999999999" customHeight="1" x14ac:dyDescent="0.25">
      <c r="B29" s="359" t="s">
        <v>475</v>
      </c>
      <c r="C29" s="360" t="s">
        <v>113</v>
      </c>
      <c r="D29" s="404">
        <v>15677</v>
      </c>
      <c r="E29" s="404">
        <v>234</v>
      </c>
      <c r="F29" s="404">
        <v>67</v>
      </c>
      <c r="G29" s="404">
        <v>15844</v>
      </c>
      <c r="H29" s="404">
        <v>2725</v>
      </c>
      <c r="I29" s="404">
        <v>29</v>
      </c>
      <c r="J29" s="404">
        <v>0</v>
      </c>
      <c r="K29" s="404">
        <v>2754</v>
      </c>
    </row>
    <row r="30" spans="2:11" ht="20.149999999999999" customHeight="1" x14ac:dyDescent="0.25">
      <c r="B30" s="359" t="s">
        <v>201</v>
      </c>
      <c r="C30" s="360" t="s">
        <v>320</v>
      </c>
      <c r="D30" s="404">
        <v>5070</v>
      </c>
      <c r="E30" s="404">
        <v>20</v>
      </c>
      <c r="F30" s="404">
        <v>9</v>
      </c>
      <c r="G30" s="404">
        <v>5080</v>
      </c>
      <c r="H30" s="404">
        <v>182</v>
      </c>
      <c r="I30" s="404">
        <v>0</v>
      </c>
      <c r="J30" s="404">
        <v>0</v>
      </c>
      <c r="K30" s="404">
        <v>183</v>
      </c>
    </row>
    <row r="31" spans="2:11" ht="20.149999999999999" customHeight="1" x14ac:dyDescent="0.25">
      <c r="B31" s="359" t="s">
        <v>476</v>
      </c>
      <c r="C31" s="360" t="s">
        <v>449</v>
      </c>
      <c r="D31" s="404">
        <v>4781</v>
      </c>
      <c r="E31" s="404">
        <v>18</v>
      </c>
      <c r="F31" s="404">
        <v>0</v>
      </c>
      <c r="G31" s="404">
        <v>4799</v>
      </c>
      <c r="H31" s="404">
        <v>321</v>
      </c>
      <c r="I31" s="404">
        <v>0</v>
      </c>
      <c r="J31" s="404">
        <v>23</v>
      </c>
      <c r="K31" s="404">
        <v>298</v>
      </c>
    </row>
    <row r="32" spans="2:11" ht="20.149999999999999" customHeight="1" x14ac:dyDescent="0.25">
      <c r="B32" s="359" t="s">
        <v>477</v>
      </c>
      <c r="C32" s="360" t="s">
        <v>478</v>
      </c>
      <c r="D32" s="408">
        <v>3717</v>
      </c>
      <c r="E32" s="408">
        <v>0</v>
      </c>
      <c r="F32" s="408">
        <v>0</v>
      </c>
      <c r="G32" s="408">
        <v>3717</v>
      </c>
      <c r="H32" s="408">
        <v>61</v>
      </c>
      <c r="I32" s="408">
        <v>0</v>
      </c>
      <c r="J32" s="408">
        <v>0</v>
      </c>
      <c r="K32" s="408">
        <v>61</v>
      </c>
    </row>
    <row r="33" spans="2:11" ht="20.149999999999999" customHeight="1" x14ac:dyDescent="0.25">
      <c r="B33" s="359" t="s">
        <v>174</v>
      </c>
      <c r="C33" s="360" t="s">
        <v>479</v>
      </c>
      <c r="D33" s="404">
        <v>7175</v>
      </c>
      <c r="E33" s="404">
        <v>6</v>
      </c>
      <c r="F33" s="404">
        <v>64</v>
      </c>
      <c r="G33" s="404">
        <v>7117</v>
      </c>
      <c r="H33" s="404">
        <v>449</v>
      </c>
      <c r="I33" s="404">
        <v>0</v>
      </c>
      <c r="J33" s="404">
        <v>0</v>
      </c>
      <c r="K33" s="404">
        <v>449</v>
      </c>
    </row>
    <row r="34" spans="2:11" ht="20.149999999999999" customHeight="1" x14ac:dyDescent="0.25">
      <c r="B34" s="359" t="s">
        <v>205</v>
      </c>
      <c r="C34" s="360" t="s">
        <v>480</v>
      </c>
      <c r="D34" s="404">
        <v>18744</v>
      </c>
      <c r="E34" s="404">
        <v>0</v>
      </c>
      <c r="F34" s="404">
        <v>295</v>
      </c>
      <c r="G34" s="404">
        <v>18449</v>
      </c>
      <c r="H34" s="404">
        <v>2266</v>
      </c>
      <c r="I34" s="404">
        <v>0</v>
      </c>
      <c r="J34" s="404">
        <v>19</v>
      </c>
      <c r="K34" s="404">
        <v>2247</v>
      </c>
    </row>
    <row r="35" spans="2:11" ht="20.149999999999999" customHeight="1" x14ac:dyDescent="0.25">
      <c r="B35" s="359" t="s">
        <v>411</v>
      </c>
      <c r="C35" s="360" t="s">
        <v>307</v>
      </c>
      <c r="D35" s="404">
        <v>9018</v>
      </c>
      <c r="E35" s="404">
        <v>37</v>
      </c>
      <c r="F35" s="404">
        <v>14</v>
      </c>
      <c r="G35" s="404">
        <v>9033</v>
      </c>
      <c r="H35" s="404">
        <v>253</v>
      </c>
      <c r="I35" s="404">
        <v>0</v>
      </c>
      <c r="J35" s="404">
        <v>1</v>
      </c>
      <c r="K35" s="404">
        <v>260</v>
      </c>
    </row>
    <row r="36" spans="2:11" ht="20.149999999999999" customHeight="1" x14ac:dyDescent="0.25">
      <c r="B36" s="359" t="s">
        <v>481</v>
      </c>
      <c r="C36" s="360" t="s">
        <v>309</v>
      </c>
      <c r="D36" s="404">
        <v>25304</v>
      </c>
      <c r="E36" s="404">
        <v>51</v>
      </c>
      <c r="F36" s="404">
        <v>23</v>
      </c>
      <c r="G36" s="404">
        <v>25293</v>
      </c>
      <c r="H36" s="404">
        <v>1345</v>
      </c>
      <c r="I36" s="404">
        <v>1</v>
      </c>
      <c r="J36" s="404">
        <v>0</v>
      </c>
      <c r="K36" s="404">
        <v>1385</v>
      </c>
    </row>
    <row r="37" spans="2:11" ht="20.149999999999999" customHeight="1" x14ac:dyDescent="0.25">
      <c r="B37" s="359" t="s">
        <v>423</v>
      </c>
      <c r="C37" s="360" t="s">
        <v>132</v>
      </c>
      <c r="D37" s="404">
        <v>9664</v>
      </c>
      <c r="E37" s="404">
        <v>172</v>
      </c>
      <c r="F37" s="404">
        <v>253</v>
      </c>
      <c r="G37" s="404">
        <v>9583</v>
      </c>
      <c r="H37" s="404">
        <v>855</v>
      </c>
      <c r="I37" s="404">
        <v>0</v>
      </c>
      <c r="J37" s="404">
        <v>0</v>
      </c>
      <c r="K37" s="404">
        <v>855</v>
      </c>
    </row>
    <row r="38" spans="2:11" ht="20.149999999999999" customHeight="1" x14ac:dyDescent="0.25">
      <c r="B38" s="359" t="s">
        <v>482</v>
      </c>
      <c r="C38" s="360" t="s">
        <v>273</v>
      </c>
      <c r="D38" s="404">
        <v>8194</v>
      </c>
      <c r="E38" s="404">
        <v>33</v>
      </c>
      <c r="F38" s="404">
        <v>226</v>
      </c>
      <c r="G38" s="404">
        <v>8000</v>
      </c>
      <c r="H38" s="404">
        <v>76</v>
      </c>
      <c r="I38" s="404">
        <v>6</v>
      </c>
      <c r="J38" s="404">
        <v>10</v>
      </c>
      <c r="K38" s="404">
        <v>73</v>
      </c>
    </row>
    <row r="39" spans="2:11" ht="20.149999999999999" customHeight="1" x14ac:dyDescent="0.25">
      <c r="B39" s="359" t="s">
        <v>131</v>
      </c>
      <c r="C39" s="360" t="s">
        <v>146</v>
      </c>
      <c r="D39" s="404">
        <v>31998</v>
      </c>
      <c r="E39" s="404">
        <v>148</v>
      </c>
      <c r="F39" s="404">
        <v>217</v>
      </c>
      <c r="G39" s="404">
        <v>31927</v>
      </c>
      <c r="H39" s="404">
        <v>8465</v>
      </c>
      <c r="I39" s="404">
        <v>0</v>
      </c>
      <c r="J39" s="404">
        <v>154</v>
      </c>
      <c r="K39" s="404">
        <v>8313</v>
      </c>
    </row>
    <row r="40" spans="2:11" ht="20.149999999999999" customHeight="1" x14ac:dyDescent="0.25">
      <c r="B40" s="359" t="s">
        <v>402</v>
      </c>
      <c r="C40" s="360" t="s">
        <v>317</v>
      </c>
      <c r="D40" s="404">
        <v>1885</v>
      </c>
      <c r="E40" s="404">
        <v>5</v>
      </c>
      <c r="F40" s="404">
        <v>16</v>
      </c>
      <c r="G40" s="404">
        <v>1875</v>
      </c>
      <c r="H40" s="404">
        <v>63</v>
      </c>
      <c r="I40" s="404">
        <v>0</v>
      </c>
      <c r="J40" s="404">
        <v>0</v>
      </c>
      <c r="K40" s="404">
        <v>62</v>
      </c>
    </row>
    <row r="41" spans="2:11" ht="20.149999999999999" customHeight="1" x14ac:dyDescent="0.25">
      <c r="B41" s="359" t="s">
        <v>343</v>
      </c>
      <c r="C41" s="360" t="s">
        <v>51</v>
      </c>
      <c r="D41" s="404">
        <v>93431</v>
      </c>
      <c r="E41" s="404">
        <v>470</v>
      </c>
      <c r="F41" s="404">
        <v>696</v>
      </c>
      <c r="G41" s="404">
        <v>93207</v>
      </c>
      <c r="H41" s="404">
        <v>2760</v>
      </c>
      <c r="I41" s="404">
        <v>167</v>
      </c>
      <c r="J41" s="404">
        <v>0</v>
      </c>
      <c r="K41" s="404">
        <v>2925</v>
      </c>
    </row>
    <row r="42" spans="2:11" ht="20.149999999999999" customHeight="1" x14ac:dyDescent="0.25">
      <c r="B42" s="359" t="s">
        <v>484</v>
      </c>
      <c r="C42" s="363" t="s">
        <v>356</v>
      </c>
      <c r="D42" s="404">
        <v>8206</v>
      </c>
      <c r="E42" s="404">
        <v>9</v>
      </c>
      <c r="F42" s="404">
        <v>91</v>
      </c>
      <c r="G42" s="404">
        <v>8124</v>
      </c>
      <c r="H42" s="404">
        <v>917</v>
      </c>
      <c r="I42" s="404">
        <v>63</v>
      </c>
      <c r="J42" s="404">
        <v>0</v>
      </c>
      <c r="K42" s="404">
        <v>980</v>
      </c>
    </row>
    <row r="43" spans="2:11" ht="20.149999999999999" customHeight="1" x14ac:dyDescent="0.25">
      <c r="B43" s="350" t="s">
        <v>342</v>
      </c>
      <c r="C43" s="364" t="s">
        <v>486</v>
      </c>
      <c r="D43" s="402">
        <v>42132</v>
      </c>
      <c r="E43" s="402">
        <v>304</v>
      </c>
      <c r="F43" s="402">
        <v>596</v>
      </c>
      <c r="G43" s="402">
        <v>42141</v>
      </c>
      <c r="H43" s="402">
        <v>19918</v>
      </c>
      <c r="I43" s="402">
        <v>303</v>
      </c>
      <c r="J43" s="402">
        <v>325</v>
      </c>
      <c r="K43" s="402">
        <v>19595</v>
      </c>
    </row>
    <row r="44" spans="2:11" ht="20.149999999999999" customHeight="1" x14ac:dyDescent="0.25">
      <c r="B44" s="365" t="s">
        <v>208</v>
      </c>
      <c r="C44" s="366" t="s">
        <v>487</v>
      </c>
      <c r="D44" s="405">
        <v>75482</v>
      </c>
      <c r="E44" s="405">
        <v>894</v>
      </c>
      <c r="F44" s="405">
        <v>1844</v>
      </c>
      <c r="G44" s="405">
        <v>74433</v>
      </c>
      <c r="H44" s="405">
        <v>89251</v>
      </c>
      <c r="I44" s="405">
        <v>1922</v>
      </c>
      <c r="J44" s="405">
        <v>1605</v>
      </c>
      <c r="K44" s="405">
        <v>89667</v>
      </c>
    </row>
    <row r="45" spans="2:11" ht="20.149999999999999" customHeight="1" x14ac:dyDescent="0.25">
      <c r="B45" s="355" t="s">
        <v>326</v>
      </c>
      <c r="C45" s="356" t="s">
        <v>158</v>
      </c>
      <c r="D45" s="402">
        <v>9738</v>
      </c>
      <c r="E45" s="402">
        <v>8</v>
      </c>
      <c r="F45" s="402">
        <v>86</v>
      </c>
      <c r="G45" s="402">
        <v>9658</v>
      </c>
      <c r="H45" s="402">
        <v>17660</v>
      </c>
      <c r="I45" s="402">
        <v>431</v>
      </c>
      <c r="J45" s="402">
        <v>473</v>
      </c>
      <c r="K45" s="402">
        <v>17620</v>
      </c>
    </row>
    <row r="46" spans="2:11" ht="20.149999999999999" customHeight="1" x14ac:dyDescent="0.25">
      <c r="B46" s="359" t="s">
        <v>488</v>
      </c>
      <c r="C46" s="360" t="s">
        <v>121</v>
      </c>
      <c r="D46" s="405">
        <v>13316</v>
      </c>
      <c r="E46" s="405">
        <v>104</v>
      </c>
      <c r="F46" s="405">
        <v>627</v>
      </c>
      <c r="G46" s="405">
        <v>12794</v>
      </c>
      <c r="H46" s="405">
        <v>73610</v>
      </c>
      <c r="I46" s="405">
        <v>2494</v>
      </c>
      <c r="J46" s="405">
        <v>4314</v>
      </c>
      <c r="K46" s="405">
        <v>71789</v>
      </c>
    </row>
    <row r="47" spans="2:11" ht="20.149999999999999" customHeight="1" x14ac:dyDescent="0.25">
      <c r="B47" s="350" t="s">
        <v>489</v>
      </c>
      <c r="C47" s="351" t="s">
        <v>490</v>
      </c>
      <c r="D47" s="400">
        <v>64366</v>
      </c>
      <c r="E47" s="400">
        <v>477</v>
      </c>
      <c r="F47" s="400">
        <v>306</v>
      </c>
      <c r="G47" s="400">
        <v>64533</v>
      </c>
      <c r="H47" s="400">
        <v>24771</v>
      </c>
      <c r="I47" s="400">
        <v>310</v>
      </c>
      <c r="J47" s="400">
        <v>875</v>
      </c>
      <c r="K47" s="400">
        <v>24210</v>
      </c>
    </row>
    <row r="48" spans="2:11" ht="20.149999999999999" customHeight="1" x14ac:dyDescent="0.25">
      <c r="B48" s="365" t="s">
        <v>491</v>
      </c>
      <c r="C48" s="348" t="s">
        <v>13</v>
      </c>
      <c r="D48" s="404">
        <v>56692</v>
      </c>
      <c r="E48" s="404">
        <v>448</v>
      </c>
      <c r="F48" s="404">
        <v>106</v>
      </c>
      <c r="G48" s="404">
        <v>57035</v>
      </c>
      <c r="H48" s="404">
        <v>58218</v>
      </c>
      <c r="I48" s="404">
        <v>1396</v>
      </c>
      <c r="J48" s="404">
        <v>1636</v>
      </c>
      <c r="K48" s="404">
        <v>57977</v>
      </c>
    </row>
    <row r="49" spans="1:11" ht="20.149999999999999" customHeight="1" x14ac:dyDescent="0.25">
      <c r="B49" s="355" t="s">
        <v>376</v>
      </c>
      <c r="C49" s="356" t="s">
        <v>108</v>
      </c>
      <c r="D49" s="472">
        <v>27784</v>
      </c>
      <c r="E49" s="472">
        <v>1202</v>
      </c>
      <c r="F49" s="472">
        <v>976</v>
      </c>
      <c r="G49" s="472">
        <v>28011</v>
      </c>
      <c r="H49" s="472">
        <v>2972</v>
      </c>
      <c r="I49" s="472">
        <v>4</v>
      </c>
      <c r="J49" s="472">
        <v>12</v>
      </c>
      <c r="K49" s="472">
        <v>2963</v>
      </c>
    </row>
    <row r="50" spans="1:11" ht="20.149999999999999" customHeight="1" x14ac:dyDescent="0.25">
      <c r="B50" s="359" t="s">
        <v>492</v>
      </c>
      <c r="C50" s="360" t="s">
        <v>493</v>
      </c>
      <c r="D50" s="407">
        <v>38514</v>
      </c>
      <c r="E50" s="407">
        <v>510</v>
      </c>
      <c r="F50" s="407">
        <v>273</v>
      </c>
      <c r="G50" s="407">
        <v>38752</v>
      </c>
      <c r="H50" s="407">
        <v>18161</v>
      </c>
      <c r="I50" s="407">
        <v>540</v>
      </c>
      <c r="J50" s="407">
        <v>866</v>
      </c>
      <c r="K50" s="407">
        <v>17834</v>
      </c>
    </row>
    <row r="51" spans="1:11" ht="20.149999999999999" customHeight="1" x14ac:dyDescent="0.25">
      <c r="B51" s="365" t="s">
        <v>495</v>
      </c>
      <c r="C51" s="348" t="s">
        <v>496</v>
      </c>
      <c r="D51" s="405">
        <v>13586</v>
      </c>
      <c r="E51" s="410">
        <v>82</v>
      </c>
      <c r="F51" s="405">
        <v>0</v>
      </c>
      <c r="G51" s="405">
        <v>13668</v>
      </c>
      <c r="H51" s="405">
        <v>8226</v>
      </c>
      <c r="I51" s="405">
        <v>91</v>
      </c>
      <c r="J51" s="405">
        <v>0</v>
      </c>
      <c r="K51" s="405">
        <v>8317</v>
      </c>
    </row>
    <row r="52" spans="1:11" ht="18.45" x14ac:dyDescent="0.3">
      <c r="B52" s="61"/>
      <c r="C52" s="319"/>
      <c r="D52" s="323" t="s">
        <v>524</v>
      </c>
      <c r="F52" s="320"/>
      <c r="I52" s="61"/>
      <c r="J52" s="61"/>
      <c r="K52" s="61"/>
    </row>
    <row r="53" spans="1:11" ht="17.25" customHeight="1" x14ac:dyDescent="0.25">
      <c r="B53" s="134"/>
      <c r="C53" s="322">
        <v>45901</v>
      </c>
      <c r="D53" s="134"/>
      <c r="E53" s="48"/>
      <c r="F53" s="48"/>
      <c r="G53" s="48"/>
      <c r="H53" s="48"/>
      <c r="I53" s="48"/>
      <c r="J53" s="48"/>
      <c r="K53" s="48"/>
    </row>
    <row r="54" spans="1:11" ht="14.15" x14ac:dyDescent="0.25">
      <c r="B54" s="48"/>
      <c r="C54" s="324" t="s">
        <v>497</v>
      </c>
      <c r="E54" s="48"/>
      <c r="F54" s="48"/>
      <c r="G54" s="48"/>
      <c r="H54" s="48"/>
      <c r="I54" s="48"/>
      <c r="J54" s="48"/>
      <c r="K54" s="15" t="s">
        <v>525</v>
      </c>
    </row>
    <row r="55" spans="1:11" ht="18" customHeight="1" x14ac:dyDescent="0.25">
      <c r="A55" s="321"/>
      <c r="B55" s="626" t="s">
        <v>500</v>
      </c>
      <c r="C55" s="627"/>
      <c r="D55" s="641" t="s">
        <v>400</v>
      </c>
      <c r="E55" s="640"/>
      <c r="F55" s="640"/>
      <c r="G55" s="655"/>
      <c r="H55" s="639" t="s">
        <v>516</v>
      </c>
      <c r="I55" s="640"/>
      <c r="J55" s="640"/>
      <c r="K55" s="655"/>
    </row>
    <row r="56" spans="1:11" s="321" customFormat="1" ht="36" customHeight="1" x14ac:dyDescent="0.25">
      <c r="B56" s="630"/>
      <c r="C56" s="631"/>
      <c r="D56" s="468" t="s">
        <v>43</v>
      </c>
      <c r="E56" s="469" t="s">
        <v>236</v>
      </c>
      <c r="F56" s="469" t="s">
        <v>526</v>
      </c>
      <c r="G56" s="470" t="s">
        <v>527</v>
      </c>
      <c r="H56" s="468" t="s">
        <v>43</v>
      </c>
      <c r="I56" s="469" t="s">
        <v>236</v>
      </c>
      <c r="J56" s="469" t="s">
        <v>526</v>
      </c>
      <c r="K56" s="470" t="s">
        <v>527</v>
      </c>
    </row>
    <row r="57" spans="1:11" s="321" customFormat="1" ht="20.149999999999999" customHeight="1" x14ac:dyDescent="0.25">
      <c r="A57" s="15"/>
      <c r="B57" s="334" t="s">
        <v>154</v>
      </c>
      <c r="C57" s="335" t="s">
        <v>34</v>
      </c>
      <c r="D57" s="471">
        <v>640925</v>
      </c>
      <c r="E57" s="471">
        <v>5377</v>
      </c>
      <c r="F57" s="471">
        <v>5820</v>
      </c>
      <c r="G57" s="471">
        <v>640631</v>
      </c>
      <c r="H57" s="471">
        <v>217474</v>
      </c>
      <c r="I57" s="471">
        <v>4670</v>
      </c>
      <c r="J57" s="471">
        <v>4304</v>
      </c>
      <c r="K57" s="471">
        <v>217691</v>
      </c>
    </row>
    <row r="58" spans="1:11" ht="20.149999999999999" customHeight="1" x14ac:dyDescent="0.25">
      <c r="B58" s="338" t="s">
        <v>194</v>
      </c>
      <c r="C58" s="339" t="s">
        <v>454</v>
      </c>
      <c r="D58" s="401">
        <v>13865</v>
      </c>
      <c r="E58" s="402">
        <v>177</v>
      </c>
      <c r="F58" s="402">
        <v>222</v>
      </c>
      <c r="G58" s="402">
        <v>13826</v>
      </c>
      <c r="H58" s="402">
        <v>2867</v>
      </c>
      <c r="I58" s="402">
        <v>6</v>
      </c>
      <c r="J58" s="402">
        <v>18</v>
      </c>
      <c r="K58" s="402">
        <v>2849</v>
      </c>
    </row>
    <row r="59" spans="1:11" ht="20.149999999999999" customHeight="1" x14ac:dyDescent="0.25">
      <c r="B59" s="342" t="s">
        <v>148</v>
      </c>
      <c r="C59" s="343" t="s">
        <v>45</v>
      </c>
      <c r="D59" s="403">
        <v>268853</v>
      </c>
      <c r="E59" s="404">
        <v>1724</v>
      </c>
      <c r="F59" s="404">
        <v>1962</v>
      </c>
      <c r="G59" s="404">
        <v>268554</v>
      </c>
      <c r="H59" s="404">
        <v>25951</v>
      </c>
      <c r="I59" s="404">
        <v>484</v>
      </c>
      <c r="J59" s="404">
        <v>290</v>
      </c>
      <c r="K59" s="404">
        <v>26206</v>
      </c>
    </row>
    <row r="60" spans="1:11" ht="20.149999999999999" customHeight="1" x14ac:dyDescent="0.25">
      <c r="B60" s="346" t="s">
        <v>106</v>
      </c>
      <c r="C60" s="343" t="s">
        <v>455</v>
      </c>
      <c r="D60" s="403">
        <v>4417</v>
      </c>
      <c r="E60" s="404">
        <v>0</v>
      </c>
      <c r="F60" s="404">
        <v>20</v>
      </c>
      <c r="G60" s="404">
        <v>4398</v>
      </c>
      <c r="H60" s="404">
        <v>337</v>
      </c>
      <c r="I60" s="404">
        <v>0</v>
      </c>
      <c r="J60" s="404">
        <v>1</v>
      </c>
      <c r="K60" s="404">
        <v>335</v>
      </c>
    </row>
    <row r="61" spans="1:11" ht="20.149999999999999" customHeight="1" x14ac:dyDescent="0.25">
      <c r="B61" s="342" t="s">
        <v>351</v>
      </c>
      <c r="C61" s="343" t="s">
        <v>31</v>
      </c>
      <c r="D61" s="403">
        <v>10861</v>
      </c>
      <c r="E61" s="404">
        <v>125</v>
      </c>
      <c r="F61" s="404">
        <v>83</v>
      </c>
      <c r="G61" s="404">
        <v>10904</v>
      </c>
      <c r="H61" s="404">
        <v>1278</v>
      </c>
      <c r="I61" s="404">
        <v>7</v>
      </c>
      <c r="J61" s="404">
        <v>92</v>
      </c>
      <c r="K61" s="404">
        <v>1192</v>
      </c>
    </row>
    <row r="62" spans="1:11" ht="20.149999999999999" customHeight="1" x14ac:dyDescent="0.25">
      <c r="B62" s="342" t="s">
        <v>5</v>
      </c>
      <c r="C62" s="343" t="s">
        <v>457</v>
      </c>
      <c r="D62" s="403">
        <v>42982</v>
      </c>
      <c r="E62" s="404">
        <v>630</v>
      </c>
      <c r="F62" s="404">
        <v>824</v>
      </c>
      <c r="G62" s="404">
        <v>42788</v>
      </c>
      <c r="H62" s="404">
        <v>15558</v>
      </c>
      <c r="I62" s="404">
        <v>81</v>
      </c>
      <c r="J62" s="404">
        <v>116</v>
      </c>
      <c r="K62" s="404">
        <v>15523</v>
      </c>
    </row>
    <row r="63" spans="1:11" ht="20.149999999999999" customHeight="1" x14ac:dyDescent="0.25">
      <c r="B63" s="342" t="s">
        <v>353</v>
      </c>
      <c r="C63" s="343" t="s">
        <v>210</v>
      </c>
      <c r="D63" s="403">
        <v>45717</v>
      </c>
      <c r="E63" s="404">
        <v>438</v>
      </c>
      <c r="F63" s="404">
        <v>415</v>
      </c>
      <c r="G63" s="404">
        <v>45943</v>
      </c>
      <c r="H63" s="404">
        <v>45891</v>
      </c>
      <c r="I63" s="404">
        <v>820</v>
      </c>
      <c r="J63" s="404">
        <v>880</v>
      </c>
      <c r="K63" s="404">
        <v>45628</v>
      </c>
    </row>
    <row r="64" spans="1:11" ht="20.149999999999999" customHeight="1" x14ac:dyDescent="0.25">
      <c r="B64" s="342" t="s">
        <v>190</v>
      </c>
      <c r="C64" s="343" t="s">
        <v>40</v>
      </c>
      <c r="D64" s="403">
        <v>13280</v>
      </c>
      <c r="E64" s="404">
        <v>20</v>
      </c>
      <c r="F64" s="404">
        <v>85</v>
      </c>
      <c r="G64" s="404">
        <v>13215</v>
      </c>
      <c r="H64" s="404">
        <v>2876</v>
      </c>
      <c r="I64" s="404">
        <v>3</v>
      </c>
      <c r="J64" s="404">
        <v>6</v>
      </c>
      <c r="K64" s="404">
        <v>2873</v>
      </c>
    </row>
    <row r="65" spans="2:11" ht="20.149999999999999" customHeight="1" x14ac:dyDescent="0.25">
      <c r="B65" s="342" t="s">
        <v>355</v>
      </c>
      <c r="C65" s="343" t="s">
        <v>460</v>
      </c>
      <c r="D65" s="403">
        <v>2527</v>
      </c>
      <c r="E65" s="404">
        <v>72</v>
      </c>
      <c r="F65" s="404">
        <v>23</v>
      </c>
      <c r="G65" s="404">
        <v>2577</v>
      </c>
      <c r="H65" s="404">
        <v>2970</v>
      </c>
      <c r="I65" s="404">
        <v>71</v>
      </c>
      <c r="J65" s="404">
        <v>21</v>
      </c>
      <c r="K65" s="404">
        <v>3019</v>
      </c>
    </row>
    <row r="66" spans="2:11" ht="20.149999999999999" customHeight="1" x14ac:dyDescent="0.25">
      <c r="B66" s="342" t="s">
        <v>357</v>
      </c>
      <c r="C66" s="343" t="s">
        <v>461</v>
      </c>
      <c r="D66" s="403">
        <v>19888</v>
      </c>
      <c r="E66" s="404">
        <v>92</v>
      </c>
      <c r="F66" s="404">
        <v>79</v>
      </c>
      <c r="G66" s="404">
        <v>19900</v>
      </c>
      <c r="H66" s="404">
        <v>1234</v>
      </c>
      <c r="I66" s="404">
        <v>36</v>
      </c>
      <c r="J66" s="404">
        <v>1</v>
      </c>
      <c r="K66" s="404">
        <v>1270</v>
      </c>
    </row>
    <row r="67" spans="2:11" ht="20.149999999999999" customHeight="1" x14ac:dyDescent="0.25">
      <c r="B67" s="342" t="s">
        <v>18</v>
      </c>
      <c r="C67" s="343" t="s">
        <v>462</v>
      </c>
      <c r="D67" s="403">
        <v>13843</v>
      </c>
      <c r="E67" s="404">
        <v>112</v>
      </c>
      <c r="F67" s="404">
        <v>282</v>
      </c>
      <c r="G67" s="404">
        <v>13672</v>
      </c>
      <c r="H67" s="404">
        <v>29716</v>
      </c>
      <c r="I67" s="404">
        <v>1317</v>
      </c>
      <c r="J67" s="404">
        <v>833</v>
      </c>
      <c r="K67" s="404">
        <v>30201</v>
      </c>
    </row>
    <row r="68" spans="2:11" ht="20.149999999999999" customHeight="1" x14ac:dyDescent="0.25">
      <c r="B68" s="342" t="s">
        <v>359</v>
      </c>
      <c r="C68" s="343" t="s">
        <v>463</v>
      </c>
      <c r="D68" s="403">
        <v>8416</v>
      </c>
      <c r="E68" s="404">
        <v>60</v>
      </c>
      <c r="F68" s="404">
        <v>198</v>
      </c>
      <c r="G68" s="404">
        <v>8279</v>
      </c>
      <c r="H68" s="404">
        <v>10396</v>
      </c>
      <c r="I68" s="404">
        <v>427</v>
      </c>
      <c r="J68" s="404">
        <v>269</v>
      </c>
      <c r="K68" s="404">
        <v>10553</v>
      </c>
    </row>
    <row r="69" spans="2:11" ht="20.149999999999999" customHeight="1" x14ac:dyDescent="0.25">
      <c r="B69" s="342" t="s">
        <v>280</v>
      </c>
      <c r="C69" s="343" t="s">
        <v>464</v>
      </c>
      <c r="D69" s="403">
        <v>49921</v>
      </c>
      <c r="E69" s="404">
        <v>187</v>
      </c>
      <c r="F69" s="404">
        <v>49</v>
      </c>
      <c r="G69" s="404">
        <v>50058</v>
      </c>
      <c r="H69" s="404">
        <v>12938</v>
      </c>
      <c r="I69" s="404">
        <v>101</v>
      </c>
      <c r="J69" s="404">
        <v>239</v>
      </c>
      <c r="K69" s="404">
        <v>12801</v>
      </c>
    </row>
    <row r="70" spans="2:11" ht="20.149999999999999" customHeight="1" x14ac:dyDescent="0.25">
      <c r="B70" s="342" t="s">
        <v>361</v>
      </c>
      <c r="C70" s="343" t="s">
        <v>466</v>
      </c>
      <c r="D70" s="403">
        <v>82103</v>
      </c>
      <c r="E70" s="404">
        <v>405</v>
      </c>
      <c r="F70" s="404">
        <v>361</v>
      </c>
      <c r="G70" s="404">
        <v>82145</v>
      </c>
      <c r="H70" s="404">
        <v>42396</v>
      </c>
      <c r="I70" s="404">
        <v>757</v>
      </c>
      <c r="J70" s="404">
        <v>660</v>
      </c>
      <c r="K70" s="404">
        <v>42495</v>
      </c>
    </row>
    <row r="71" spans="2:11" ht="20.149999999999999" customHeight="1" x14ac:dyDescent="0.25">
      <c r="B71" s="342" t="s">
        <v>362</v>
      </c>
      <c r="C71" s="343" t="s">
        <v>382</v>
      </c>
      <c r="D71" s="403">
        <v>5307</v>
      </c>
      <c r="E71" s="404">
        <v>3</v>
      </c>
      <c r="F71" s="404">
        <v>3</v>
      </c>
      <c r="G71" s="404">
        <v>5307</v>
      </c>
      <c r="H71" s="404">
        <v>213</v>
      </c>
      <c r="I71" s="404">
        <v>0</v>
      </c>
      <c r="J71" s="404">
        <v>0</v>
      </c>
      <c r="K71" s="404">
        <v>213</v>
      </c>
    </row>
    <row r="72" spans="2:11" ht="20.149999999999999" customHeight="1" x14ac:dyDescent="0.25">
      <c r="B72" s="347" t="s">
        <v>364</v>
      </c>
      <c r="C72" s="348" t="s">
        <v>290</v>
      </c>
      <c r="D72" s="410">
        <v>58945</v>
      </c>
      <c r="E72" s="405">
        <v>1332</v>
      </c>
      <c r="F72" s="405">
        <v>1214</v>
      </c>
      <c r="G72" s="405">
        <v>59065</v>
      </c>
      <c r="H72" s="405">
        <v>22853</v>
      </c>
      <c r="I72" s="405">
        <v>560</v>
      </c>
      <c r="J72" s="405">
        <v>878</v>
      </c>
      <c r="K72" s="405">
        <v>22533</v>
      </c>
    </row>
    <row r="73" spans="2:11" ht="20.149999999999999" customHeight="1" x14ac:dyDescent="0.25">
      <c r="B73" s="350" t="s">
        <v>467</v>
      </c>
      <c r="C73" s="351" t="s">
        <v>150</v>
      </c>
      <c r="D73" s="402">
        <v>27490</v>
      </c>
      <c r="E73" s="402">
        <v>364</v>
      </c>
      <c r="F73" s="402">
        <v>157</v>
      </c>
      <c r="G73" s="402">
        <v>27665</v>
      </c>
      <c r="H73" s="402">
        <v>10686</v>
      </c>
      <c r="I73" s="402">
        <v>276</v>
      </c>
      <c r="J73" s="402">
        <v>164</v>
      </c>
      <c r="K73" s="402">
        <v>10830</v>
      </c>
    </row>
    <row r="74" spans="2:11" ht="20.149999999999999" customHeight="1" x14ac:dyDescent="0.25">
      <c r="B74" s="352" t="s">
        <v>468</v>
      </c>
      <c r="C74" s="343" t="s">
        <v>469</v>
      </c>
      <c r="D74" s="407">
        <v>2805</v>
      </c>
      <c r="E74" s="407">
        <v>39</v>
      </c>
      <c r="F74" s="407">
        <v>34</v>
      </c>
      <c r="G74" s="407">
        <v>2818</v>
      </c>
      <c r="H74" s="407">
        <v>169</v>
      </c>
      <c r="I74" s="407">
        <v>0</v>
      </c>
      <c r="J74" s="407">
        <v>0</v>
      </c>
      <c r="K74" s="407">
        <v>161</v>
      </c>
    </row>
    <row r="75" spans="2:11" ht="20.149999999999999" customHeight="1" x14ac:dyDescent="0.25">
      <c r="B75" s="355" t="s">
        <v>470</v>
      </c>
      <c r="C75" s="356" t="s">
        <v>84</v>
      </c>
      <c r="D75" s="411" t="s">
        <v>558</v>
      </c>
      <c r="E75" s="411" t="s">
        <v>558</v>
      </c>
      <c r="F75" s="411" t="s">
        <v>558</v>
      </c>
      <c r="G75" s="411" t="s">
        <v>558</v>
      </c>
      <c r="H75" s="411" t="s">
        <v>558</v>
      </c>
      <c r="I75" s="411" t="s">
        <v>558</v>
      </c>
      <c r="J75" s="411" t="s">
        <v>558</v>
      </c>
      <c r="K75" s="411" t="s">
        <v>558</v>
      </c>
    </row>
    <row r="76" spans="2:11" ht="20.149999999999999" customHeight="1" x14ac:dyDescent="0.25">
      <c r="B76" s="359" t="s">
        <v>471</v>
      </c>
      <c r="C76" s="360" t="s">
        <v>311</v>
      </c>
      <c r="D76" s="408">
        <v>1713</v>
      </c>
      <c r="E76" s="408">
        <v>8</v>
      </c>
      <c r="F76" s="408">
        <v>0</v>
      </c>
      <c r="G76" s="408">
        <v>1721</v>
      </c>
      <c r="H76" s="408">
        <v>333</v>
      </c>
      <c r="I76" s="408">
        <v>0</v>
      </c>
      <c r="J76" s="408">
        <v>0</v>
      </c>
      <c r="K76" s="408">
        <v>333</v>
      </c>
    </row>
    <row r="77" spans="2:11" ht="20.149999999999999" customHeight="1" x14ac:dyDescent="0.25">
      <c r="B77" s="359" t="s">
        <v>472</v>
      </c>
      <c r="C77" s="360" t="s">
        <v>314</v>
      </c>
      <c r="D77" s="404">
        <v>12458</v>
      </c>
      <c r="E77" s="404">
        <v>30</v>
      </c>
      <c r="F77" s="404">
        <v>98</v>
      </c>
      <c r="G77" s="404">
        <v>12395</v>
      </c>
      <c r="H77" s="404">
        <v>276</v>
      </c>
      <c r="I77" s="404">
        <v>0</v>
      </c>
      <c r="J77" s="404">
        <v>9</v>
      </c>
      <c r="K77" s="404">
        <v>262</v>
      </c>
    </row>
    <row r="78" spans="2:11" ht="20.149999999999999" customHeight="1" x14ac:dyDescent="0.25">
      <c r="B78" s="359" t="s">
        <v>473</v>
      </c>
      <c r="C78" s="360" t="s">
        <v>474</v>
      </c>
      <c r="D78" s="404">
        <v>3310</v>
      </c>
      <c r="E78" s="404">
        <v>116</v>
      </c>
      <c r="F78" s="404">
        <v>16</v>
      </c>
      <c r="G78" s="404">
        <v>3410</v>
      </c>
      <c r="H78" s="404">
        <v>637</v>
      </c>
      <c r="I78" s="404">
        <v>0</v>
      </c>
      <c r="J78" s="404">
        <v>0</v>
      </c>
      <c r="K78" s="404">
        <v>637</v>
      </c>
    </row>
    <row r="79" spans="2:11" ht="20.149999999999999" customHeight="1" x14ac:dyDescent="0.25">
      <c r="B79" s="359" t="s">
        <v>459</v>
      </c>
      <c r="C79" s="360" t="s">
        <v>166</v>
      </c>
      <c r="D79" s="404">
        <v>19204</v>
      </c>
      <c r="E79" s="404">
        <v>44</v>
      </c>
      <c r="F79" s="404">
        <v>70</v>
      </c>
      <c r="G79" s="404">
        <v>19181</v>
      </c>
      <c r="H79" s="404">
        <v>753</v>
      </c>
      <c r="I79" s="404">
        <v>5</v>
      </c>
      <c r="J79" s="404">
        <v>0</v>
      </c>
      <c r="K79" s="404">
        <v>755</v>
      </c>
    </row>
    <row r="80" spans="2:11" ht="20.149999999999999" customHeight="1" x14ac:dyDescent="0.25">
      <c r="B80" s="359" t="s">
        <v>475</v>
      </c>
      <c r="C80" s="360" t="s">
        <v>113</v>
      </c>
      <c r="D80" s="404">
        <v>10442</v>
      </c>
      <c r="E80" s="404">
        <v>183</v>
      </c>
      <c r="F80" s="404">
        <v>67</v>
      </c>
      <c r="G80" s="404">
        <v>10559</v>
      </c>
      <c r="H80" s="404">
        <v>1229</v>
      </c>
      <c r="I80" s="404">
        <v>29</v>
      </c>
      <c r="J80" s="404">
        <v>0</v>
      </c>
      <c r="K80" s="404">
        <v>1257</v>
      </c>
    </row>
    <row r="81" spans="2:18" ht="20.149999999999999" customHeight="1" x14ac:dyDescent="0.25">
      <c r="B81" s="359" t="s">
        <v>201</v>
      </c>
      <c r="C81" s="360" t="s">
        <v>320</v>
      </c>
      <c r="D81" s="404">
        <v>5070</v>
      </c>
      <c r="E81" s="404">
        <v>20</v>
      </c>
      <c r="F81" s="404">
        <v>9</v>
      </c>
      <c r="G81" s="404">
        <v>5080</v>
      </c>
      <c r="H81" s="404">
        <v>182</v>
      </c>
      <c r="I81" s="404">
        <v>0</v>
      </c>
      <c r="J81" s="404">
        <v>0</v>
      </c>
      <c r="K81" s="404">
        <v>183</v>
      </c>
    </row>
    <row r="82" spans="2:18" ht="20.149999999999999" customHeight="1" x14ac:dyDescent="0.25">
      <c r="B82" s="359" t="s">
        <v>476</v>
      </c>
      <c r="C82" s="360" t="s">
        <v>449</v>
      </c>
      <c r="D82" s="408">
        <v>2581</v>
      </c>
      <c r="E82" s="408">
        <v>18</v>
      </c>
      <c r="F82" s="408">
        <v>0</v>
      </c>
      <c r="G82" s="408">
        <v>2599</v>
      </c>
      <c r="H82" s="408">
        <v>321</v>
      </c>
      <c r="I82" s="408">
        <v>0</v>
      </c>
      <c r="J82" s="408">
        <v>23</v>
      </c>
      <c r="K82" s="408">
        <v>298</v>
      </c>
    </row>
    <row r="83" spans="2:18" ht="20.149999999999999" customHeight="1" x14ac:dyDescent="0.25">
      <c r="B83" s="359" t="s">
        <v>477</v>
      </c>
      <c r="C83" s="360" t="s">
        <v>478</v>
      </c>
      <c r="D83" s="408">
        <v>2273</v>
      </c>
      <c r="E83" s="408">
        <v>0</v>
      </c>
      <c r="F83" s="408">
        <v>0</v>
      </c>
      <c r="G83" s="408">
        <v>2273</v>
      </c>
      <c r="H83" s="408">
        <v>61</v>
      </c>
      <c r="I83" s="408">
        <v>0</v>
      </c>
      <c r="J83" s="408">
        <v>0</v>
      </c>
      <c r="K83" s="408">
        <v>61</v>
      </c>
    </row>
    <row r="84" spans="2:18" ht="20.149999999999999" customHeight="1" x14ac:dyDescent="0.25">
      <c r="B84" s="359" t="s">
        <v>174</v>
      </c>
      <c r="C84" s="360" t="s">
        <v>479</v>
      </c>
      <c r="D84" s="404">
        <v>6319</v>
      </c>
      <c r="E84" s="404">
        <v>6</v>
      </c>
      <c r="F84" s="404">
        <v>64</v>
      </c>
      <c r="G84" s="404">
        <v>6261</v>
      </c>
      <c r="H84" s="404">
        <v>306</v>
      </c>
      <c r="I84" s="404">
        <v>0</v>
      </c>
      <c r="J84" s="404">
        <v>0</v>
      </c>
      <c r="K84" s="404">
        <v>306</v>
      </c>
    </row>
    <row r="85" spans="2:18" ht="20.149999999999999" customHeight="1" x14ac:dyDescent="0.25">
      <c r="B85" s="359" t="s">
        <v>205</v>
      </c>
      <c r="C85" s="360" t="s">
        <v>480</v>
      </c>
      <c r="D85" s="404">
        <v>10704</v>
      </c>
      <c r="E85" s="404">
        <v>0</v>
      </c>
      <c r="F85" s="404">
        <v>56</v>
      </c>
      <c r="G85" s="404">
        <v>10648</v>
      </c>
      <c r="H85" s="404">
        <v>1076</v>
      </c>
      <c r="I85" s="404">
        <v>0</v>
      </c>
      <c r="J85" s="404">
        <v>19</v>
      </c>
      <c r="K85" s="404">
        <v>1057</v>
      </c>
    </row>
    <row r="86" spans="2:18" ht="20.149999999999999" customHeight="1" x14ac:dyDescent="0.25">
      <c r="B86" s="359" t="s">
        <v>411</v>
      </c>
      <c r="C86" s="360" t="s">
        <v>307</v>
      </c>
      <c r="D86" s="404">
        <v>7395</v>
      </c>
      <c r="E86" s="404">
        <v>8</v>
      </c>
      <c r="F86" s="404">
        <v>14</v>
      </c>
      <c r="G86" s="404">
        <v>7381</v>
      </c>
      <c r="H86" s="404">
        <v>85</v>
      </c>
      <c r="I86" s="404">
        <v>0</v>
      </c>
      <c r="J86" s="404">
        <v>1</v>
      </c>
      <c r="K86" s="404">
        <v>92</v>
      </c>
    </row>
    <row r="87" spans="2:18" ht="20.149999999999999" customHeight="1" x14ac:dyDescent="0.25">
      <c r="B87" s="359" t="s">
        <v>481</v>
      </c>
      <c r="C87" s="360" t="s">
        <v>309</v>
      </c>
      <c r="D87" s="404">
        <v>16798</v>
      </c>
      <c r="E87" s="404">
        <v>51</v>
      </c>
      <c r="F87" s="404">
        <v>23</v>
      </c>
      <c r="G87" s="404">
        <v>16788</v>
      </c>
      <c r="H87" s="404">
        <v>432</v>
      </c>
      <c r="I87" s="404">
        <v>1</v>
      </c>
      <c r="J87" s="404">
        <v>0</v>
      </c>
      <c r="K87" s="404">
        <v>471</v>
      </c>
    </row>
    <row r="88" spans="2:18" ht="20.149999999999999" customHeight="1" x14ac:dyDescent="0.25">
      <c r="B88" s="359" t="s">
        <v>423</v>
      </c>
      <c r="C88" s="360" t="s">
        <v>132</v>
      </c>
      <c r="D88" s="404">
        <v>8232</v>
      </c>
      <c r="E88" s="404">
        <v>172</v>
      </c>
      <c r="F88" s="404">
        <v>253</v>
      </c>
      <c r="G88" s="404">
        <v>8151</v>
      </c>
      <c r="H88" s="404">
        <v>855</v>
      </c>
      <c r="I88" s="404">
        <v>0</v>
      </c>
      <c r="J88" s="404">
        <v>0</v>
      </c>
      <c r="K88" s="404">
        <v>855</v>
      </c>
    </row>
    <row r="89" spans="2:18" ht="20.149999999999999" customHeight="1" x14ac:dyDescent="0.25">
      <c r="B89" s="359" t="s">
        <v>482</v>
      </c>
      <c r="C89" s="360" t="s">
        <v>273</v>
      </c>
      <c r="D89" s="404">
        <v>8194</v>
      </c>
      <c r="E89" s="404">
        <v>33</v>
      </c>
      <c r="F89" s="404">
        <v>226</v>
      </c>
      <c r="G89" s="404">
        <v>8000</v>
      </c>
      <c r="H89" s="404">
        <v>76</v>
      </c>
      <c r="I89" s="404">
        <v>6</v>
      </c>
      <c r="J89" s="404">
        <v>10</v>
      </c>
      <c r="K89" s="404">
        <v>73</v>
      </c>
    </row>
    <row r="90" spans="2:18" ht="20.149999999999999" customHeight="1" x14ac:dyDescent="0.25">
      <c r="B90" s="359" t="s">
        <v>131</v>
      </c>
      <c r="C90" s="360" t="s">
        <v>146</v>
      </c>
      <c r="D90" s="404">
        <v>29677</v>
      </c>
      <c r="E90" s="404">
        <v>148</v>
      </c>
      <c r="F90" s="404">
        <v>217</v>
      </c>
      <c r="G90" s="404">
        <v>29607</v>
      </c>
      <c r="H90" s="404">
        <v>6916</v>
      </c>
      <c r="I90" s="404">
        <v>0</v>
      </c>
      <c r="J90" s="404">
        <v>64</v>
      </c>
      <c r="K90" s="404">
        <v>6853</v>
      </c>
    </row>
    <row r="91" spans="2:18" ht="20.149999999999999" customHeight="1" x14ac:dyDescent="0.25">
      <c r="B91" s="359" t="s">
        <v>402</v>
      </c>
      <c r="C91" s="360" t="s">
        <v>317</v>
      </c>
      <c r="D91" s="404">
        <v>1885</v>
      </c>
      <c r="E91" s="404">
        <v>5</v>
      </c>
      <c r="F91" s="404">
        <v>16</v>
      </c>
      <c r="G91" s="404">
        <v>1875</v>
      </c>
      <c r="H91" s="404">
        <v>63</v>
      </c>
      <c r="I91" s="404">
        <v>0</v>
      </c>
      <c r="J91" s="404">
        <v>0</v>
      </c>
      <c r="K91" s="404">
        <v>62</v>
      </c>
    </row>
    <row r="92" spans="2:18" ht="20.149999999999999" customHeight="1" x14ac:dyDescent="0.25">
      <c r="B92" s="359" t="s">
        <v>343</v>
      </c>
      <c r="C92" s="360" t="s">
        <v>51</v>
      </c>
      <c r="D92" s="404">
        <v>86000</v>
      </c>
      <c r="E92" s="404">
        <v>470</v>
      </c>
      <c r="F92" s="404">
        <v>614</v>
      </c>
      <c r="G92" s="404">
        <v>85858</v>
      </c>
      <c r="H92" s="404">
        <v>1233</v>
      </c>
      <c r="I92" s="404">
        <v>167</v>
      </c>
      <c r="J92" s="404">
        <v>0</v>
      </c>
      <c r="K92" s="404">
        <v>1398</v>
      </c>
    </row>
    <row r="93" spans="2:18" ht="20.149999999999999" customHeight="1" x14ac:dyDescent="0.25">
      <c r="B93" s="359" t="s">
        <v>484</v>
      </c>
      <c r="C93" s="363" t="s">
        <v>356</v>
      </c>
      <c r="D93" s="404">
        <v>6303</v>
      </c>
      <c r="E93" s="404">
        <v>9</v>
      </c>
      <c r="F93" s="404">
        <v>28</v>
      </c>
      <c r="G93" s="404">
        <v>6284</v>
      </c>
      <c r="H93" s="404">
        <v>262</v>
      </c>
      <c r="I93" s="404">
        <v>0</v>
      </c>
      <c r="J93" s="404">
        <v>0</v>
      </c>
      <c r="K93" s="404">
        <v>262</v>
      </c>
    </row>
    <row r="94" spans="2:18" ht="20.149999999999999" customHeight="1" x14ac:dyDescent="0.25">
      <c r="B94" s="350" t="s">
        <v>342</v>
      </c>
      <c r="C94" s="364" t="s">
        <v>486</v>
      </c>
      <c r="D94" s="402">
        <v>19573</v>
      </c>
      <c r="E94" s="402">
        <v>119</v>
      </c>
      <c r="F94" s="402">
        <v>108</v>
      </c>
      <c r="G94" s="402">
        <v>19886</v>
      </c>
      <c r="H94" s="402">
        <v>4874</v>
      </c>
      <c r="I94" s="402">
        <v>303</v>
      </c>
      <c r="J94" s="402">
        <v>101</v>
      </c>
      <c r="K94" s="402">
        <v>4774</v>
      </c>
      <c r="L94" s="44"/>
      <c r="M94" s="44"/>
      <c r="N94" s="44"/>
      <c r="O94" s="44"/>
      <c r="P94" s="44"/>
      <c r="Q94" s="44"/>
      <c r="R94" s="44"/>
    </row>
    <row r="95" spans="2:18" ht="20.149999999999999" customHeight="1" x14ac:dyDescent="0.25">
      <c r="B95" s="365" t="s">
        <v>208</v>
      </c>
      <c r="C95" s="366" t="s">
        <v>487</v>
      </c>
      <c r="D95" s="405">
        <v>26144</v>
      </c>
      <c r="E95" s="405">
        <v>319</v>
      </c>
      <c r="F95" s="405">
        <v>307</v>
      </c>
      <c r="G95" s="405">
        <v>26057</v>
      </c>
      <c r="H95" s="405">
        <v>41017</v>
      </c>
      <c r="I95" s="405">
        <v>517</v>
      </c>
      <c r="J95" s="405">
        <v>779</v>
      </c>
      <c r="K95" s="405">
        <v>40854</v>
      </c>
    </row>
    <row r="96" spans="2:18" ht="20.149999999999999" customHeight="1" x14ac:dyDescent="0.25">
      <c r="B96" s="355" t="s">
        <v>326</v>
      </c>
      <c r="C96" s="356" t="s">
        <v>158</v>
      </c>
      <c r="D96" s="402">
        <v>8525</v>
      </c>
      <c r="E96" s="402">
        <v>8</v>
      </c>
      <c r="F96" s="402">
        <v>86</v>
      </c>
      <c r="G96" s="402">
        <v>8446</v>
      </c>
      <c r="H96" s="402">
        <v>8765</v>
      </c>
      <c r="I96" s="402">
        <v>27</v>
      </c>
      <c r="J96" s="402">
        <v>69</v>
      </c>
      <c r="K96" s="402">
        <v>8724</v>
      </c>
    </row>
    <row r="97" spans="2:13" ht="20.149999999999999" customHeight="1" x14ac:dyDescent="0.25">
      <c r="B97" s="359" t="s">
        <v>488</v>
      </c>
      <c r="C97" s="360" t="s">
        <v>121</v>
      </c>
      <c r="D97" s="405">
        <v>5318</v>
      </c>
      <c r="E97" s="405">
        <v>104</v>
      </c>
      <c r="F97" s="405">
        <v>196</v>
      </c>
      <c r="G97" s="405">
        <v>5226</v>
      </c>
      <c r="H97" s="405">
        <v>20951</v>
      </c>
      <c r="I97" s="405">
        <v>1290</v>
      </c>
      <c r="J97" s="405">
        <v>764</v>
      </c>
      <c r="K97" s="405">
        <v>21477</v>
      </c>
    </row>
    <row r="98" spans="2:13" ht="20.149999999999999" customHeight="1" x14ac:dyDescent="0.25">
      <c r="B98" s="350" t="s">
        <v>489</v>
      </c>
      <c r="C98" s="351" t="s">
        <v>490</v>
      </c>
      <c r="D98" s="400">
        <v>49179</v>
      </c>
      <c r="E98" s="400">
        <v>266</v>
      </c>
      <c r="F98" s="400">
        <v>306</v>
      </c>
      <c r="G98" s="400">
        <v>49136</v>
      </c>
      <c r="H98" s="400">
        <v>15594</v>
      </c>
      <c r="I98" s="400">
        <v>100</v>
      </c>
      <c r="J98" s="400">
        <v>114</v>
      </c>
      <c r="K98" s="400">
        <v>15583</v>
      </c>
    </row>
    <row r="99" spans="2:13" ht="20.149999999999999" customHeight="1" x14ac:dyDescent="0.25">
      <c r="B99" s="365" t="s">
        <v>491</v>
      </c>
      <c r="C99" s="348" t="s">
        <v>13</v>
      </c>
      <c r="D99" s="404">
        <v>32924</v>
      </c>
      <c r="E99" s="404">
        <v>139</v>
      </c>
      <c r="F99" s="404">
        <v>55</v>
      </c>
      <c r="G99" s="404">
        <v>33009</v>
      </c>
      <c r="H99" s="404">
        <v>26802</v>
      </c>
      <c r="I99" s="404">
        <v>657</v>
      </c>
      <c r="J99" s="404">
        <v>546</v>
      </c>
      <c r="K99" s="404">
        <v>26912</v>
      </c>
    </row>
    <row r="100" spans="2:13" ht="20.149999999999999" customHeight="1" x14ac:dyDescent="0.25">
      <c r="B100" s="355" t="s">
        <v>376</v>
      </c>
      <c r="C100" s="356" t="s">
        <v>108</v>
      </c>
      <c r="D100" s="472">
        <v>24908</v>
      </c>
      <c r="E100" s="472">
        <v>962</v>
      </c>
      <c r="F100" s="472">
        <v>976</v>
      </c>
      <c r="G100" s="472">
        <v>24895</v>
      </c>
      <c r="H100" s="472">
        <v>2972</v>
      </c>
      <c r="I100" s="472">
        <v>4</v>
      </c>
      <c r="J100" s="472">
        <v>12</v>
      </c>
      <c r="K100" s="472">
        <v>2963</v>
      </c>
    </row>
    <row r="101" spans="2:13" ht="20.149999999999999" customHeight="1" x14ac:dyDescent="0.25">
      <c r="B101" s="359" t="s">
        <v>492</v>
      </c>
      <c r="C101" s="360" t="s">
        <v>493</v>
      </c>
      <c r="D101" s="407">
        <v>27816</v>
      </c>
      <c r="E101" s="407">
        <v>288</v>
      </c>
      <c r="F101" s="407">
        <v>238</v>
      </c>
      <c r="G101" s="407">
        <v>27867</v>
      </c>
      <c r="H101" s="407">
        <v>17309</v>
      </c>
      <c r="I101" s="407">
        <v>540</v>
      </c>
      <c r="J101" s="407">
        <v>866</v>
      </c>
      <c r="K101" s="407">
        <v>16982</v>
      </c>
    </row>
    <row r="102" spans="2:13" ht="20.149999999999999" customHeight="1" x14ac:dyDescent="0.25">
      <c r="B102" s="365" t="s">
        <v>495</v>
      </c>
      <c r="C102" s="348" t="s">
        <v>496</v>
      </c>
      <c r="D102" s="412">
        <v>6221</v>
      </c>
      <c r="E102" s="412">
        <v>82</v>
      </c>
      <c r="F102" s="412">
        <v>0</v>
      </c>
      <c r="G102" s="412">
        <v>6303</v>
      </c>
      <c r="H102" s="412">
        <v>2572</v>
      </c>
      <c r="I102" s="412">
        <v>16</v>
      </c>
      <c r="J102" s="412">
        <v>0</v>
      </c>
      <c r="K102" s="412">
        <v>2588</v>
      </c>
    </row>
    <row r="103" spans="2:13" ht="14.25" customHeight="1" x14ac:dyDescent="0.25">
      <c r="L103" s="44"/>
      <c r="M103" s="44"/>
    </row>
  </sheetData>
  <mergeCells count="6">
    <mergeCell ref="B4:C5"/>
    <mergeCell ref="D4:G4"/>
    <mergeCell ref="H4:K4"/>
    <mergeCell ref="B55:C56"/>
    <mergeCell ref="D55:G55"/>
    <mergeCell ref="H55:K55"/>
  </mergeCells>
  <phoneticPr fontId="64"/>
  <dataValidations count="1">
    <dataValidation type="whole" allowBlank="1" showInputMessage="1" showErrorMessage="1" errorTitle="入力エラー" error="入力した値に誤りがあります" sqref="A85:A102 A6:A25 C96:C102 A30:A51 D57:K57 C57:C93 A57:A80 D58:IV102 C6:C42 C45:C51 D6:IV51">
      <formula1>-999999999999</formula1>
      <formula2>999999999999</formula2>
    </dataValidation>
  </dataValidations>
  <printOptions horizontalCentered="1"/>
  <pageMargins left="0.39370078740157483" right="0.59055118110236227" top="0.78740157480314965" bottom="0.59055118110236227" header="0" footer="0.39370078740157483"/>
  <pageSetup paperSize="9" scale="65" firstPageNumber="26" orientation="portrait" useFirstPageNumber="1" r:id="rId1"/>
  <headerFooter alignWithMargins="0">
    <oddFooter>&amp;C&amp;14－　&amp;P　－</oddFooter>
  </headerFooter>
  <rowBreaks count="1" manualBreakCount="1">
    <brk id="5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8"/>
  </sheetPr>
  <dimension ref="A1:AG126"/>
  <sheetViews>
    <sheetView zoomScale="130" zoomScaleNormal="130" workbookViewId="0"/>
  </sheetViews>
  <sheetFormatPr defaultColWidth="9" defaultRowHeight="13.3" x14ac:dyDescent="0.25"/>
  <cols>
    <col min="1" max="1" width="2.61328125" style="1" customWidth="1"/>
    <col min="2" max="2" width="2.921875" style="1" customWidth="1"/>
    <col min="3" max="3" width="3.3828125" style="1" customWidth="1"/>
    <col min="4" max="4" width="2.69140625" style="1" customWidth="1"/>
    <col min="5" max="15" width="8" style="1" customWidth="1"/>
    <col min="16" max="33" width="2.61328125" style="1" customWidth="1"/>
    <col min="34" max="34" width="9" style="1" bestFit="1"/>
    <col min="35" max="16384" width="9" style="1"/>
  </cols>
  <sheetData>
    <row r="1" spans="1:33" x14ac:dyDescent="0.25">
      <c r="A1" s="59"/>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c r="AE1" s="59"/>
      <c r="AF1" s="59"/>
      <c r="AG1" s="59"/>
    </row>
    <row r="2" spans="1:33" ht="14.15" x14ac:dyDescent="0.25">
      <c r="A2" s="666" t="s">
        <v>66</v>
      </c>
      <c r="B2" s="666"/>
      <c r="C2" s="666"/>
      <c r="D2" s="666"/>
      <c r="E2" s="666"/>
      <c r="F2" s="666"/>
      <c r="G2" s="666"/>
      <c r="H2" s="666"/>
      <c r="I2" s="666"/>
      <c r="J2" s="666"/>
      <c r="K2" s="666"/>
      <c r="L2" s="666"/>
      <c r="M2" s="666"/>
      <c r="N2" s="666"/>
      <c r="O2" s="59"/>
      <c r="P2" s="59"/>
      <c r="Q2" s="59"/>
      <c r="R2" s="59"/>
      <c r="S2" s="59"/>
      <c r="T2" s="59"/>
      <c r="U2" s="59"/>
      <c r="V2" s="59"/>
      <c r="W2" s="59"/>
      <c r="X2" s="59"/>
      <c r="Y2" s="59"/>
      <c r="Z2" s="59"/>
      <c r="AA2" s="59"/>
      <c r="AB2" s="59"/>
      <c r="AC2" s="59"/>
      <c r="AD2" s="59"/>
      <c r="AE2" s="59"/>
      <c r="AF2" s="59"/>
      <c r="AG2" s="59"/>
    </row>
    <row r="3" spans="1:33" ht="14.25" customHeight="1" x14ac:dyDescent="0.25">
      <c r="A3" s="59"/>
      <c r="B3" s="88"/>
      <c r="C3" s="88"/>
      <c r="D3" s="88"/>
      <c r="E3" s="88"/>
      <c r="F3" s="88"/>
      <c r="G3" s="88"/>
      <c r="H3" s="88"/>
      <c r="I3" s="88"/>
      <c r="J3" s="88"/>
      <c r="K3" s="88"/>
      <c r="L3" s="88"/>
      <c r="M3" s="59"/>
      <c r="N3" s="59"/>
      <c r="O3" s="59"/>
      <c r="P3" s="59"/>
      <c r="Q3" s="59"/>
      <c r="R3" s="59"/>
      <c r="S3" s="59"/>
      <c r="T3" s="59"/>
      <c r="U3" s="59"/>
      <c r="V3" s="59"/>
      <c r="W3" s="59"/>
      <c r="X3" s="59"/>
      <c r="Y3" s="59"/>
      <c r="Z3" s="59"/>
      <c r="AA3" s="59"/>
      <c r="AB3" s="59"/>
      <c r="AC3" s="59"/>
      <c r="AD3" s="59"/>
      <c r="AE3" s="59"/>
      <c r="AF3" s="59"/>
      <c r="AG3" s="59"/>
    </row>
    <row r="4" spans="1:33" s="15" customFormat="1" ht="15" customHeight="1" x14ac:dyDescent="0.25">
      <c r="A4" s="3"/>
      <c r="B4" s="473" t="s">
        <v>528</v>
      </c>
      <c r="C4" s="88"/>
      <c r="D4" s="88"/>
      <c r="E4" s="88"/>
      <c r="F4" s="88"/>
      <c r="G4" s="88"/>
      <c r="H4" s="88"/>
      <c r="I4" s="88"/>
      <c r="J4" s="88"/>
      <c r="K4" s="88"/>
      <c r="L4" s="88"/>
      <c r="M4" s="59"/>
      <c r="N4" s="59"/>
      <c r="O4" s="59"/>
      <c r="P4" s="59"/>
      <c r="Q4" s="59"/>
      <c r="R4" s="59"/>
      <c r="S4" s="59"/>
      <c r="T4" s="59"/>
      <c r="U4" s="59"/>
      <c r="V4" s="59"/>
      <c r="W4" s="59"/>
      <c r="X4" s="59"/>
      <c r="Y4" s="59"/>
      <c r="Z4" s="59"/>
      <c r="AA4" s="59"/>
      <c r="AB4" s="59"/>
      <c r="AC4" s="59"/>
      <c r="AD4" s="59"/>
      <c r="AE4" s="59"/>
      <c r="AF4" s="59"/>
      <c r="AG4" s="59"/>
    </row>
    <row r="5" spans="1:33" ht="15" customHeight="1" x14ac:dyDescent="0.25">
      <c r="A5" s="59"/>
      <c r="B5" s="88"/>
      <c r="C5" s="550" t="s">
        <v>347</v>
      </c>
      <c r="D5" s="550"/>
      <c r="E5" s="550"/>
      <c r="F5" s="550"/>
      <c r="G5" s="550"/>
      <c r="H5" s="550"/>
      <c r="I5" s="550"/>
      <c r="J5" s="550"/>
      <c r="K5" s="550"/>
      <c r="L5" s="550"/>
      <c r="M5" s="550"/>
      <c r="N5" s="550"/>
      <c r="O5" s="93"/>
      <c r="P5" s="93"/>
      <c r="Q5" s="93"/>
      <c r="R5" s="93"/>
      <c r="S5" s="93"/>
      <c r="T5" s="93"/>
      <c r="U5" s="93"/>
      <c r="V5" s="93"/>
      <c r="W5" s="93"/>
      <c r="X5" s="93"/>
      <c r="Y5" s="93"/>
      <c r="Z5" s="93"/>
      <c r="AA5" s="93"/>
      <c r="AB5" s="93"/>
      <c r="AC5" s="93"/>
      <c r="AD5" s="93"/>
      <c r="AE5" s="93"/>
      <c r="AF5" s="93"/>
      <c r="AG5" s="93"/>
    </row>
    <row r="6" spans="1:33" ht="15" customHeight="1" x14ac:dyDescent="0.25">
      <c r="A6" s="59"/>
      <c r="B6" s="88"/>
      <c r="C6" s="550"/>
      <c r="D6" s="550"/>
      <c r="E6" s="550"/>
      <c r="F6" s="550"/>
      <c r="G6" s="550"/>
      <c r="H6" s="550"/>
      <c r="I6" s="550"/>
      <c r="J6" s="550"/>
      <c r="K6" s="550"/>
      <c r="L6" s="550"/>
      <c r="M6" s="550"/>
      <c r="N6" s="550"/>
      <c r="O6" s="93"/>
      <c r="P6" s="93"/>
      <c r="Q6" s="93"/>
      <c r="R6" s="93"/>
      <c r="S6" s="93"/>
      <c r="T6" s="93"/>
      <c r="U6" s="93"/>
      <c r="V6" s="93"/>
      <c r="W6" s="93"/>
      <c r="X6" s="93"/>
      <c r="Y6" s="93"/>
      <c r="Z6" s="93"/>
      <c r="AA6" s="93"/>
      <c r="AB6" s="93"/>
      <c r="AC6" s="93"/>
      <c r="AD6" s="93"/>
      <c r="AE6" s="93"/>
      <c r="AF6" s="93"/>
      <c r="AG6" s="93"/>
    </row>
    <row r="7" spans="1:33" ht="15" customHeight="1" x14ac:dyDescent="0.25">
      <c r="A7" s="59"/>
      <c r="B7" s="88"/>
      <c r="C7" s="550"/>
      <c r="D7" s="550"/>
      <c r="E7" s="550"/>
      <c r="F7" s="550"/>
      <c r="G7" s="550"/>
      <c r="H7" s="550"/>
      <c r="I7" s="550"/>
      <c r="J7" s="550"/>
      <c r="K7" s="550"/>
      <c r="L7" s="550"/>
      <c r="M7" s="550"/>
      <c r="N7" s="550"/>
      <c r="O7" s="93"/>
      <c r="P7" s="93"/>
      <c r="Q7" s="93"/>
      <c r="R7" s="93"/>
      <c r="S7" s="93"/>
      <c r="T7" s="93"/>
      <c r="U7" s="93"/>
      <c r="V7" s="93"/>
      <c r="W7" s="93"/>
      <c r="X7" s="93"/>
      <c r="Y7" s="93"/>
      <c r="Z7" s="93"/>
      <c r="AA7" s="93"/>
      <c r="AB7" s="93"/>
      <c r="AC7" s="93"/>
      <c r="AD7" s="93"/>
      <c r="AE7" s="93"/>
      <c r="AF7" s="93"/>
      <c r="AG7" s="93"/>
    </row>
    <row r="8" spans="1:33" ht="9" customHeight="1" x14ac:dyDescent="0.25">
      <c r="A8" s="59"/>
      <c r="B8" s="88"/>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row>
    <row r="9" spans="1:33" s="15" customFormat="1" ht="15" customHeight="1" x14ac:dyDescent="0.25">
      <c r="A9" s="3"/>
      <c r="B9" s="473" t="s">
        <v>202</v>
      </c>
      <c r="C9" s="88"/>
      <c r="D9" s="88"/>
      <c r="E9" s="88"/>
      <c r="F9" s="88"/>
      <c r="G9" s="88"/>
      <c r="H9" s="88"/>
      <c r="I9" s="88"/>
      <c r="J9" s="88"/>
      <c r="K9" s="88"/>
      <c r="L9" s="88"/>
      <c r="M9" s="59"/>
      <c r="N9" s="59"/>
      <c r="O9" s="59"/>
      <c r="P9" s="59"/>
      <c r="Q9" s="59"/>
      <c r="R9" s="59"/>
      <c r="S9" s="59"/>
      <c r="T9" s="59"/>
      <c r="U9" s="59"/>
      <c r="V9" s="59"/>
      <c r="W9" s="59"/>
      <c r="X9" s="59"/>
      <c r="Y9" s="59"/>
      <c r="Z9" s="59"/>
      <c r="AA9" s="59"/>
      <c r="AB9" s="59"/>
      <c r="AC9" s="59"/>
      <c r="AD9" s="59"/>
      <c r="AE9" s="59"/>
      <c r="AF9" s="59"/>
      <c r="AG9" s="59"/>
    </row>
    <row r="10" spans="1:33" s="15" customFormat="1" ht="15" customHeight="1" x14ac:dyDescent="0.25">
      <c r="A10" s="3"/>
      <c r="B10" s="473"/>
      <c r="C10" s="667" t="s">
        <v>293</v>
      </c>
      <c r="D10" s="667"/>
      <c r="E10" s="667"/>
      <c r="F10" s="667"/>
      <c r="G10" s="667"/>
      <c r="H10" s="667"/>
      <c r="I10" s="667"/>
      <c r="J10" s="667"/>
      <c r="K10" s="667"/>
      <c r="L10" s="667"/>
      <c r="M10" s="667"/>
      <c r="N10" s="667"/>
      <c r="O10" s="119"/>
      <c r="P10" s="119"/>
      <c r="Q10" s="119"/>
      <c r="R10" s="119"/>
      <c r="S10" s="119"/>
      <c r="T10" s="119"/>
      <c r="U10" s="119"/>
      <c r="V10" s="119"/>
      <c r="W10" s="119"/>
      <c r="X10" s="119"/>
      <c r="Y10" s="119"/>
      <c r="Z10" s="119"/>
      <c r="AA10" s="119"/>
      <c r="AB10" s="119"/>
      <c r="AC10" s="119"/>
      <c r="AD10" s="119"/>
      <c r="AE10" s="119"/>
      <c r="AF10" s="119"/>
      <c r="AG10" s="119"/>
    </row>
    <row r="11" spans="1:33" s="15" customFormat="1" ht="15" customHeight="1" x14ac:dyDescent="0.25">
      <c r="A11" s="3"/>
      <c r="B11" s="473"/>
      <c r="C11" s="667"/>
      <c r="D11" s="667"/>
      <c r="E11" s="667"/>
      <c r="F11" s="667"/>
      <c r="G11" s="667"/>
      <c r="H11" s="667"/>
      <c r="I11" s="667"/>
      <c r="J11" s="667"/>
      <c r="K11" s="667"/>
      <c r="L11" s="667"/>
      <c r="M11" s="667"/>
      <c r="N11" s="667"/>
      <c r="O11" s="119"/>
      <c r="P11" s="119"/>
      <c r="Q11" s="119"/>
      <c r="R11" s="119"/>
      <c r="S11" s="119"/>
      <c r="T11" s="119"/>
      <c r="U11" s="119"/>
      <c r="V11" s="119"/>
      <c r="W11" s="119"/>
      <c r="X11" s="119"/>
      <c r="Y11" s="119"/>
      <c r="Z11" s="119"/>
      <c r="AA11" s="119"/>
      <c r="AB11" s="119"/>
      <c r="AC11" s="119"/>
      <c r="AD11" s="119"/>
      <c r="AE11" s="119"/>
      <c r="AF11" s="119"/>
      <c r="AG11" s="119"/>
    </row>
    <row r="12" spans="1:33" s="15" customFormat="1" ht="15" customHeight="1" x14ac:dyDescent="0.25">
      <c r="A12" s="3"/>
      <c r="B12" s="473"/>
      <c r="C12" s="667"/>
      <c r="D12" s="667"/>
      <c r="E12" s="667"/>
      <c r="F12" s="667"/>
      <c r="G12" s="667"/>
      <c r="H12" s="667"/>
      <c r="I12" s="667"/>
      <c r="J12" s="667"/>
      <c r="K12" s="667"/>
      <c r="L12" s="667"/>
      <c r="M12" s="667"/>
      <c r="N12" s="667"/>
      <c r="O12" s="119"/>
      <c r="P12" s="119"/>
      <c r="Q12" s="119"/>
      <c r="R12" s="119"/>
      <c r="S12" s="119"/>
      <c r="T12" s="119"/>
      <c r="U12" s="119"/>
      <c r="V12" s="119"/>
      <c r="W12" s="119"/>
      <c r="X12" s="119"/>
      <c r="Y12" s="119"/>
      <c r="Z12" s="119"/>
      <c r="AA12" s="119"/>
      <c r="AB12" s="119"/>
      <c r="AC12" s="119"/>
      <c r="AD12" s="119"/>
      <c r="AE12" s="119"/>
      <c r="AF12" s="119"/>
      <c r="AG12" s="119"/>
    </row>
    <row r="13" spans="1:33" s="15" customFormat="1" ht="15" customHeight="1" x14ac:dyDescent="0.25">
      <c r="A13" s="3"/>
      <c r="B13" s="473"/>
      <c r="C13" s="667"/>
      <c r="D13" s="667"/>
      <c r="E13" s="667"/>
      <c r="F13" s="667"/>
      <c r="G13" s="667"/>
      <c r="H13" s="667"/>
      <c r="I13" s="667"/>
      <c r="J13" s="667"/>
      <c r="K13" s="667"/>
      <c r="L13" s="667"/>
      <c r="M13" s="667"/>
      <c r="N13" s="667"/>
      <c r="O13" s="119"/>
      <c r="P13" s="119"/>
      <c r="Q13" s="119"/>
      <c r="R13" s="119"/>
      <c r="S13" s="119"/>
      <c r="T13" s="119"/>
      <c r="U13" s="119"/>
      <c r="V13" s="119"/>
      <c r="W13" s="119"/>
      <c r="X13" s="119"/>
      <c r="Y13" s="119"/>
      <c r="Z13" s="119"/>
      <c r="AA13" s="119"/>
      <c r="AB13" s="119"/>
      <c r="AC13" s="119"/>
      <c r="AD13" s="119"/>
      <c r="AE13" s="119"/>
      <c r="AF13" s="119"/>
      <c r="AG13" s="119"/>
    </row>
    <row r="14" spans="1:33" s="15" customFormat="1" ht="15" customHeight="1" x14ac:dyDescent="0.25">
      <c r="A14" s="3"/>
      <c r="B14" s="473"/>
      <c r="C14" s="667"/>
      <c r="D14" s="667"/>
      <c r="E14" s="667"/>
      <c r="F14" s="667"/>
      <c r="G14" s="667"/>
      <c r="H14" s="667"/>
      <c r="I14" s="667"/>
      <c r="J14" s="667"/>
      <c r="K14" s="667"/>
      <c r="L14" s="667"/>
      <c r="M14" s="667"/>
      <c r="N14" s="667"/>
      <c r="O14" s="119"/>
      <c r="P14" s="119"/>
      <c r="Q14" s="119"/>
      <c r="R14" s="119"/>
      <c r="S14" s="119"/>
      <c r="T14" s="119"/>
      <c r="U14" s="119"/>
      <c r="V14" s="119"/>
      <c r="W14" s="119"/>
      <c r="X14" s="119"/>
      <c r="Y14" s="119"/>
      <c r="Z14" s="119"/>
      <c r="AA14" s="119"/>
      <c r="AB14" s="119"/>
      <c r="AC14" s="119"/>
      <c r="AD14" s="119"/>
      <c r="AE14" s="119"/>
      <c r="AF14" s="119"/>
      <c r="AG14" s="119"/>
    </row>
    <row r="15" spans="1:33" s="15" customFormat="1" ht="15" customHeight="1" x14ac:dyDescent="0.25">
      <c r="A15" s="3"/>
      <c r="B15" s="473"/>
      <c r="C15" s="667"/>
      <c r="D15" s="667"/>
      <c r="E15" s="667"/>
      <c r="F15" s="667"/>
      <c r="G15" s="667"/>
      <c r="H15" s="667"/>
      <c r="I15" s="667"/>
      <c r="J15" s="667"/>
      <c r="K15" s="667"/>
      <c r="L15" s="667"/>
      <c r="M15" s="667"/>
      <c r="N15" s="667"/>
      <c r="O15" s="119"/>
      <c r="P15" s="119"/>
      <c r="Q15" s="119"/>
      <c r="R15" s="119"/>
      <c r="S15" s="119"/>
      <c r="T15" s="119"/>
      <c r="U15" s="119"/>
      <c r="V15" s="119"/>
      <c r="W15" s="119"/>
      <c r="X15" s="119"/>
      <c r="Y15" s="119"/>
      <c r="Z15" s="119"/>
      <c r="AA15" s="119"/>
      <c r="AB15" s="119"/>
      <c r="AC15" s="119"/>
      <c r="AD15" s="119"/>
      <c r="AE15" s="119"/>
      <c r="AF15" s="119"/>
      <c r="AG15" s="119"/>
    </row>
    <row r="16" spans="1:33" s="15" customFormat="1" ht="15" customHeight="1" x14ac:dyDescent="0.25">
      <c r="A16" s="3"/>
      <c r="B16" s="473"/>
      <c r="C16" s="667" t="s">
        <v>529</v>
      </c>
      <c r="D16" s="667"/>
      <c r="E16" s="667"/>
      <c r="F16" s="667"/>
      <c r="G16" s="667"/>
      <c r="H16" s="667"/>
      <c r="I16" s="667"/>
      <c r="J16" s="667"/>
      <c r="K16" s="667"/>
      <c r="L16" s="667"/>
      <c r="M16" s="667"/>
      <c r="N16" s="667"/>
      <c r="O16" s="119"/>
      <c r="P16" s="119"/>
      <c r="Q16" s="119"/>
      <c r="R16" s="119"/>
      <c r="S16" s="119"/>
      <c r="T16" s="119"/>
      <c r="U16" s="119"/>
      <c r="V16" s="119"/>
      <c r="W16" s="119"/>
      <c r="X16" s="119"/>
      <c r="Y16" s="119"/>
      <c r="Z16" s="119"/>
      <c r="AA16" s="119"/>
      <c r="AB16" s="119"/>
      <c r="AC16" s="119"/>
      <c r="AD16" s="119"/>
      <c r="AE16" s="119"/>
      <c r="AF16" s="119"/>
      <c r="AG16" s="119"/>
    </row>
    <row r="17" spans="1:33" s="15" customFormat="1" ht="15" customHeight="1" x14ac:dyDescent="0.25">
      <c r="A17" s="3"/>
      <c r="B17" s="473"/>
      <c r="C17" s="667"/>
      <c r="D17" s="667"/>
      <c r="E17" s="667"/>
      <c r="F17" s="667"/>
      <c r="G17" s="667"/>
      <c r="H17" s="667"/>
      <c r="I17" s="667"/>
      <c r="J17" s="667"/>
      <c r="K17" s="667"/>
      <c r="L17" s="667"/>
      <c r="M17" s="667"/>
      <c r="N17" s="667"/>
      <c r="O17" s="119"/>
      <c r="P17" s="119"/>
      <c r="Q17" s="119"/>
      <c r="R17" s="119"/>
      <c r="S17" s="119"/>
      <c r="T17" s="119"/>
      <c r="U17" s="119"/>
      <c r="V17" s="119"/>
      <c r="W17" s="119"/>
      <c r="X17" s="119"/>
      <c r="Y17" s="119"/>
      <c r="Z17" s="119"/>
      <c r="AA17" s="119"/>
      <c r="AB17" s="119"/>
      <c r="AC17" s="119"/>
      <c r="AD17" s="119"/>
      <c r="AE17" s="119"/>
      <c r="AF17" s="119"/>
      <c r="AG17" s="119"/>
    </row>
    <row r="18" spans="1:33" s="15" customFormat="1" ht="15" customHeight="1" x14ac:dyDescent="0.25">
      <c r="A18" s="3"/>
      <c r="B18" s="473"/>
      <c r="C18" s="667"/>
      <c r="D18" s="667"/>
      <c r="E18" s="667"/>
      <c r="F18" s="667"/>
      <c r="G18" s="667"/>
      <c r="H18" s="667"/>
      <c r="I18" s="667"/>
      <c r="J18" s="667"/>
      <c r="K18" s="667"/>
      <c r="L18" s="667"/>
      <c r="M18" s="667"/>
      <c r="N18" s="667"/>
      <c r="O18" s="119"/>
      <c r="P18" s="119"/>
      <c r="Q18" s="119"/>
      <c r="R18" s="119"/>
      <c r="S18" s="119"/>
      <c r="T18" s="119"/>
      <c r="U18" s="119"/>
      <c r="V18" s="119"/>
      <c r="W18" s="119"/>
      <c r="X18" s="119"/>
      <c r="Y18" s="119"/>
      <c r="Z18" s="119"/>
      <c r="AA18" s="119"/>
      <c r="AB18" s="119"/>
      <c r="AC18" s="119"/>
      <c r="AD18" s="119"/>
      <c r="AE18" s="119"/>
      <c r="AF18" s="119"/>
      <c r="AG18" s="119"/>
    </row>
    <row r="19" spans="1:33" ht="9" customHeight="1" x14ac:dyDescent="0.25">
      <c r="A19" s="59"/>
      <c r="B19" s="88"/>
      <c r="C19" s="667"/>
      <c r="D19" s="667"/>
      <c r="E19" s="667"/>
      <c r="F19" s="667"/>
      <c r="G19" s="667"/>
      <c r="H19" s="667"/>
      <c r="I19" s="667"/>
      <c r="J19" s="667"/>
      <c r="K19" s="667"/>
      <c r="L19" s="667"/>
      <c r="M19" s="667"/>
      <c r="N19" s="667"/>
      <c r="O19" s="93"/>
      <c r="P19" s="93"/>
      <c r="Q19" s="93"/>
      <c r="R19" s="93"/>
      <c r="S19" s="93"/>
      <c r="T19" s="93"/>
      <c r="U19" s="93"/>
      <c r="V19" s="93"/>
      <c r="W19" s="93"/>
      <c r="X19" s="93"/>
      <c r="Y19" s="93"/>
      <c r="Z19" s="93"/>
      <c r="AA19" s="93"/>
      <c r="AB19" s="93"/>
      <c r="AC19" s="93"/>
      <c r="AD19" s="93"/>
      <c r="AE19" s="93"/>
      <c r="AF19" s="93"/>
      <c r="AG19" s="93"/>
    </row>
    <row r="20" spans="1:33" s="15" customFormat="1" ht="15" customHeight="1" x14ac:dyDescent="0.25">
      <c r="A20" s="3"/>
      <c r="B20" s="473" t="s">
        <v>530</v>
      </c>
      <c r="C20" s="88"/>
      <c r="D20" s="88"/>
      <c r="E20" s="88"/>
      <c r="F20" s="88"/>
      <c r="G20" s="88"/>
      <c r="H20" s="88"/>
      <c r="I20" s="88"/>
      <c r="J20" s="88"/>
      <c r="K20" s="88"/>
      <c r="L20" s="88"/>
      <c r="M20" s="59"/>
      <c r="N20" s="59"/>
      <c r="O20" s="59"/>
      <c r="P20" s="59"/>
      <c r="Q20" s="59"/>
      <c r="R20" s="59"/>
      <c r="S20" s="59"/>
      <c r="T20" s="59"/>
      <c r="U20" s="59"/>
      <c r="V20" s="59"/>
      <c r="W20" s="59"/>
      <c r="X20" s="59"/>
      <c r="Y20" s="59"/>
      <c r="Z20" s="59"/>
      <c r="AA20" s="59"/>
      <c r="AB20" s="59"/>
      <c r="AC20" s="59"/>
      <c r="AD20" s="59"/>
      <c r="AE20" s="59"/>
      <c r="AF20" s="59"/>
      <c r="AG20" s="59"/>
    </row>
    <row r="21" spans="1:33" ht="15" customHeight="1" x14ac:dyDescent="0.25">
      <c r="A21" s="59"/>
      <c r="B21" s="88"/>
      <c r="C21" s="558" t="s">
        <v>531</v>
      </c>
      <c r="D21" s="558"/>
      <c r="E21" s="558"/>
      <c r="F21" s="558"/>
      <c r="G21" s="558"/>
      <c r="H21" s="558"/>
      <c r="I21" s="558"/>
      <c r="J21" s="558"/>
      <c r="K21" s="558"/>
      <c r="L21" s="558"/>
      <c r="M21" s="558"/>
      <c r="N21" s="558"/>
      <c r="O21" s="93"/>
      <c r="P21" s="93"/>
      <c r="Q21" s="93"/>
      <c r="R21" s="93"/>
      <c r="S21" s="93"/>
      <c r="T21" s="93"/>
      <c r="U21" s="93"/>
      <c r="V21" s="93"/>
      <c r="W21" s="93"/>
      <c r="X21" s="93"/>
      <c r="Y21" s="93"/>
      <c r="Z21" s="93"/>
      <c r="AA21" s="93"/>
      <c r="AB21" s="93"/>
      <c r="AC21" s="93"/>
      <c r="AD21" s="93"/>
      <c r="AE21" s="93"/>
      <c r="AF21" s="93"/>
      <c r="AG21" s="93"/>
    </row>
    <row r="22" spans="1:33" ht="15" customHeight="1" x14ac:dyDescent="0.25">
      <c r="A22" s="59"/>
      <c r="B22" s="88"/>
      <c r="C22" s="558"/>
      <c r="D22" s="558"/>
      <c r="E22" s="558"/>
      <c r="F22" s="558"/>
      <c r="G22" s="558"/>
      <c r="H22" s="558"/>
      <c r="I22" s="558"/>
      <c r="J22" s="558"/>
      <c r="K22" s="558"/>
      <c r="L22" s="558"/>
      <c r="M22" s="558"/>
      <c r="N22" s="558"/>
      <c r="O22" s="93"/>
      <c r="P22" s="93"/>
      <c r="Q22" s="93"/>
      <c r="R22" s="93"/>
      <c r="S22" s="93"/>
      <c r="T22" s="93"/>
      <c r="U22" s="93"/>
      <c r="V22" s="93"/>
      <c r="W22" s="93"/>
      <c r="X22" s="93"/>
      <c r="Y22" s="93"/>
      <c r="Z22" s="93"/>
      <c r="AA22" s="93"/>
      <c r="AB22" s="93"/>
      <c r="AC22" s="93"/>
      <c r="AD22" s="93"/>
      <c r="AE22" s="93"/>
      <c r="AF22" s="93"/>
      <c r="AG22" s="93"/>
    </row>
    <row r="23" spans="1:33" ht="15" customHeight="1" x14ac:dyDescent="0.25">
      <c r="A23" s="59"/>
      <c r="B23" s="88"/>
      <c r="C23" s="558"/>
      <c r="D23" s="558"/>
      <c r="E23" s="558"/>
      <c r="F23" s="558"/>
      <c r="G23" s="558"/>
      <c r="H23" s="558"/>
      <c r="I23" s="558"/>
      <c r="J23" s="558"/>
      <c r="K23" s="558"/>
      <c r="L23" s="558"/>
      <c r="M23" s="558"/>
      <c r="N23" s="558"/>
      <c r="O23" s="93"/>
      <c r="P23" s="93"/>
      <c r="Q23" s="93"/>
      <c r="R23" s="93"/>
      <c r="S23" s="93"/>
      <c r="T23" s="93"/>
      <c r="U23" s="93"/>
      <c r="V23" s="93"/>
      <c r="W23" s="93"/>
      <c r="X23" s="93"/>
      <c r="Y23" s="93"/>
      <c r="Z23" s="93"/>
      <c r="AA23" s="93"/>
      <c r="AB23" s="93"/>
      <c r="AC23" s="93"/>
      <c r="AD23" s="93"/>
      <c r="AE23" s="93"/>
      <c r="AF23" s="93"/>
      <c r="AG23" s="93"/>
    </row>
    <row r="24" spans="1:33" ht="15" customHeight="1" x14ac:dyDescent="0.25">
      <c r="A24" s="59"/>
      <c r="B24" s="88"/>
      <c r="C24" s="558"/>
      <c r="D24" s="558"/>
      <c r="E24" s="558"/>
      <c r="F24" s="558"/>
      <c r="G24" s="558"/>
      <c r="H24" s="558"/>
      <c r="I24" s="558"/>
      <c r="J24" s="558"/>
      <c r="K24" s="558"/>
      <c r="L24" s="558"/>
      <c r="M24" s="558"/>
      <c r="N24" s="558"/>
      <c r="O24" s="93"/>
      <c r="P24" s="93"/>
      <c r="Q24" s="93"/>
      <c r="R24" s="93"/>
      <c r="S24" s="93"/>
      <c r="T24" s="93"/>
      <c r="U24" s="93"/>
      <c r="V24" s="93"/>
      <c r="W24" s="93"/>
      <c r="X24" s="93"/>
      <c r="Y24" s="93"/>
      <c r="Z24" s="93"/>
      <c r="AA24" s="93"/>
      <c r="AB24" s="93"/>
      <c r="AC24" s="93"/>
      <c r="AD24" s="93"/>
      <c r="AE24" s="93"/>
      <c r="AF24" s="93"/>
      <c r="AG24" s="93"/>
    </row>
    <row r="25" spans="1:33" ht="15" customHeight="1" x14ac:dyDescent="0.25">
      <c r="A25" s="59"/>
      <c r="B25" s="88"/>
      <c r="C25" s="558"/>
      <c r="D25" s="558"/>
      <c r="E25" s="558"/>
      <c r="F25" s="558"/>
      <c r="G25" s="558"/>
      <c r="H25" s="558"/>
      <c r="I25" s="558"/>
      <c r="J25" s="558"/>
      <c r="K25" s="558"/>
      <c r="L25" s="558"/>
      <c r="M25" s="558"/>
      <c r="N25" s="558"/>
      <c r="O25" s="93"/>
      <c r="P25" s="93"/>
      <c r="Q25" s="93"/>
      <c r="R25" s="93"/>
      <c r="S25" s="93"/>
      <c r="T25" s="93"/>
      <c r="U25" s="93"/>
      <c r="V25" s="93"/>
      <c r="W25" s="93"/>
      <c r="X25" s="93"/>
      <c r="Y25" s="93"/>
      <c r="Z25" s="93"/>
      <c r="AA25" s="93"/>
      <c r="AB25" s="93"/>
      <c r="AC25" s="93"/>
      <c r="AD25" s="93"/>
      <c r="AE25" s="93"/>
      <c r="AF25" s="93"/>
      <c r="AG25" s="93"/>
    </row>
    <row r="26" spans="1:33" ht="15" customHeight="1" x14ac:dyDescent="0.25">
      <c r="A26" s="59"/>
      <c r="B26" s="88"/>
      <c r="C26" s="558"/>
      <c r="D26" s="558"/>
      <c r="E26" s="558"/>
      <c r="F26" s="558"/>
      <c r="G26" s="558"/>
      <c r="H26" s="558"/>
      <c r="I26" s="558"/>
      <c r="J26" s="558"/>
      <c r="K26" s="558"/>
      <c r="L26" s="558"/>
      <c r="M26" s="558"/>
      <c r="N26" s="558"/>
      <c r="O26" s="93"/>
      <c r="P26" s="93"/>
      <c r="Q26" s="93"/>
      <c r="R26" s="93"/>
      <c r="S26" s="93"/>
      <c r="T26" s="93"/>
      <c r="U26" s="93"/>
      <c r="V26" s="93"/>
      <c r="W26" s="93"/>
      <c r="X26" s="93"/>
      <c r="Y26" s="93"/>
      <c r="Z26" s="93"/>
      <c r="AA26" s="93"/>
      <c r="AB26" s="93"/>
      <c r="AC26" s="93"/>
      <c r="AD26" s="93"/>
      <c r="AE26" s="93"/>
      <c r="AF26" s="93"/>
      <c r="AG26" s="93"/>
    </row>
    <row r="27" spans="1:33" ht="18" customHeight="1" x14ac:dyDescent="0.25">
      <c r="A27" s="59"/>
      <c r="B27" s="88"/>
      <c r="C27" s="558"/>
      <c r="D27" s="558"/>
      <c r="E27" s="558"/>
      <c r="F27" s="558"/>
      <c r="G27" s="558"/>
      <c r="H27" s="558"/>
      <c r="I27" s="558"/>
      <c r="J27" s="558"/>
      <c r="K27" s="558"/>
      <c r="L27" s="558"/>
      <c r="M27" s="558"/>
      <c r="N27" s="558"/>
      <c r="O27" s="93"/>
      <c r="P27" s="93"/>
      <c r="Q27" s="93"/>
      <c r="R27" s="93"/>
      <c r="S27" s="93"/>
      <c r="T27" s="93"/>
      <c r="U27" s="93"/>
      <c r="V27" s="93"/>
      <c r="W27" s="93"/>
      <c r="X27" s="93"/>
      <c r="Y27" s="93"/>
      <c r="Z27" s="93"/>
      <c r="AA27" s="93"/>
      <c r="AB27" s="93"/>
      <c r="AC27" s="93"/>
      <c r="AD27" s="93"/>
      <c r="AE27" s="93"/>
      <c r="AF27" s="93"/>
      <c r="AG27" s="93"/>
    </row>
    <row r="28" spans="1:33" ht="19.5" customHeight="1" x14ac:dyDescent="0.25">
      <c r="A28" s="59"/>
      <c r="B28" s="88"/>
      <c r="C28" s="558"/>
      <c r="D28" s="558"/>
      <c r="E28" s="558"/>
      <c r="F28" s="558"/>
      <c r="G28" s="558"/>
      <c r="H28" s="558"/>
      <c r="I28" s="558"/>
      <c r="J28" s="558"/>
      <c r="K28" s="558"/>
      <c r="L28" s="558"/>
      <c r="M28" s="558"/>
      <c r="N28" s="558"/>
      <c r="O28" s="93"/>
      <c r="P28" s="93"/>
      <c r="Q28" s="93"/>
      <c r="R28" s="93"/>
      <c r="S28" s="93"/>
      <c r="T28" s="93"/>
      <c r="U28" s="93"/>
      <c r="V28" s="93"/>
      <c r="W28" s="93"/>
      <c r="X28" s="93"/>
      <c r="Y28" s="93"/>
      <c r="Z28" s="93"/>
      <c r="AA28" s="93"/>
      <c r="AB28" s="93"/>
      <c r="AC28" s="93"/>
      <c r="AD28" s="93"/>
      <c r="AE28" s="93"/>
      <c r="AF28" s="93"/>
      <c r="AG28" s="93"/>
    </row>
    <row r="29" spans="1:33" ht="9" customHeight="1" x14ac:dyDescent="0.25">
      <c r="A29" s="59"/>
      <c r="B29" s="88"/>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row>
    <row r="30" spans="1:33" s="15" customFormat="1" ht="15" customHeight="1" x14ac:dyDescent="0.25">
      <c r="A30" s="3"/>
      <c r="B30" s="473" t="s">
        <v>519</v>
      </c>
      <c r="C30" s="90"/>
      <c r="D30" s="90"/>
      <c r="E30" s="90"/>
      <c r="F30" s="90"/>
      <c r="G30" s="90"/>
      <c r="H30" s="90"/>
      <c r="I30" s="90"/>
      <c r="J30" s="90"/>
      <c r="K30" s="90"/>
      <c r="L30" s="90"/>
      <c r="M30" s="90"/>
      <c r="N30" s="90"/>
      <c r="O30" s="59"/>
      <c r="P30" s="59"/>
      <c r="Q30" s="59"/>
      <c r="R30" s="59"/>
      <c r="S30" s="59"/>
      <c r="T30" s="59"/>
      <c r="U30" s="59"/>
      <c r="V30" s="59"/>
      <c r="W30" s="59"/>
      <c r="X30" s="59"/>
      <c r="Y30" s="59"/>
      <c r="Z30" s="59"/>
      <c r="AA30" s="59"/>
      <c r="AB30" s="59"/>
      <c r="AC30" s="59"/>
      <c r="AD30" s="59"/>
      <c r="AE30" s="59"/>
      <c r="AF30" s="59"/>
      <c r="AG30" s="59"/>
    </row>
    <row r="31" spans="1:33" ht="15" customHeight="1" x14ac:dyDescent="0.25">
      <c r="A31" s="59"/>
      <c r="B31" s="88"/>
      <c r="C31" s="88" t="s">
        <v>238</v>
      </c>
      <c r="D31" s="88" t="s">
        <v>15</v>
      </c>
      <c r="E31" s="88"/>
      <c r="F31" s="88"/>
      <c r="G31" s="88"/>
      <c r="H31" s="88"/>
      <c r="I31" s="88"/>
      <c r="J31" s="88"/>
      <c r="K31" s="88"/>
      <c r="L31" s="88"/>
      <c r="M31" s="59"/>
      <c r="N31" s="59"/>
      <c r="O31" s="59"/>
      <c r="P31" s="59"/>
      <c r="Q31" s="59"/>
      <c r="R31" s="59"/>
      <c r="S31" s="59"/>
      <c r="T31" s="59"/>
      <c r="U31" s="59"/>
      <c r="V31" s="59"/>
      <c r="W31" s="59"/>
      <c r="X31" s="59"/>
      <c r="Y31" s="59"/>
      <c r="Z31" s="59"/>
      <c r="AA31" s="59"/>
      <c r="AB31" s="59"/>
      <c r="AC31" s="59"/>
      <c r="AD31" s="59"/>
      <c r="AE31" s="59"/>
      <c r="AF31" s="59"/>
      <c r="AG31" s="59"/>
    </row>
    <row r="32" spans="1:33" ht="15" customHeight="1" x14ac:dyDescent="0.25">
      <c r="A32" s="59"/>
      <c r="B32" s="88"/>
      <c r="C32" s="88"/>
      <c r="D32" s="550" t="s">
        <v>406</v>
      </c>
      <c r="E32" s="550"/>
      <c r="F32" s="550"/>
      <c r="G32" s="550"/>
      <c r="H32" s="550"/>
      <c r="I32" s="550"/>
      <c r="J32" s="550"/>
      <c r="K32" s="550"/>
      <c r="L32" s="550"/>
      <c r="M32" s="550"/>
      <c r="N32" s="550"/>
      <c r="O32" s="93"/>
      <c r="P32" s="93"/>
      <c r="Q32" s="93"/>
      <c r="R32" s="93"/>
      <c r="S32" s="93"/>
      <c r="T32" s="93"/>
      <c r="U32" s="93"/>
      <c r="V32" s="93"/>
      <c r="W32" s="93"/>
      <c r="X32" s="93"/>
      <c r="Y32" s="93"/>
      <c r="Z32" s="93"/>
      <c r="AA32" s="93"/>
      <c r="AB32" s="93"/>
      <c r="AC32" s="93"/>
      <c r="AD32" s="93"/>
      <c r="AE32" s="93"/>
      <c r="AF32" s="93"/>
      <c r="AG32" s="93"/>
    </row>
    <row r="33" spans="1:33" ht="15" customHeight="1" x14ac:dyDescent="0.25">
      <c r="A33" s="59"/>
      <c r="B33" s="88"/>
      <c r="C33" s="88"/>
      <c r="D33" s="550"/>
      <c r="E33" s="550"/>
      <c r="F33" s="550"/>
      <c r="G33" s="550"/>
      <c r="H33" s="550"/>
      <c r="I33" s="550"/>
      <c r="J33" s="550"/>
      <c r="K33" s="550"/>
      <c r="L33" s="550"/>
      <c r="M33" s="550"/>
      <c r="N33" s="550"/>
      <c r="O33" s="93"/>
      <c r="P33" s="93"/>
      <c r="Q33" s="93"/>
      <c r="R33" s="93"/>
      <c r="S33" s="93"/>
      <c r="T33" s="93"/>
      <c r="U33" s="93"/>
      <c r="V33" s="93"/>
      <c r="W33" s="93"/>
      <c r="X33" s="93"/>
      <c r="Y33" s="93"/>
      <c r="Z33" s="93"/>
      <c r="AA33" s="93"/>
      <c r="AB33" s="93"/>
      <c r="AC33" s="93"/>
      <c r="AD33" s="93"/>
      <c r="AE33" s="93"/>
      <c r="AF33" s="93"/>
      <c r="AG33" s="93"/>
    </row>
    <row r="34" spans="1:33" ht="15" customHeight="1" x14ac:dyDescent="0.25">
      <c r="A34" s="59"/>
      <c r="B34" s="88"/>
      <c r="C34" s="88"/>
      <c r="D34" s="550"/>
      <c r="E34" s="550"/>
      <c r="F34" s="550"/>
      <c r="G34" s="550"/>
      <c r="H34" s="550"/>
      <c r="I34" s="550"/>
      <c r="J34" s="550"/>
      <c r="K34" s="550"/>
      <c r="L34" s="550"/>
      <c r="M34" s="550"/>
      <c r="N34" s="550"/>
      <c r="O34" s="93"/>
      <c r="P34" s="93"/>
      <c r="Q34" s="93"/>
      <c r="R34" s="93"/>
      <c r="S34" s="93"/>
      <c r="T34" s="93"/>
      <c r="U34" s="93"/>
      <c r="V34" s="93"/>
      <c r="W34" s="93"/>
      <c r="X34" s="93"/>
      <c r="Y34" s="93"/>
      <c r="Z34" s="93"/>
      <c r="AA34" s="93"/>
      <c r="AB34" s="93"/>
      <c r="AC34" s="93"/>
      <c r="AD34" s="93"/>
      <c r="AE34" s="93"/>
      <c r="AF34" s="93"/>
      <c r="AG34" s="93"/>
    </row>
    <row r="35" spans="1:33" ht="15" customHeight="1" x14ac:dyDescent="0.25">
      <c r="A35" s="59"/>
      <c r="B35" s="88"/>
      <c r="C35" s="88"/>
      <c r="D35" s="664" t="s">
        <v>532</v>
      </c>
      <c r="E35" s="664"/>
      <c r="F35" s="664"/>
      <c r="G35" s="664"/>
      <c r="H35" s="664"/>
      <c r="I35" s="664"/>
      <c r="J35" s="664"/>
      <c r="K35" s="664"/>
      <c r="L35" s="664"/>
      <c r="M35" s="664"/>
      <c r="N35" s="664"/>
      <c r="O35" s="93"/>
      <c r="P35" s="93"/>
      <c r="Q35" s="93"/>
      <c r="R35" s="93"/>
      <c r="S35" s="93"/>
      <c r="T35" s="93"/>
      <c r="U35" s="93"/>
      <c r="V35" s="93"/>
      <c r="W35" s="93"/>
      <c r="X35" s="93"/>
      <c r="Y35" s="93"/>
      <c r="Z35" s="93"/>
      <c r="AA35" s="93"/>
      <c r="AB35" s="93"/>
      <c r="AC35" s="93"/>
      <c r="AD35" s="93"/>
      <c r="AE35" s="93"/>
      <c r="AF35" s="93"/>
      <c r="AG35" s="93"/>
    </row>
    <row r="36" spans="1:33" ht="15" customHeight="1" x14ac:dyDescent="0.25">
      <c r="A36" s="59"/>
      <c r="B36" s="88"/>
      <c r="C36" s="88"/>
      <c r="D36" s="664"/>
      <c r="E36" s="664"/>
      <c r="F36" s="664"/>
      <c r="G36" s="664"/>
      <c r="H36" s="664"/>
      <c r="I36" s="664"/>
      <c r="J36" s="664"/>
      <c r="K36" s="664"/>
      <c r="L36" s="664"/>
      <c r="M36" s="664"/>
      <c r="N36" s="664"/>
      <c r="O36" s="93"/>
      <c r="P36" s="93"/>
      <c r="Q36" s="93"/>
      <c r="R36" s="93"/>
      <c r="S36" s="93"/>
      <c r="T36" s="93"/>
      <c r="U36" s="93"/>
      <c r="V36" s="93"/>
      <c r="W36" s="93"/>
      <c r="X36" s="93"/>
      <c r="Y36" s="93"/>
      <c r="Z36" s="93"/>
      <c r="AA36" s="93"/>
      <c r="AB36" s="93"/>
      <c r="AC36" s="93"/>
      <c r="AD36" s="93"/>
      <c r="AE36" s="93"/>
      <c r="AF36" s="93"/>
      <c r="AG36" s="93"/>
    </row>
    <row r="37" spans="1:33" ht="15" customHeight="1" x14ac:dyDescent="0.25">
      <c r="A37" s="59"/>
      <c r="B37" s="88"/>
      <c r="C37" s="88"/>
      <c r="D37" s="664"/>
      <c r="E37" s="664"/>
      <c r="F37" s="664"/>
      <c r="G37" s="664"/>
      <c r="H37" s="664"/>
      <c r="I37" s="664"/>
      <c r="J37" s="664"/>
      <c r="K37" s="664"/>
      <c r="L37" s="664"/>
      <c r="M37" s="664"/>
      <c r="N37" s="664"/>
      <c r="O37" s="93"/>
      <c r="P37" s="93"/>
      <c r="Q37" s="93"/>
      <c r="R37" s="93"/>
      <c r="S37" s="93"/>
      <c r="T37" s="93"/>
      <c r="U37" s="93"/>
      <c r="V37" s="93"/>
      <c r="W37" s="93"/>
      <c r="X37" s="93"/>
      <c r="Y37" s="93"/>
      <c r="Z37" s="93"/>
      <c r="AA37" s="93"/>
      <c r="AB37" s="93"/>
      <c r="AC37" s="93"/>
      <c r="AD37" s="93"/>
      <c r="AE37" s="93"/>
      <c r="AF37" s="93"/>
      <c r="AG37" s="93"/>
    </row>
    <row r="38" spans="1:33" ht="15" customHeight="1" x14ac:dyDescent="0.25">
      <c r="A38" s="59"/>
      <c r="B38" s="88"/>
      <c r="C38" s="88"/>
      <c r="D38" s="473" t="s">
        <v>483</v>
      </c>
      <c r="E38" s="88"/>
      <c r="F38" s="88"/>
      <c r="G38" s="88"/>
      <c r="H38" s="88"/>
      <c r="I38" s="88"/>
      <c r="J38" s="88"/>
      <c r="K38" s="88"/>
      <c r="L38" s="88"/>
      <c r="M38" s="59"/>
      <c r="N38" s="59"/>
      <c r="O38" s="59"/>
      <c r="P38" s="59"/>
      <c r="Q38" s="59"/>
      <c r="R38" s="59"/>
      <c r="S38" s="59"/>
      <c r="T38" s="59"/>
      <c r="U38" s="59"/>
      <c r="V38" s="59"/>
      <c r="W38" s="59"/>
      <c r="X38" s="59"/>
      <c r="Y38" s="59"/>
      <c r="Z38" s="59"/>
      <c r="AA38" s="59"/>
      <c r="AB38" s="59"/>
      <c r="AC38" s="59"/>
      <c r="AD38" s="59"/>
      <c r="AE38" s="59"/>
      <c r="AF38" s="59"/>
      <c r="AG38" s="59"/>
    </row>
    <row r="39" spans="1:33" ht="15" customHeight="1" x14ac:dyDescent="0.25">
      <c r="A39" s="59"/>
      <c r="B39" s="88"/>
      <c r="C39" s="88"/>
      <c r="D39" s="664" t="s">
        <v>48</v>
      </c>
      <c r="E39" s="664"/>
      <c r="F39" s="664"/>
      <c r="G39" s="664"/>
      <c r="H39" s="664"/>
      <c r="I39" s="664"/>
      <c r="J39" s="664"/>
      <c r="K39" s="664"/>
      <c r="L39" s="664"/>
      <c r="M39" s="664"/>
      <c r="N39" s="664"/>
      <c r="O39" s="93"/>
      <c r="P39" s="93"/>
      <c r="Q39" s="93"/>
      <c r="R39" s="93"/>
      <c r="S39" s="93"/>
      <c r="T39" s="93"/>
      <c r="U39" s="93"/>
      <c r="V39" s="93"/>
      <c r="W39" s="93"/>
      <c r="X39" s="93"/>
      <c r="Y39" s="93"/>
      <c r="Z39" s="93"/>
      <c r="AA39" s="93"/>
      <c r="AB39" s="93"/>
      <c r="AC39" s="93"/>
      <c r="AD39" s="93"/>
      <c r="AE39" s="93"/>
      <c r="AF39" s="93"/>
      <c r="AG39" s="93"/>
    </row>
    <row r="40" spans="1:33" ht="15" customHeight="1" x14ac:dyDescent="0.25">
      <c r="A40" s="59"/>
      <c r="B40" s="88"/>
      <c r="C40" s="88"/>
      <c r="D40" s="664"/>
      <c r="E40" s="664"/>
      <c r="F40" s="664"/>
      <c r="G40" s="664"/>
      <c r="H40" s="664"/>
      <c r="I40" s="664"/>
      <c r="J40" s="664"/>
      <c r="K40" s="664"/>
      <c r="L40" s="664"/>
      <c r="M40" s="664"/>
      <c r="N40" s="664"/>
      <c r="O40" s="93"/>
      <c r="P40" s="93"/>
      <c r="Q40" s="93"/>
      <c r="R40" s="93"/>
      <c r="S40" s="93"/>
      <c r="T40" s="93"/>
      <c r="U40" s="93"/>
      <c r="V40" s="93"/>
      <c r="W40" s="93"/>
      <c r="X40" s="93"/>
      <c r="Y40" s="93"/>
      <c r="Z40" s="93"/>
      <c r="AA40" s="93"/>
      <c r="AB40" s="93"/>
      <c r="AC40" s="93"/>
      <c r="AD40" s="93"/>
      <c r="AE40" s="93"/>
      <c r="AF40" s="93"/>
      <c r="AG40" s="93"/>
    </row>
    <row r="41" spans="1:33" ht="15" customHeight="1" x14ac:dyDescent="0.25">
      <c r="A41" s="59"/>
      <c r="B41" s="88"/>
      <c r="C41" s="88"/>
      <c r="D41" s="664" t="s">
        <v>533</v>
      </c>
      <c r="E41" s="664"/>
      <c r="F41" s="664"/>
      <c r="G41" s="664"/>
      <c r="H41" s="664"/>
      <c r="I41" s="664"/>
      <c r="J41" s="664"/>
      <c r="K41" s="664"/>
      <c r="L41" s="664"/>
      <c r="M41" s="664"/>
      <c r="N41" s="664"/>
      <c r="O41" s="93"/>
      <c r="P41" s="93"/>
      <c r="Q41" s="93"/>
      <c r="R41" s="93"/>
      <c r="S41" s="93"/>
      <c r="T41" s="93"/>
      <c r="U41" s="93"/>
      <c r="V41" s="93"/>
      <c r="W41" s="93"/>
      <c r="X41" s="93"/>
      <c r="Y41" s="93"/>
      <c r="Z41" s="93"/>
      <c r="AA41" s="93"/>
      <c r="AB41" s="93"/>
      <c r="AC41" s="93"/>
      <c r="AD41" s="93"/>
      <c r="AE41" s="93"/>
      <c r="AF41" s="93"/>
      <c r="AG41" s="93"/>
    </row>
    <row r="42" spans="1:33" ht="15" customHeight="1" x14ac:dyDescent="0.25">
      <c r="A42" s="59"/>
      <c r="B42" s="88"/>
      <c r="C42" s="88"/>
      <c r="D42" s="664"/>
      <c r="E42" s="664"/>
      <c r="F42" s="664"/>
      <c r="G42" s="664"/>
      <c r="H42" s="664"/>
      <c r="I42" s="664"/>
      <c r="J42" s="664"/>
      <c r="K42" s="664"/>
      <c r="L42" s="664"/>
      <c r="M42" s="664"/>
      <c r="N42" s="664"/>
      <c r="O42" s="93"/>
      <c r="P42" s="93"/>
      <c r="Q42" s="93"/>
      <c r="R42" s="93"/>
      <c r="S42" s="93"/>
      <c r="T42" s="93"/>
      <c r="U42" s="93"/>
      <c r="V42" s="93"/>
      <c r="W42" s="93"/>
      <c r="X42" s="93"/>
      <c r="Y42" s="93"/>
      <c r="Z42" s="93"/>
      <c r="AA42" s="93"/>
      <c r="AB42" s="93"/>
      <c r="AC42" s="93"/>
      <c r="AD42" s="93"/>
      <c r="AE42" s="93"/>
      <c r="AF42" s="93"/>
      <c r="AG42" s="93"/>
    </row>
    <row r="43" spans="1:33" ht="15" customHeight="1" x14ac:dyDescent="0.25">
      <c r="A43" s="59"/>
      <c r="B43" s="88"/>
      <c r="C43" s="88"/>
      <c r="D43" s="664"/>
      <c r="E43" s="664"/>
      <c r="F43" s="664"/>
      <c r="G43" s="664"/>
      <c r="H43" s="664"/>
      <c r="I43" s="664"/>
      <c r="J43" s="664"/>
      <c r="K43" s="664"/>
      <c r="L43" s="664"/>
      <c r="M43" s="664"/>
      <c r="N43" s="664"/>
      <c r="O43" s="93"/>
      <c r="P43" s="93"/>
      <c r="Q43" s="93"/>
      <c r="R43" s="93"/>
      <c r="S43" s="93"/>
      <c r="T43" s="93"/>
      <c r="U43" s="93"/>
      <c r="V43" s="93"/>
      <c r="W43" s="93"/>
      <c r="X43" s="93"/>
      <c r="Y43" s="93"/>
      <c r="Z43" s="93"/>
      <c r="AA43" s="93"/>
      <c r="AB43" s="93"/>
      <c r="AC43" s="93"/>
      <c r="AD43" s="93"/>
      <c r="AE43" s="93"/>
      <c r="AF43" s="93"/>
      <c r="AG43" s="93"/>
    </row>
    <row r="44" spans="1:33" ht="15" customHeight="1" x14ac:dyDescent="0.25">
      <c r="A44" s="59"/>
      <c r="B44" s="88"/>
      <c r="C44" s="88"/>
      <c r="D44" s="664"/>
      <c r="E44" s="664"/>
      <c r="F44" s="664"/>
      <c r="G44" s="664"/>
      <c r="H44" s="664"/>
      <c r="I44" s="664"/>
      <c r="J44" s="664"/>
      <c r="K44" s="664"/>
      <c r="L44" s="664"/>
      <c r="M44" s="664"/>
      <c r="N44" s="664"/>
      <c r="O44" s="93"/>
      <c r="P44" s="93"/>
      <c r="Q44" s="93"/>
      <c r="R44" s="93"/>
      <c r="S44" s="93"/>
      <c r="T44" s="93"/>
      <c r="U44" s="93"/>
      <c r="V44" s="93"/>
      <c r="W44" s="93"/>
      <c r="X44" s="93"/>
      <c r="Y44" s="93"/>
      <c r="Z44" s="93"/>
      <c r="AA44" s="93"/>
      <c r="AB44" s="93"/>
      <c r="AC44" s="93"/>
      <c r="AD44" s="93"/>
      <c r="AE44" s="93"/>
      <c r="AF44" s="93"/>
      <c r="AG44" s="93"/>
    </row>
    <row r="45" spans="1:33" ht="15" customHeight="1" x14ac:dyDescent="0.25">
      <c r="A45" s="59"/>
      <c r="B45" s="88"/>
      <c r="C45" s="88"/>
      <c r="D45" s="664"/>
      <c r="E45" s="664"/>
      <c r="F45" s="664"/>
      <c r="G45" s="664"/>
      <c r="H45" s="664"/>
      <c r="I45" s="664"/>
      <c r="J45" s="664"/>
      <c r="K45" s="664"/>
      <c r="L45" s="664"/>
      <c r="M45" s="664"/>
      <c r="N45" s="664"/>
      <c r="O45" s="93"/>
      <c r="P45" s="93"/>
      <c r="Q45" s="93"/>
      <c r="R45" s="93"/>
      <c r="S45" s="93"/>
      <c r="T45" s="93"/>
      <c r="U45" s="93"/>
      <c r="V45" s="93"/>
      <c r="W45" s="93"/>
      <c r="X45" s="93"/>
      <c r="Y45" s="93"/>
      <c r="Z45" s="93"/>
      <c r="AA45" s="93"/>
      <c r="AB45" s="93"/>
      <c r="AC45" s="93"/>
      <c r="AD45" s="93"/>
      <c r="AE45" s="93"/>
      <c r="AF45" s="93"/>
      <c r="AG45" s="93"/>
    </row>
    <row r="46" spans="1:33" ht="15" customHeight="1" x14ac:dyDescent="0.25">
      <c r="A46" s="59"/>
      <c r="B46" s="88"/>
      <c r="C46" s="88"/>
      <c r="D46" s="473" t="s">
        <v>289</v>
      </c>
      <c r="E46" s="88"/>
      <c r="F46" s="88"/>
      <c r="G46" s="88"/>
      <c r="H46" s="88"/>
      <c r="I46" s="88"/>
      <c r="J46" s="88"/>
      <c r="K46" s="88"/>
      <c r="L46" s="88"/>
      <c r="M46" s="59"/>
      <c r="N46" s="59"/>
      <c r="O46" s="59"/>
      <c r="P46" s="59"/>
      <c r="Q46" s="59"/>
      <c r="R46" s="59"/>
      <c r="S46" s="59"/>
      <c r="T46" s="59"/>
      <c r="U46" s="59"/>
      <c r="V46" s="59"/>
      <c r="W46" s="59"/>
      <c r="X46" s="59"/>
      <c r="Y46" s="59"/>
      <c r="Z46" s="59"/>
      <c r="AA46" s="59"/>
      <c r="AB46" s="59"/>
      <c r="AC46" s="59"/>
      <c r="AD46" s="59"/>
      <c r="AE46" s="59"/>
      <c r="AF46" s="59"/>
      <c r="AG46" s="59"/>
    </row>
    <row r="47" spans="1:33" ht="9" customHeight="1" x14ac:dyDescent="0.25">
      <c r="A47" s="59"/>
      <c r="B47" s="88"/>
      <c r="C47" s="88"/>
      <c r="D47" s="88"/>
      <c r="E47" s="88"/>
      <c r="F47" s="88"/>
      <c r="G47" s="88"/>
      <c r="H47" s="88"/>
      <c r="I47" s="88"/>
      <c r="J47" s="88"/>
      <c r="K47" s="88"/>
      <c r="L47" s="88"/>
      <c r="M47" s="59"/>
      <c r="N47" s="59"/>
      <c r="O47" s="59"/>
      <c r="P47" s="59"/>
      <c r="Q47" s="59"/>
      <c r="R47" s="59"/>
      <c r="S47" s="59"/>
      <c r="T47" s="59"/>
      <c r="U47" s="59"/>
      <c r="V47" s="59"/>
      <c r="W47" s="59"/>
      <c r="X47" s="59"/>
      <c r="Y47" s="59"/>
      <c r="Z47" s="59"/>
      <c r="AA47" s="59"/>
      <c r="AB47" s="59"/>
      <c r="AC47" s="59"/>
      <c r="AD47" s="59"/>
      <c r="AE47" s="59"/>
      <c r="AF47" s="59"/>
      <c r="AG47" s="59"/>
    </row>
    <row r="48" spans="1:33" ht="15" customHeight="1" x14ac:dyDescent="0.25">
      <c r="A48" s="59"/>
      <c r="B48" s="88"/>
      <c r="C48" s="88" t="s">
        <v>285</v>
      </c>
      <c r="D48" s="88" t="s">
        <v>130</v>
      </c>
      <c r="E48" s="88"/>
      <c r="F48" s="88"/>
      <c r="G48" s="88"/>
      <c r="H48" s="88"/>
      <c r="I48" s="88"/>
      <c r="J48" s="88"/>
      <c r="K48" s="88"/>
      <c r="L48" s="88"/>
      <c r="M48" s="59"/>
      <c r="N48" s="59"/>
      <c r="O48" s="59"/>
      <c r="P48" s="59"/>
      <c r="Q48" s="59"/>
      <c r="R48" s="59"/>
      <c r="S48" s="59"/>
      <c r="T48" s="59"/>
      <c r="U48" s="59"/>
      <c r="V48" s="59"/>
      <c r="W48" s="59"/>
      <c r="X48" s="59"/>
      <c r="Y48" s="59"/>
      <c r="Z48" s="59"/>
      <c r="AA48" s="59"/>
      <c r="AB48" s="59"/>
      <c r="AC48" s="59"/>
      <c r="AD48" s="59"/>
      <c r="AE48" s="59"/>
      <c r="AF48" s="59"/>
      <c r="AG48" s="59"/>
    </row>
    <row r="49" spans="1:33" ht="15" customHeight="1" x14ac:dyDescent="0.25">
      <c r="A49" s="59"/>
      <c r="B49" s="88"/>
      <c r="C49" s="88"/>
      <c r="D49" s="550" t="s">
        <v>534</v>
      </c>
      <c r="E49" s="550"/>
      <c r="F49" s="550"/>
      <c r="G49" s="550"/>
      <c r="H49" s="550"/>
      <c r="I49" s="550"/>
      <c r="J49" s="550"/>
      <c r="K49" s="550"/>
      <c r="L49" s="550"/>
      <c r="M49" s="550"/>
      <c r="N49" s="550"/>
      <c r="O49" s="93"/>
      <c r="P49" s="93"/>
      <c r="Q49" s="93"/>
      <c r="R49" s="93"/>
      <c r="S49" s="93"/>
      <c r="T49" s="93"/>
      <c r="U49" s="93"/>
      <c r="V49" s="93"/>
      <c r="W49" s="93"/>
      <c r="X49" s="93"/>
      <c r="Y49" s="93"/>
      <c r="Z49" s="93"/>
      <c r="AA49" s="93"/>
      <c r="AB49" s="93"/>
      <c r="AC49" s="93"/>
      <c r="AD49" s="93"/>
      <c r="AE49" s="93"/>
      <c r="AF49" s="93"/>
      <c r="AG49" s="93"/>
    </row>
    <row r="50" spans="1:33" ht="15" customHeight="1" x14ac:dyDescent="0.25">
      <c r="A50" s="59"/>
      <c r="B50" s="88"/>
      <c r="C50" s="88"/>
      <c r="D50" s="550"/>
      <c r="E50" s="550"/>
      <c r="F50" s="550"/>
      <c r="G50" s="550"/>
      <c r="H50" s="550"/>
      <c r="I50" s="550"/>
      <c r="J50" s="550"/>
      <c r="K50" s="550"/>
      <c r="L50" s="550"/>
      <c r="M50" s="550"/>
      <c r="N50" s="550"/>
      <c r="O50" s="93"/>
      <c r="P50" s="93"/>
      <c r="Q50" s="93"/>
      <c r="R50" s="93"/>
      <c r="S50" s="93"/>
      <c r="T50" s="93"/>
      <c r="U50" s="93"/>
      <c r="V50" s="93"/>
      <c r="W50" s="93"/>
      <c r="X50" s="93"/>
      <c r="Y50" s="93"/>
      <c r="Z50" s="93"/>
      <c r="AA50" s="93"/>
      <c r="AB50" s="93"/>
      <c r="AC50" s="93"/>
      <c r="AD50" s="93"/>
      <c r="AE50" s="93"/>
      <c r="AF50" s="93"/>
      <c r="AG50" s="93"/>
    </row>
    <row r="51" spans="1:33" ht="15" customHeight="1" x14ac:dyDescent="0.25">
      <c r="A51" s="59"/>
      <c r="B51" s="88"/>
      <c r="C51" s="88"/>
      <c r="D51" s="550"/>
      <c r="E51" s="550"/>
      <c r="F51" s="550"/>
      <c r="G51" s="550"/>
      <c r="H51" s="550"/>
      <c r="I51" s="550"/>
      <c r="J51" s="550"/>
      <c r="K51" s="550"/>
      <c r="L51" s="550"/>
      <c r="M51" s="550"/>
      <c r="N51" s="550"/>
      <c r="O51" s="93"/>
      <c r="P51" s="93"/>
      <c r="Q51" s="93"/>
      <c r="R51" s="93"/>
      <c r="S51" s="93"/>
      <c r="T51" s="93"/>
      <c r="U51" s="93"/>
      <c r="V51" s="93"/>
      <c r="W51" s="93"/>
      <c r="X51" s="93"/>
      <c r="Y51" s="93"/>
      <c r="Z51" s="93"/>
      <c r="AA51" s="93"/>
      <c r="AB51" s="93"/>
      <c r="AC51" s="93"/>
      <c r="AD51" s="93"/>
      <c r="AE51" s="93"/>
      <c r="AF51" s="93"/>
      <c r="AG51" s="93"/>
    </row>
    <row r="52" spans="1:33" ht="15" customHeight="1" x14ac:dyDescent="0.3">
      <c r="A52" s="59"/>
      <c r="B52" s="88"/>
      <c r="C52" s="474"/>
      <c r="D52" s="664" t="s">
        <v>410</v>
      </c>
      <c r="E52" s="664"/>
      <c r="F52" s="664"/>
      <c r="G52" s="664"/>
      <c r="H52" s="664"/>
      <c r="I52" s="664"/>
      <c r="J52" s="664"/>
      <c r="K52" s="664"/>
      <c r="L52" s="664"/>
      <c r="M52" s="664"/>
      <c r="N52" s="664"/>
      <c r="O52" s="93"/>
      <c r="P52" s="93"/>
      <c r="Q52" s="93"/>
      <c r="R52" s="93"/>
      <c r="S52" s="93"/>
      <c r="T52" s="93"/>
      <c r="U52" s="93"/>
      <c r="V52" s="93"/>
      <c r="W52" s="93"/>
      <c r="X52" s="93"/>
      <c r="Y52" s="93"/>
      <c r="Z52" s="93"/>
      <c r="AA52" s="93"/>
      <c r="AB52" s="93"/>
      <c r="AC52" s="93"/>
      <c r="AD52" s="93"/>
      <c r="AE52" s="93"/>
      <c r="AF52" s="93"/>
      <c r="AG52" s="93"/>
    </row>
    <row r="53" spans="1:33" ht="15" customHeight="1" x14ac:dyDescent="0.25">
      <c r="A53" s="59"/>
      <c r="B53" s="88"/>
      <c r="C53" s="88"/>
      <c r="D53" s="664"/>
      <c r="E53" s="664"/>
      <c r="F53" s="664"/>
      <c r="G53" s="664"/>
      <c r="H53" s="664"/>
      <c r="I53" s="664"/>
      <c r="J53" s="664"/>
      <c r="K53" s="664"/>
      <c r="L53" s="664"/>
      <c r="M53" s="664"/>
      <c r="N53" s="664"/>
      <c r="O53" s="93"/>
      <c r="P53" s="93"/>
      <c r="Q53" s="93"/>
      <c r="R53" s="93"/>
      <c r="S53" s="93"/>
      <c r="T53" s="93"/>
      <c r="U53" s="93"/>
      <c r="V53" s="93"/>
      <c r="W53" s="93"/>
      <c r="X53" s="93"/>
      <c r="Y53" s="93"/>
      <c r="Z53" s="93"/>
      <c r="AA53" s="93"/>
      <c r="AB53" s="93"/>
      <c r="AC53" s="93"/>
      <c r="AD53" s="93"/>
      <c r="AE53" s="93"/>
      <c r="AF53" s="93"/>
      <c r="AG53" s="93"/>
    </row>
    <row r="54" spans="1:33" ht="15" customHeight="1" x14ac:dyDescent="0.25">
      <c r="A54" s="59"/>
      <c r="B54" s="88"/>
      <c r="C54" s="88"/>
      <c r="D54" s="664" t="s">
        <v>345</v>
      </c>
      <c r="E54" s="664"/>
      <c r="F54" s="664"/>
      <c r="G54" s="664"/>
      <c r="H54" s="664"/>
      <c r="I54" s="664"/>
      <c r="J54" s="664"/>
      <c r="K54" s="664"/>
      <c r="L54" s="664"/>
      <c r="M54" s="664"/>
      <c r="N54" s="664"/>
      <c r="O54" s="93"/>
      <c r="P54" s="93"/>
      <c r="Q54" s="93"/>
      <c r="R54" s="93"/>
      <c r="S54" s="93"/>
      <c r="T54" s="93"/>
      <c r="U54" s="93"/>
      <c r="V54" s="93"/>
      <c r="W54" s="93"/>
      <c r="X54" s="93"/>
      <c r="Y54" s="93"/>
      <c r="Z54" s="93"/>
      <c r="AA54" s="93"/>
      <c r="AB54" s="93"/>
      <c r="AC54" s="93"/>
      <c r="AD54" s="93"/>
      <c r="AE54" s="93"/>
      <c r="AF54" s="93"/>
      <c r="AG54" s="93"/>
    </row>
    <row r="55" spans="1:33" ht="15" customHeight="1" x14ac:dyDescent="0.25">
      <c r="A55" s="59"/>
      <c r="B55" s="88"/>
      <c r="C55" s="88"/>
      <c r="D55" s="664"/>
      <c r="E55" s="664"/>
      <c r="F55" s="664"/>
      <c r="G55" s="664"/>
      <c r="H55" s="664"/>
      <c r="I55" s="664"/>
      <c r="J55" s="664"/>
      <c r="K55" s="664"/>
      <c r="L55" s="664"/>
      <c r="M55" s="664"/>
      <c r="N55" s="664"/>
      <c r="O55" s="93"/>
      <c r="P55" s="93"/>
      <c r="Q55" s="93"/>
      <c r="R55" s="93"/>
      <c r="S55" s="93"/>
      <c r="T55" s="93"/>
      <c r="U55" s="93"/>
      <c r="V55" s="93"/>
      <c r="W55" s="93"/>
      <c r="X55" s="93"/>
      <c r="Y55" s="93"/>
      <c r="Z55" s="93"/>
      <c r="AA55" s="93"/>
      <c r="AB55" s="93"/>
      <c r="AC55" s="93"/>
      <c r="AD55" s="93"/>
      <c r="AE55" s="93"/>
      <c r="AF55" s="93"/>
      <c r="AG55" s="93"/>
    </row>
    <row r="56" spans="1:33" ht="15" customHeight="1" x14ac:dyDescent="0.25">
      <c r="A56" s="59"/>
      <c r="B56" s="88"/>
      <c r="C56" s="88"/>
      <c r="D56" s="473" t="s">
        <v>144</v>
      </c>
      <c r="E56" s="88"/>
      <c r="F56" s="88"/>
      <c r="G56" s="88"/>
      <c r="H56" s="88"/>
      <c r="I56" s="88"/>
      <c r="J56" s="88"/>
      <c r="K56" s="88"/>
      <c r="L56" s="88"/>
      <c r="M56" s="59"/>
      <c r="N56" s="59"/>
      <c r="O56" s="59"/>
      <c r="P56" s="59"/>
      <c r="Q56" s="59"/>
      <c r="R56" s="59"/>
      <c r="S56" s="59"/>
      <c r="T56" s="59"/>
      <c r="U56" s="59"/>
      <c r="V56" s="59"/>
      <c r="W56" s="59"/>
      <c r="X56" s="59"/>
      <c r="Y56" s="59"/>
      <c r="Z56" s="59"/>
      <c r="AA56" s="59"/>
      <c r="AB56" s="59"/>
      <c r="AC56" s="59"/>
      <c r="AD56" s="59"/>
      <c r="AE56" s="59"/>
      <c r="AF56" s="59"/>
      <c r="AG56" s="59"/>
    </row>
    <row r="57" spans="1:33" ht="15" customHeight="1" x14ac:dyDescent="0.25">
      <c r="A57" s="59"/>
      <c r="B57" s="88"/>
      <c r="C57" s="88"/>
      <c r="D57" s="88"/>
      <c r="E57" s="88"/>
      <c r="F57" s="88"/>
      <c r="G57" s="88"/>
      <c r="H57" s="88"/>
      <c r="I57" s="88"/>
      <c r="J57" s="88"/>
      <c r="K57" s="88"/>
      <c r="L57" s="88"/>
      <c r="M57" s="59"/>
      <c r="N57" s="59"/>
      <c r="O57" s="59"/>
      <c r="P57" s="59"/>
      <c r="Q57" s="59"/>
      <c r="R57" s="59"/>
      <c r="S57" s="59"/>
      <c r="T57" s="59"/>
      <c r="U57" s="59"/>
      <c r="V57" s="59"/>
      <c r="W57" s="59"/>
      <c r="X57" s="59"/>
      <c r="Y57" s="59"/>
      <c r="Z57" s="59"/>
      <c r="AA57" s="59"/>
      <c r="AB57" s="59"/>
      <c r="AC57" s="59"/>
      <c r="AD57" s="59"/>
      <c r="AE57" s="59"/>
      <c r="AF57" s="59"/>
      <c r="AG57" s="59"/>
    </row>
    <row r="58" spans="1:33" ht="15" customHeight="1" x14ac:dyDescent="0.25">
      <c r="A58" s="59"/>
      <c r="B58" s="88"/>
      <c r="C58" s="88"/>
      <c r="D58" s="88"/>
      <c r="E58" s="88"/>
      <c r="F58" s="88"/>
      <c r="G58" s="88"/>
      <c r="H58" s="88"/>
      <c r="I58" s="88"/>
      <c r="J58" s="88"/>
      <c r="K58" s="88"/>
      <c r="L58" s="88"/>
      <c r="M58" s="59"/>
      <c r="N58" s="59"/>
      <c r="O58" s="59"/>
      <c r="P58" s="59"/>
      <c r="Q58" s="59"/>
      <c r="R58" s="59"/>
      <c r="S58" s="59"/>
      <c r="T58" s="59"/>
      <c r="U58" s="59"/>
      <c r="V58" s="59"/>
      <c r="W58" s="59"/>
      <c r="X58" s="59"/>
      <c r="Y58" s="59"/>
      <c r="Z58" s="59"/>
      <c r="AA58" s="59"/>
      <c r="AB58" s="59"/>
      <c r="AC58" s="59"/>
      <c r="AD58" s="59"/>
      <c r="AE58" s="59"/>
      <c r="AF58" s="59"/>
      <c r="AG58" s="59"/>
    </row>
    <row r="59" spans="1:33" ht="15" customHeight="1" x14ac:dyDescent="0.25">
      <c r="A59" s="59"/>
      <c r="B59" s="88"/>
      <c r="C59" s="88"/>
      <c r="D59" s="88"/>
      <c r="E59" s="88"/>
      <c r="F59" s="88"/>
      <c r="G59" s="88"/>
      <c r="H59" s="88"/>
      <c r="J59" s="88"/>
      <c r="K59" s="88"/>
      <c r="L59" s="88"/>
      <c r="M59" s="59"/>
      <c r="N59" s="59"/>
      <c r="O59" s="59"/>
      <c r="R59" s="59"/>
      <c r="S59" s="59"/>
      <c r="T59" s="59"/>
      <c r="U59" s="59"/>
      <c r="V59" s="59"/>
      <c r="W59" s="59"/>
      <c r="X59" s="59"/>
      <c r="Y59" s="59"/>
      <c r="Z59" s="59"/>
      <c r="AA59" s="59"/>
      <c r="AB59" s="59"/>
      <c r="AC59" s="59"/>
      <c r="AD59" s="59"/>
      <c r="AE59" s="59"/>
      <c r="AF59" s="59"/>
      <c r="AG59" s="59"/>
    </row>
    <row r="60" spans="1:33" ht="15" customHeight="1" x14ac:dyDescent="0.25">
      <c r="A60" s="59"/>
      <c r="B60" s="88"/>
      <c r="C60" s="88"/>
      <c r="D60" s="88"/>
      <c r="E60" s="88"/>
      <c r="F60" s="88"/>
      <c r="G60" s="88"/>
      <c r="H60" s="88"/>
      <c r="I60" s="475" t="s">
        <v>245</v>
      </c>
      <c r="J60" s="88"/>
      <c r="K60" s="88"/>
      <c r="L60" s="88"/>
      <c r="M60" s="59"/>
      <c r="N60" s="59"/>
      <c r="O60" s="59"/>
      <c r="P60" s="59"/>
      <c r="Q60" s="59"/>
      <c r="R60" s="59"/>
      <c r="S60" s="59"/>
      <c r="T60" s="59"/>
      <c r="U60" s="59"/>
      <c r="V60" s="59"/>
      <c r="W60" s="59"/>
      <c r="X60" s="59"/>
      <c r="Y60" s="59"/>
      <c r="Z60" s="59"/>
      <c r="AA60" s="59"/>
      <c r="AB60" s="59"/>
      <c r="AC60" s="59"/>
      <c r="AD60" s="59"/>
      <c r="AE60" s="59"/>
      <c r="AF60" s="59"/>
      <c r="AG60" s="59"/>
    </row>
    <row r="61" spans="1:33" ht="9.75" customHeight="1" x14ac:dyDescent="0.25">
      <c r="A61" s="59"/>
      <c r="B61" s="88"/>
      <c r="C61" s="88"/>
      <c r="D61" s="88"/>
      <c r="E61" s="88"/>
      <c r="F61" s="88"/>
      <c r="G61" s="88"/>
      <c r="H61" s="88"/>
      <c r="I61" s="88"/>
      <c r="J61" s="88"/>
      <c r="K61" s="88"/>
      <c r="L61" s="88"/>
      <c r="M61" s="59"/>
      <c r="N61" s="59"/>
      <c r="O61" s="59"/>
      <c r="P61" s="59"/>
      <c r="Q61" s="59"/>
      <c r="R61" s="59"/>
      <c r="S61" s="59"/>
      <c r="T61" s="59"/>
      <c r="U61" s="59"/>
      <c r="V61" s="59"/>
      <c r="W61" s="59"/>
      <c r="X61" s="59"/>
      <c r="Y61" s="59"/>
      <c r="Z61" s="59"/>
      <c r="AA61" s="59"/>
      <c r="AB61" s="59"/>
      <c r="AC61" s="59"/>
      <c r="AD61" s="59"/>
      <c r="AE61" s="59"/>
      <c r="AF61" s="59"/>
      <c r="AG61" s="59"/>
    </row>
    <row r="62" spans="1:33" ht="15" customHeight="1" x14ac:dyDescent="0.25">
      <c r="A62" s="59"/>
      <c r="B62" s="88"/>
      <c r="C62" s="88" t="s">
        <v>257</v>
      </c>
      <c r="D62" s="88" t="s">
        <v>367</v>
      </c>
      <c r="E62" s="88"/>
      <c r="F62" s="88"/>
      <c r="G62" s="88"/>
      <c r="H62" s="88"/>
      <c r="I62" s="88"/>
      <c r="J62" s="88"/>
      <c r="K62" s="88"/>
      <c r="L62" s="88"/>
      <c r="M62" s="59"/>
      <c r="N62" s="59"/>
      <c r="O62" s="59"/>
      <c r="P62" s="59"/>
      <c r="Q62" s="59"/>
      <c r="R62" s="59"/>
      <c r="S62" s="59"/>
      <c r="T62" s="59"/>
      <c r="U62" s="59"/>
      <c r="V62" s="59"/>
      <c r="W62" s="59"/>
      <c r="X62" s="59"/>
      <c r="Y62" s="59"/>
      <c r="Z62" s="59"/>
      <c r="AA62" s="59"/>
      <c r="AB62" s="59"/>
      <c r="AC62" s="59"/>
      <c r="AD62" s="59"/>
      <c r="AE62" s="59"/>
      <c r="AF62" s="59"/>
      <c r="AG62" s="59"/>
    </row>
    <row r="63" spans="1:33" ht="15" customHeight="1" x14ac:dyDescent="0.25">
      <c r="A63" s="59"/>
      <c r="B63" s="88"/>
      <c r="C63" s="88"/>
      <c r="D63" s="550" t="s">
        <v>535</v>
      </c>
      <c r="E63" s="550"/>
      <c r="F63" s="550"/>
      <c r="G63" s="550"/>
      <c r="H63" s="550"/>
      <c r="I63" s="550"/>
      <c r="J63" s="550"/>
      <c r="K63" s="550"/>
      <c r="L63" s="550"/>
      <c r="M63" s="550"/>
      <c r="N63" s="550"/>
      <c r="O63" s="90"/>
      <c r="P63" s="90"/>
      <c r="Q63" s="90"/>
      <c r="R63" s="90"/>
      <c r="S63" s="90"/>
      <c r="T63" s="90"/>
      <c r="U63" s="90"/>
      <c r="V63" s="90"/>
      <c r="W63" s="90"/>
      <c r="X63" s="90"/>
      <c r="Y63" s="90"/>
      <c r="Z63" s="90"/>
      <c r="AA63" s="90"/>
      <c r="AB63" s="90"/>
      <c r="AC63" s="90"/>
      <c r="AD63" s="90"/>
      <c r="AE63" s="90"/>
      <c r="AF63" s="90"/>
      <c r="AG63" s="90"/>
    </row>
    <row r="64" spans="1:33" ht="15" customHeight="1" x14ac:dyDescent="0.25">
      <c r="A64" s="59"/>
      <c r="B64" s="88"/>
      <c r="C64" s="88"/>
      <c r="D64" s="550"/>
      <c r="E64" s="550"/>
      <c r="F64" s="550"/>
      <c r="G64" s="550"/>
      <c r="H64" s="550"/>
      <c r="I64" s="550"/>
      <c r="J64" s="550"/>
      <c r="K64" s="550"/>
      <c r="L64" s="550"/>
      <c r="M64" s="550"/>
      <c r="N64" s="550"/>
      <c r="O64" s="90"/>
      <c r="P64" s="90"/>
      <c r="Q64" s="90"/>
      <c r="R64" s="90"/>
      <c r="S64" s="90"/>
      <c r="T64" s="90"/>
      <c r="U64" s="90"/>
      <c r="V64" s="90"/>
      <c r="W64" s="90"/>
      <c r="X64" s="90"/>
      <c r="Y64" s="90"/>
      <c r="Z64" s="90"/>
      <c r="AA64" s="90"/>
      <c r="AB64" s="90"/>
      <c r="AC64" s="90"/>
      <c r="AD64" s="90"/>
      <c r="AE64" s="90"/>
      <c r="AF64" s="90"/>
      <c r="AG64" s="90"/>
    </row>
    <row r="65" spans="1:33" ht="10.5" customHeight="1" x14ac:dyDescent="0.25">
      <c r="A65" s="59"/>
      <c r="B65" s="88"/>
      <c r="C65" s="88"/>
      <c r="D65" s="550"/>
      <c r="E65" s="550"/>
      <c r="F65" s="550"/>
      <c r="G65" s="550"/>
      <c r="H65" s="550"/>
      <c r="I65" s="550"/>
      <c r="J65" s="550"/>
      <c r="K65" s="550"/>
      <c r="L65" s="550"/>
      <c r="M65" s="550"/>
      <c r="N65" s="550"/>
      <c r="O65" s="59"/>
      <c r="P65" s="59"/>
      <c r="Q65" s="59"/>
      <c r="R65" s="59"/>
      <c r="S65" s="59"/>
      <c r="T65" s="59"/>
      <c r="U65" s="59"/>
      <c r="V65" s="59"/>
      <c r="W65" s="59"/>
      <c r="X65" s="59"/>
      <c r="Y65" s="59"/>
      <c r="Z65" s="59"/>
      <c r="AA65" s="59"/>
      <c r="AB65" s="59"/>
      <c r="AC65" s="59"/>
      <c r="AD65" s="59"/>
      <c r="AE65" s="59"/>
      <c r="AF65" s="59"/>
      <c r="AG65" s="59"/>
    </row>
    <row r="66" spans="1:33" ht="16.5" customHeight="1" x14ac:dyDescent="0.25">
      <c r="A66" s="59"/>
      <c r="B66" s="88"/>
      <c r="C66" s="88"/>
      <c r="D66" s="550"/>
      <c r="E66" s="550"/>
      <c r="F66" s="550"/>
      <c r="G66" s="550"/>
      <c r="H66" s="550"/>
      <c r="I66" s="550"/>
      <c r="J66" s="550"/>
      <c r="K66" s="550"/>
      <c r="L66" s="550"/>
      <c r="M66" s="550"/>
      <c r="N66" s="550"/>
      <c r="O66" s="59"/>
      <c r="P66" s="59"/>
      <c r="Q66" s="59"/>
      <c r="R66" s="59"/>
      <c r="S66" s="59"/>
      <c r="T66" s="59"/>
      <c r="U66" s="59"/>
      <c r="V66" s="59"/>
      <c r="W66" s="59"/>
      <c r="X66" s="59"/>
      <c r="Y66" s="59"/>
      <c r="Z66" s="59"/>
      <c r="AA66" s="59"/>
      <c r="AB66" s="59"/>
      <c r="AC66" s="59"/>
      <c r="AD66" s="59"/>
      <c r="AE66" s="59"/>
      <c r="AF66" s="59"/>
      <c r="AG66" s="59"/>
    </row>
    <row r="67" spans="1:33" ht="9" customHeight="1" x14ac:dyDescent="0.25">
      <c r="A67" s="59"/>
      <c r="B67" s="88"/>
      <c r="C67" s="88"/>
      <c r="D67" s="90"/>
      <c r="E67" s="90"/>
      <c r="F67" s="90"/>
      <c r="G67" s="90"/>
      <c r="H67" s="90"/>
      <c r="I67" s="90"/>
      <c r="J67" s="90"/>
      <c r="K67" s="90"/>
      <c r="L67" s="90"/>
      <c r="M67" s="90"/>
      <c r="N67" s="90"/>
      <c r="O67" s="59"/>
      <c r="P67" s="59"/>
      <c r="Q67" s="59"/>
      <c r="R67" s="59"/>
      <c r="S67" s="59"/>
      <c r="T67" s="59"/>
      <c r="U67" s="59"/>
      <c r="V67" s="59"/>
      <c r="W67" s="59"/>
      <c r="X67" s="59"/>
      <c r="Y67" s="59"/>
      <c r="Z67" s="59"/>
      <c r="AA67" s="59"/>
      <c r="AB67" s="59"/>
      <c r="AC67" s="59"/>
      <c r="AD67" s="59"/>
      <c r="AE67" s="59"/>
      <c r="AF67" s="59"/>
      <c r="AG67" s="59"/>
    </row>
    <row r="68" spans="1:33" ht="15" customHeight="1" x14ac:dyDescent="0.25">
      <c r="A68" s="59"/>
      <c r="B68" s="88"/>
      <c r="C68" s="88" t="s">
        <v>288</v>
      </c>
      <c r="D68" s="88" t="s">
        <v>433</v>
      </c>
      <c r="E68" s="88"/>
      <c r="F68" s="88"/>
      <c r="G68" s="88"/>
      <c r="H68" s="88"/>
      <c r="I68" s="88"/>
      <c r="J68" s="88"/>
      <c r="K68" s="88"/>
      <c r="L68" s="88"/>
      <c r="M68" s="59"/>
      <c r="N68" s="59"/>
      <c r="O68" s="59"/>
      <c r="P68" s="59"/>
      <c r="Q68" s="59"/>
      <c r="R68" s="59"/>
      <c r="S68" s="59"/>
      <c r="T68" s="59"/>
      <c r="U68" s="59"/>
      <c r="V68" s="59"/>
      <c r="W68" s="59"/>
      <c r="X68" s="59"/>
      <c r="Y68" s="59"/>
      <c r="Z68" s="59"/>
      <c r="AA68" s="59"/>
      <c r="AB68" s="59"/>
      <c r="AC68" s="59"/>
      <c r="AD68" s="59"/>
      <c r="AE68" s="59"/>
      <c r="AF68" s="59"/>
      <c r="AG68" s="59"/>
    </row>
    <row r="69" spans="1:33" ht="15" customHeight="1" x14ac:dyDescent="0.25">
      <c r="A69" s="59"/>
      <c r="B69" s="88"/>
      <c r="C69" s="88"/>
      <c r="D69" s="88" t="s">
        <v>99</v>
      </c>
      <c r="E69" s="88"/>
      <c r="F69" s="88"/>
      <c r="G69" s="88"/>
      <c r="H69" s="88"/>
      <c r="I69" s="88"/>
      <c r="J69" s="88"/>
      <c r="K69" s="88"/>
      <c r="L69" s="88"/>
      <c r="M69" s="59"/>
      <c r="N69" s="59"/>
      <c r="O69" s="59"/>
      <c r="P69" s="59"/>
      <c r="Q69" s="59"/>
      <c r="R69" s="59"/>
      <c r="S69" s="59"/>
      <c r="T69" s="59"/>
      <c r="U69" s="59"/>
      <c r="V69" s="59"/>
      <c r="W69" s="59"/>
      <c r="X69" s="59"/>
      <c r="Y69" s="59"/>
      <c r="Z69" s="59"/>
      <c r="AA69" s="59"/>
      <c r="AB69" s="59"/>
      <c r="AC69" s="59"/>
      <c r="AD69" s="59"/>
      <c r="AE69" s="59"/>
      <c r="AF69" s="59"/>
      <c r="AG69" s="59"/>
    </row>
    <row r="70" spans="1:33" ht="15" customHeight="1" x14ac:dyDescent="0.25">
      <c r="A70" s="59"/>
      <c r="B70" s="88"/>
      <c r="C70" s="88"/>
      <c r="D70" s="88" t="s">
        <v>426</v>
      </c>
      <c r="F70" s="88"/>
      <c r="G70" s="88"/>
      <c r="H70" s="88"/>
      <c r="I70" s="88"/>
      <c r="J70" s="88"/>
      <c r="K70" s="88"/>
      <c r="L70" s="88"/>
      <c r="M70" s="59"/>
      <c r="N70" s="59"/>
      <c r="O70" s="59"/>
      <c r="P70" s="59"/>
      <c r="Q70" s="59"/>
      <c r="R70" s="59"/>
      <c r="S70" s="59"/>
      <c r="T70" s="59"/>
      <c r="U70" s="59"/>
      <c r="V70" s="59"/>
      <c r="W70" s="59"/>
      <c r="X70" s="59"/>
      <c r="Y70" s="59"/>
      <c r="Z70" s="59"/>
      <c r="AA70" s="59"/>
      <c r="AB70" s="59"/>
      <c r="AC70" s="59"/>
      <c r="AD70" s="59"/>
      <c r="AE70" s="59"/>
      <c r="AF70" s="59"/>
      <c r="AG70" s="59"/>
    </row>
    <row r="71" spans="1:33" ht="15" customHeight="1" x14ac:dyDescent="0.25">
      <c r="A71" s="59"/>
      <c r="B71" s="88"/>
      <c r="C71" s="88"/>
      <c r="D71" s="550" t="s">
        <v>33</v>
      </c>
      <c r="E71" s="550"/>
      <c r="F71" s="550"/>
      <c r="G71" s="550"/>
      <c r="H71" s="550"/>
      <c r="I71" s="550"/>
      <c r="J71" s="550"/>
      <c r="K71" s="550"/>
      <c r="L71" s="550"/>
      <c r="M71" s="550"/>
      <c r="N71" s="550"/>
      <c r="O71" s="90"/>
      <c r="P71" s="90"/>
      <c r="Q71" s="90"/>
      <c r="R71" s="90"/>
      <c r="S71" s="90"/>
      <c r="T71" s="90"/>
      <c r="U71" s="90"/>
      <c r="V71" s="90"/>
      <c r="W71" s="90"/>
      <c r="X71" s="90"/>
      <c r="Y71" s="90"/>
      <c r="Z71" s="90"/>
      <c r="AA71" s="90"/>
      <c r="AB71" s="90"/>
      <c r="AC71" s="90"/>
      <c r="AD71" s="90"/>
      <c r="AE71" s="90"/>
      <c r="AF71" s="90"/>
      <c r="AG71" s="90"/>
    </row>
    <row r="72" spans="1:33" ht="15" customHeight="1" x14ac:dyDescent="0.25">
      <c r="A72" s="59"/>
      <c r="B72" s="88"/>
      <c r="C72" s="88"/>
      <c r="D72" s="550"/>
      <c r="E72" s="550"/>
      <c r="F72" s="550"/>
      <c r="G72" s="550"/>
      <c r="H72" s="550"/>
      <c r="I72" s="550"/>
      <c r="J72" s="550"/>
      <c r="K72" s="550"/>
      <c r="L72" s="550"/>
      <c r="M72" s="550"/>
      <c r="N72" s="550"/>
      <c r="O72" s="90"/>
      <c r="P72" s="90"/>
      <c r="Q72" s="90"/>
      <c r="R72" s="90"/>
      <c r="S72" s="90"/>
      <c r="T72" s="90"/>
      <c r="U72" s="90"/>
      <c r="V72" s="90"/>
      <c r="W72" s="90"/>
      <c r="X72" s="90"/>
      <c r="Y72" s="90"/>
      <c r="Z72" s="90"/>
      <c r="AA72" s="90"/>
      <c r="AB72" s="90"/>
      <c r="AC72" s="90"/>
      <c r="AD72" s="90"/>
      <c r="AE72" s="90"/>
      <c r="AF72" s="90"/>
      <c r="AG72" s="90"/>
    </row>
    <row r="73" spans="1:33" ht="15" customHeight="1" x14ac:dyDescent="0.25">
      <c r="A73" s="59"/>
      <c r="B73" s="88"/>
      <c r="C73" s="88"/>
      <c r="D73" s="550"/>
      <c r="E73" s="550"/>
      <c r="F73" s="550"/>
      <c r="G73" s="550"/>
      <c r="H73" s="550"/>
      <c r="I73" s="550"/>
      <c r="J73" s="550"/>
      <c r="K73" s="550"/>
      <c r="L73" s="550"/>
      <c r="M73" s="550"/>
      <c r="N73" s="550"/>
      <c r="O73" s="90"/>
      <c r="P73" s="90"/>
      <c r="Q73" s="90"/>
      <c r="R73" s="90"/>
      <c r="S73" s="90"/>
      <c r="T73" s="90"/>
      <c r="U73" s="90"/>
      <c r="V73" s="90"/>
      <c r="W73" s="90"/>
      <c r="X73" s="90"/>
      <c r="Y73" s="90"/>
      <c r="Z73" s="90"/>
      <c r="AA73" s="90"/>
      <c r="AB73" s="90"/>
      <c r="AC73" s="90"/>
      <c r="AD73" s="90"/>
      <c r="AE73" s="90"/>
      <c r="AF73" s="90"/>
      <c r="AG73" s="90"/>
    </row>
    <row r="74" spans="1:33" ht="15" customHeight="1" x14ac:dyDescent="0.25">
      <c r="A74" s="59"/>
      <c r="B74" s="88"/>
      <c r="C74" s="88"/>
      <c r="D74" s="664" t="s">
        <v>536</v>
      </c>
      <c r="E74" s="664"/>
      <c r="F74" s="664"/>
      <c r="G74" s="664"/>
      <c r="H74" s="664"/>
      <c r="I74" s="664"/>
      <c r="J74" s="664"/>
      <c r="K74" s="664"/>
      <c r="L74" s="664"/>
      <c r="M74" s="664"/>
      <c r="N74" s="664"/>
      <c r="O74" s="90"/>
      <c r="P74" s="90"/>
      <c r="Q74" s="90"/>
      <c r="R74" s="90"/>
      <c r="S74" s="90"/>
      <c r="T74" s="90"/>
      <c r="U74" s="90"/>
      <c r="V74" s="90"/>
      <c r="W74" s="90"/>
      <c r="X74" s="90"/>
      <c r="Y74" s="90"/>
      <c r="Z74" s="90"/>
      <c r="AA74" s="90"/>
      <c r="AB74" s="90"/>
      <c r="AC74" s="90"/>
      <c r="AD74" s="90"/>
      <c r="AE74" s="90"/>
      <c r="AF74" s="90"/>
      <c r="AG74" s="90"/>
    </row>
    <row r="75" spans="1:33" ht="15" customHeight="1" x14ac:dyDescent="0.25">
      <c r="A75" s="59"/>
      <c r="B75" s="88"/>
      <c r="C75" s="88"/>
      <c r="D75" s="664"/>
      <c r="E75" s="664"/>
      <c r="F75" s="664"/>
      <c r="G75" s="664"/>
      <c r="H75" s="664"/>
      <c r="I75" s="664"/>
      <c r="J75" s="664"/>
      <c r="K75" s="664"/>
      <c r="L75" s="664"/>
      <c r="M75" s="664"/>
      <c r="N75" s="664"/>
      <c r="O75" s="90"/>
      <c r="P75" s="90"/>
      <c r="Q75" s="90"/>
      <c r="R75" s="90"/>
      <c r="S75" s="90"/>
      <c r="T75" s="90"/>
      <c r="U75" s="90"/>
      <c r="V75" s="90"/>
      <c r="W75" s="90"/>
      <c r="X75" s="90"/>
      <c r="Y75" s="90"/>
      <c r="Z75" s="90"/>
      <c r="AA75" s="90"/>
      <c r="AB75" s="90"/>
      <c r="AC75" s="90"/>
      <c r="AD75" s="90"/>
      <c r="AE75" s="90"/>
      <c r="AF75" s="90"/>
      <c r="AG75" s="90"/>
    </row>
    <row r="76" spans="1:33" ht="15" customHeight="1" x14ac:dyDescent="0.25">
      <c r="A76" s="59"/>
      <c r="B76" s="88"/>
      <c r="C76" s="88"/>
      <c r="D76" s="88" t="s">
        <v>537</v>
      </c>
      <c r="E76" s="88" t="s">
        <v>538</v>
      </c>
      <c r="F76" s="88"/>
      <c r="G76" s="88"/>
      <c r="H76" s="88"/>
      <c r="I76" s="88"/>
      <c r="J76" s="88"/>
      <c r="K76" s="88"/>
      <c r="L76" s="88"/>
      <c r="M76" s="59"/>
      <c r="N76" s="59"/>
      <c r="O76" s="59"/>
      <c r="P76" s="59"/>
      <c r="Q76" s="59"/>
      <c r="R76" s="59"/>
      <c r="S76" s="59"/>
      <c r="T76" s="59"/>
      <c r="U76" s="59"/>
      <c r="V76" s="59"/>
      <c r="W76" s="59"/>
      <c r="X76" s="59"/>
      <c r="Y76" s="59"/>
      <c r="Z76" s="59"/>
      <c r="AA76" s="59"/>
      <c r="AB76" s="59"/>
      <c r="AC76" s="59"/>
      <c r="AD76" s="59"/>
      <c r="AE76" s="59"/>
      <c r="AF76" s="59"/>
      <c r="AG76" s="59"/>
    </row>
    <row r="77" spans="1:33" ht="15" customHeight="1" x14ac:dyDescent="0.25">
      <c r="A77" s="59"/>
      <c r="B77" s="88"/>
      <c r="C77" s="88"/>
      <c r="D77" s="88" t="s">
        <v>539</v>
      </c>
      <c r="E77" s="550" t="s">
        <v>104</v>
      </c>
      <c r="F77" s="550"/>
      <c r="G77" s="550"/>
      <c r="H77" s="550"/>
      <c r="I77" s="550"/>
      <c r="J77" s="550"/>
      <c r="K77" s="550"/>
      <c r="L77" s="550"/>
      <c r="M77" s="550"/>
      <c r="N77" s="550"/>
      <c r="O77" s="90"/>
      <c r="P77" s="90"/>
      <c r="Q77" s="90"/>
      <c r="R77" s="90"/>
      <c r="S77" s="90"/>
      <c r="T77" s="90"/>
      <c r="U77" s="90"/>
      <c r="V77" s="90"/>
      <c r="W77" s="90"/>
      <c r="X77" s="90"/>
      <c r="Y77" s="90"/>
      <c r="Z77" s="90"/>
      <c r="AA77" s="90"/>
      <c r="AB77" s="90"/>
      <c r="AC77" s="90"/>
      <c r="AD77" s="90"/>
      <c r="AE77" s="90"/>
      <c r="AF77" s="90"/>
      <c r="AG77" s="90"/>
    </row>
    <row r="78" spans="1:33" ht="15" customHeight="1" x14ac:dyDescent="0.25">
      <c r="A78" s="59"/>
      <c r="B78" s="88"/>
      <c r="C78" s="88"/>
      <c r="D78" s="88"/>
      <c r="E78" s="550"/>
      <c r="F78" s="550"/>
      <c r="G78" s="550"/>
      <c r="H78" s="550"/>
      <c r="I78" s="550"/>
      <c r="J78" s="550"/>
      <c r="K78" s="550"/>
      <c r="L78" s="550"/>
      <c r="M78" s="550"/>
      <c r="N78" s="550"/>
      <c r="O78" s="90"/>
      <c r="P78" s="90"/>
      <c r="Q78" s="90"/>
      <c r="R78" s="90"/>
      <c r="S78" s="90"/>
      <c r="T78" s="90"/>
      <c r="U78" s="90"/>
      <c r="V78" s="90"/>
      <c r="W78" s="90"/>
      <c r="X78" s="90"/>
      <c r="Y78" s="90"/>
      <c r="Z78" s="90"/>
      <c r="AA78" s="90"/>
      <c r="AB78" s="90"/>
      <c r="AC78" s="90"/>
      <c r="AD78" s="90"/>
      <c r="AE78" s="90"/>
      <c r="AF78" s="90"/>
      <c r="AG78" s="90"/>
    </row>
    <row r="79" spans="1:33" ht="15" customHeight="1" x14ac:dyDescent="0.25">
      <c r="A79" s="59"/>
      <c r="B79" s="88"/>
      <c r="C79" s="88"/>
      <c r="D79" s="665" t="s">
        <v>505</v>
      </c>
      <c r="E79" s="665"/>
      <c r="F79" s="665"/>
      <c r="G79" s="665"/>
      <c r="H79" s="665"/>
      <c r="I79" s="665"/>
      <c r="J79" s="665"/>
      <c r="K79" s="665"/>
      <c r="L79" s="665"/>
      <c r="M79" s="665"/>
      <c r="N79" s="665"/>
      <c r="O79" s="91"/>
      <c r="P79" s="91"/>
      <c r="Q79" s="91"/>
      <c r="R79" s="91"/>
      <c r="S79" s="91"/>
      <c r="T79" s="91"/>
      <c r="U79" s="91"/>
      <c r="V79" s="91"/>
      <c r="W79" s="91"/>
      <c r="X79" s="91"/>
      <c r="Y79" s="91"/>
      <c r="Z79" s="91"/>
      <c r="AA79" s="91"/>
      <c r="AB79" s="91"/>
      <c r="AC79" s="91"/>
      <c r="AD79" s="91"/>
      <c r="AE79" s="91"/>
      <c r="AF79" s="91"/>
      <c r="AG79" s="91"/>
    </row>
    <row r="80" spans="1:33" ht="15" customHeight="1" x14ac:dyDescent="0.25">
      <c r="A80" s="59"/>
      <c r="B80" s="88"/>
      <c r="C80" s="88"/>
      <c r="D80" s="664" t="s">
        <v>540</v>
      </c>
      <c r="E80" s="664"/>
      <c r="F80" s="664"/>
      <c r="G80" s="664"/>
      <c r="H80" s="664"/>
      <c r="I80" s="664"/>
      <c r="J80" s="664"/>
      <c r="K80" s="664"/>
      <c r="L80" s="664"/>
      <c r="M80" s="664"/>
      <c r="N80" s="664"/>
      <c r="O80" s="90"/>
      <c r="P80" s="90"/>
      <c r="Q80" s="90"/>
      <c r="R80" s="90"/>
      <c r="S80" s="90"/>
      <c r="T80" s="90"/>
      <c r="U80" s="90"/>
      <c r="V80" s="90"/>
      <c r="W80" s="90"/>
      <c r="X80" s="90"/>
      <c r="Y80" s="90"/>
      <c r="Z80" s="90"/>
      <c r="AA80" s="90"/>
      <c r="AB80" s="90"/>
      <c r="AC80" s="90"/>
      <c r="AD80" s="90"/>
      <c r="AE80" s="90"/>
      <c r="AF80" s="90"/>
      <c r="AG80" s="90"/>
    </row>
    <row r="81" spans="1:33" ht="15" customHeight="1" x14ac:dyDescent="0.25">
      <c r="A81" s="59"/>
      <c r="B81" s="88"/>
      <c r="C81" s="88"/>
      <c r="D81" s="664"/>
      <c r="E81" s="664"/>
      <c r="F81" s="664"/>
      <c r="G81" s="664"/>
      <c r="H81" s="664"/>
      <c r="I81" s="664"/>
      <c r="J81" s="664"/>
      <c r="K81" s="664"/>
      <c r="L81" s="664"/>
      <c r="M81" s="664"/>
      <c r="N81" s="664"/>
      <c r="O81" s="90"/>
      <c r="P81" s="90"/>
      <c r="Q81" s="90"/>
      <c r="R81" s="90"/>
      <c r="S81" s="90"/>
      <c r="T81" s="90"/>
      <c r="U81" s="90"/>
      <c r="V81" s="90"/>
      <c r="W81" s="90"/>
      <c r="X81" s="90"/>
      <c r="Y81" s="90"/>
      <c r="Z81" s="90"/>
      <c r="AA81" s="90"/>
      <c r="AB81" s="90"/>
      <c r="AC81" s="90"/>
      <c r="AD81" s="90"/>
      <c r="AE81" s="90"/>
      <c r="AF81" s="90"/>
      <c r="AG81" s="90"/>
    </row>
    <row r="82" spans="1:33" ht="9" customHeight="1" x14ac:dyDescent="0.25">
      <c r="A82" s="59"/>
      <c r="B82" s="88"/>
      <c r="C82" s="88"/>
      <c r="D82" s="664"/>
      <c r="E82" s="664"/>
      <c r="F82" s="664"/>
      <c r="G82" s="664"/>
      <c r="H82" s="664"/>
      <c r="I82" s="664"/>
      <c r="J82" s="664"/>
      <c r="K82" s="664"/>
      <c r="L82" s="664"/>
      <c r="M82" s="664"/>
      <c r="N82" s="664"/>
      <c r="O82" s="59"/>
      <c r="P82" s="59"/>
      <c r="Q82" s="59"/>
      <c r="R82" s="59"/>
      <c r="S82" s="59"/>
      <c r="T82" s="59"/>
      <c r="U82" s="59"/>
      <c r="V82" s="59"/>
      <c r="W82" s="59"/>
      <c r="X82" s="59"/>
      <c r="Y82" s="59"/>
      <c r="Z82" s="59"/>
      <c r="AA82" s="59"/>
      <c r="AB82" s="59"/>
      <c r="AC82" s="59"/>
      <c r="AD82" s="59"/>
      <c r="AE82" s="59"/>
      <c r="AF82" s="59"/>
      <c r="AG82" s="59"/>
    </row>
    <row r="83" spans="1:33" ht="15" customHeight="1" x14ac:dyDescent="0.25">
      <c r="A83" s="59"/>
      <c r="B83" s="88"/>
      <c r="C83" s="88" t="s">
        <v>541</v>
      </c>
      <c r="D83" s="88" t="s">
        <v>458</v>
      </c>
      <c r="E83" s="88"/>
      <c r="F83" s="88"/>
      <c r="G83" s="88"/>
      <c r="H83" s="88"/>
      <c r="I83" s="88"/>
      <c r="J83" s="88"/>
      <c r="K83" s="88"/>
      <c r="L83" s="88"/>
      <c r="M83" s="59"/>
      <c r="N83" s="59"/>
      <c r="O83" s="59"/>
      <c r="P83" s="59"/>
      <c r="Q83" s="59"/>
      <c r="R83" s="59"/>
      <c r="S83" s="59"/>
      <c r="T83" s="59"/>
      <c r="U83" s="59"/>
      <c r="V83" s="59"/>
      <c r="W83" s="59"/>
      <c r="X83" s="59"/>
      <c r="Y83" s="59"/>
      <c r="Z83" s="59"/>
      <c r="AA83" s="59"/>
      <c r="AB83" s="59"/>
      <c r="AC83" s="59"/>
      <c r="AD83" s="59"/>
      <c r="AE83" s="59"/>
      <c r="AF83" s="59"/>
      <c r="AG83" s="59"/>
    </row>
    <row r="84" spans="1:33" ht="15" customHeight="1" x14ac:dyDescent="0.25">
      <c r="A84" s="59"/>
      <c r="B84" s="88"/>
      <c r="C84" s="88"/>
      <c r="D84" s="88" t="s">
        <v>542</v>
      </c>
      <c r="E84" s="88"/>
      <c r="F84" s="88"/>
      <c r="G84" s="88"/>
      <c r="H84" s="88"/>
      <c r="I84" s="88"/>
      <c r="J84" s="88"/>
      <c r="K84" s="88"/>
      <c r="L84" s="88"/>
      <c r="M84" s="59"/>
      <c r="N84" s="59"/>
      <c r="O84" s="59"/>
      <c r="P84" s="59"/>
      <c r="Q84" s="59"/>
      <c r="R84" s="59"/>
      <c r="S84" s="59"/>
      <c r="T84" s="59"/>
      <c r="U84" s="59"/>
      <c r="V84" s="59"/>
      <c r="W84" s="59"/>
      <c r="X84" s="59"/>
      <c r="Y84" s="59"/>
      <c r="Z84" s="59"/>
      <c r="AA84" s="59"/>
      <c r="AB84" s="59"/>
      <c r="AC84" s="59"/>
      <c r="AD84" s="59"/>
      <c r="AE84" s="59"/>
      <c r="AF84" s="59"/>
      <c r="AG84" s="59"/>
    </row>
    <row r="85" spans="1:33" ht="5.25" customHeight="1" x14ac:dyDescent="0.25">
      <c r="A85" s="59"/>
      <c r="B85" s="88"/>
      <c r="C85" s="88"/>
      <c r="D85" s="88"/>
      <c r="E85" s="88"/>
      <c r="F85" s="88"/>
      <c r="G85" s="88"/>
      <c r="H85" s="88"/>
      <c r="I85" s="88"/>
      <c r="J85" s="88"/>
      <c r="K85" s="88"/>
      <c r="L85" s="88"/>
      <c r="M85" s="59"/>
      <c r="N85" s="59"/>
      <c r="O85" s="59"/>
      <c r="P85" s="59"/>
      <c r="Q85" s="59"/>
      <c r="R85" s="59"/>
      <c r="S85" s="59"/>
      <c r="T85" s="59"/>
      <c r="U85" s="59"/>
      <c r="V85" s="59"/>
      <c r="W85" s="59"/>
      <c r="X85" s="59"/>
      <c r="Y85" s="59"/>
      <c r="Z85" s="59"/>
      <c r="AA85" s="59"/>
      <c r="AB85" s="59"/>
      <c r="AC85" s="59"/>
      <c r="AD85" s="59"/>
      <c r="AE85" s="59"/>
      <c r="AF85" s="59"/>
      <c r="AG85" s="59"/>
    </row>
    <row r="86" spans="1:33" ht="15" customHeight="1" x14ac:dyDescent="0.25">
      <c r="A86" s="59"/>
      <c r="B86" s="88"/>
      <c r="C86" s="88"/>
      <c r="D86" s="88" t="s">
        <v>465</v>
      </c>
      <c r="E86" s="88"/>
      <c r="F86" s="88" t="s">
        <v>9</v>
      </c>
      <c r="G86" s="59"/>
      <c r="H86" s="88"/>
      <c r="I86" s="88"/>
      <c r="J86" s="88"/>
      <c r="L86" s="88"/>
      <c r="M86" s="59"/>
      <c r="N86" s="59"/>
      <c r="O86" s="59"/>
      <c r="P86" s="59"/>
      <c r="Q86" s="59"/>
      <c r="R86" s="59"/>
      <c r="S86" s="59"/>
      <c r="T86" s="59"/>
      <c r="U86" s="59"/>
      <c r="V86" s="59"/>
      <c r="W86" s="59"/>
      <c r="X86" s="59"/>
      <c r="Y86" s="59"/>
      <c r="Z86" s="59"/>
      <c r="AA86" s="59"/>
      <c r="AB86" s="59"/>
      <c r="AC86" s="59"/>
      <c r="AD86" s="59"/>
      <c r="AE86" s="59"/>
      <c r="AF86" s="59"/>
      <c r="AG86" s="59"/>
    </row>
    <row r="87" spans="1:33" ht="15" customHeight="1" x14ac:dyDescent="0.25">
      <c r="A87" s="59"/>
      <c r="B87" s="88"/>
      <c r="C87" s="88"/>
      <c r="D87" s="88" t="s">
        <v>264</v>
      </c>
      <c r="E87" s="88"/>
      <c r="F87" s="88"/>
      <c r="G87" s="88"/>
      <c r="H87" s="88"/>
      <c r="I87" s="88"/>
      <c r="J87" s="88"/>
      <c r="K87" s="88"/>
      <c r="L87" s="88"/>
      <c r="M87" s="59"/>
      <c r="N87" s="59"/>
      <c r="O87" s="59"/>
      <c r="P87" s="59"/>
      <c r="Q87" s="59"/>
      <c r="R87" s="59"/>
      <c r="S87" s="59"/>
      <c r="T87" s="59"/>
      <c r="U87" s="59"/>
      <c r="V87" s="59"/>
      <c r="W87" s="59"/>
      <c r="X87" s="59"/>
      <c r="Y87" s="59"/>
      <c r="Z87" s="59"/>
      <c r="AA87" s="59"/>
      <c r="AB87" s="59"/>
      <c r="AC87" s="59"/>
      <c r="AD87" s="59"/>
      <c r="AE87" s="59"/>
      <c r="AF87" s="59"/>
      <c r="AG87" s="59"/>
    </row>
    <row r="88" spans="1:33" ht="15" customHeight="1" x14ac:dyDescent="0.25">
      <c r="A88" s="59"/>
      <c r="B88" s="88"/>
      <c r="C88" s="88"/>
      <c r="D88" s="88" t="s">
        <v>180</v>
      </c>
      <c r="E88" s="88"/>
      <c r="F88" s="88"/>
      <c r="G88" s="88" t="s">
        <v>543</v>
      </c>
      <c r="H88" s="59"/>
      <c r="I88" s="88"/>
      <c r="J88" s="88"/>
      <c r="K88" s="88"/>
      <c r="L88" s="88"/>
      <c r="N88" s="59"/>
      <c r="O88" s="59"/>
      <c r="P88" s="59"/>
      <c r="Q88" s="59"/>
      <c r="R88" s="59"/>
      <c r="S88" s="59"/>
      <c r="T88" s="59"/>
      <c r="U88" s="59"/>
      <c r="V88" s="59"/>
      <c r="W88" s="59"/>
      <c r="X88" s="59"/>
      <c r="Y88" s="59"/>
      <c r="Z88" s="59"/>
      <c r="AA88" s="59"/>
      <c r="AB88" s="59"/>
      <c r="AC88" s="59"/>
      <c r="AD88" s="59"/>
      <c r="AE88" s="59"/>
      <c r="AF88" s="59"/>
      <c r="AG88" s="59"/>
    </row>
    <row r="89" spans="1:33" ht="5.25" customHeight="1" x14ac:dyDescent="0.25">
      <c r="A89" s="59"/>
      <c r="B89" s="88"/>
      <c r="C89" s="88"/>
      <c r="D89" s="88"/>
      <c r="E89" s="88"/>
      <c r="F89" s="88"/>
      <c r="G89" s="88"/>
      <c r="H89" s="59"/>
      <c r="I89" s="88"/>
      <c r="J89" s="88"/>
      <c r="K89" s="88"/>
      <c r="L89" s="88"/>
      <c r="M89" s="59"/>
      <c r="N89" s="59"/>
      <c r="O89" s="59"/>
      <c r="P89" s="59"/>
      <c r="Q89" s="59"/>
      <c r="R89" s="59"/>
      <c r="S89" s="59"/>
      <c r="T89" s="59"/>
      <c r="U89" s="59"/>
      <c r="V89" s="59"/>
      <c r="W89" s="59"/>
      <c r="X89" s="59"/>
      <c r="Y89" s="59"/>
      <c r="Z89" s="59"/>
      <c r="AA89" s="59"/>
      <c r="AB89" s="59"/>
      <c r="AC89" s="59"/>
      <c r="AD89" s="59"/>
      <c r="AE89" s="59"/>
      <c r="AF89" s="59"/>
      <c r="AG89" s="59"/>
    </row>
    <row r="90" spans="1:33" ht="15" customHeight="1" x14ac:dyDescent="0.25">
      <c r="A90" s="59"/>
      <c r="B90" s="88"/>
      <c r="C90" s="88"/>
      <c r="D90" s="550" t="s">
        <v>544</v>
      </c>
      <c r="E90" s="550"/>
      <c r="F90" s="550"/>
      <c r="G90" s="550"/>
      <c r="H90" s="550"/>
      <c r="I90" s="550"/>
      <c r="J90" s="550"/>
      <c r="K90" s="550"/>
      <c r="L90" s="550"/>
      <c r="M90" s="550"/>
      <c r="N90" s="550"/>
      <c r="O90" s="90"/>
      <c r="P90" s="90"/>
      <c r="Q90" s="90"/>
      <c r="R90" s="90"/>
      <c r="S90" s="90"/>
      <c r="T90" s="90"/>
      <c r="U90" s="90"/>
      <c r="V90" s="90"/>
      <c r="W90" s="90"/>
      <c r="X90" s="90"/>
      <c r="Y90" s="90"/>
      <c r="Z90" s="90"/>
      <c r="AA90" s="90"/>
      <c r="AB90" s="90"/>
      <c r="AC90" s="90"/>
      <c r="AD90" s="90"/>
      <c r="AE90" s="90"/>
      <c r="AF90" s="90"/>
      <c r="AG90" s="90"/>
    </row>
    <row r="91" spans="1:33" ht="15" customHeight="1" x14ac:dyDescent="0.25">
      <c r="A91" s="59"/>
      <c r="B91" s="88"/>
      <c r="C91" s="88"/>
      <c r="D91" s="550"/>
      <c r="E91" s="550"/>
      <c r="F91" s="550"/>
      <c r="G91" s="550"/>
      <c r="H91" s="550"/>
      <c r="I91" s="550"/>
      <c r="J91" s="550"/>
      <c r="K91" s="550"/>
      <c r="L91" s="550"/>
      <c r="M91" s="550"/>
      <c r="N91" s="550"/>
      <c r="O91" s="90"/>
      <c r="P91" s="90"/>
      <c r="Q91" s="90"/>
      <c r="R91" s="90"/>
      <c r="S91" s="90"/>
      <c r="T91" s="90"/>
      <c r="U91" s="90"/>
      <c r="V91" s="90"/>
      <c r="W91" s="90"/>
      <c r="X91" s="90"/>
      <c r="Y91" s="90"/>
      <c r="Z91" s="90"/>
      <c r="AA91" s="90"/>
      <c r="AB91" s="90"/>
      <c r="AC91" s="90"/>
      <c r="AD91" s="90"/>
      <c r="AE91" s="90"/>
      <c r="AF91" s="90"/>
      <c r="AG91" s="90"/>
    </row>
    <row r="92" spans="1:33" x14ac:dyDescent="0.25">
      <c r="B92" s="112"/>
      <c r="C92" s="112"/>
      <c r="D92" s="90"/>
      <c r="E92" s="90"/>
      <c r="F92" s="90"/>
      <c r="G92" s="90"/>
      <c r="H92" s="90"/>
      <c r="I92" s="90"/>
      <c r="J92" s="90"/>
      <c r="K92" s="90"/>
      <c r="L92" s="90"/>
      <c r="M92" s="90"/>
      <c r="N92" s="90"/>
    </row>
    <row r="93" spans="1:33" x14ac:dyDescent="0.25">
      <c r="B93" s="112"/>
      <c r="C93" s="112"/>
      <c r="D93" s="112"/>
      <c r="E93" s="112"/>
      <c r="F93" s="112"/>
      <c r="G93" s="112"/>
      <c r="H93" s="112"/>
      <c r="I93" s="112"/>
      <c r="J93" s="112"/>
      <c r="K93" s="112"/>
      <c r="L93" s="112"/>
    </row>
    <row r="94" spans="1:33" x14ac:dyDescent="0.25">
      <c r="B94" s="112"/>
      <c r="C94" s="112"/>
      <c r="D94" s="112"/>
      <c r="E94" s="112"/>
      <c r="F94" s="112"/>
      <c r="G94" s="112"/>
      <c r="H94" s="112"/>
      <c r="I94" s="112"/>
      <c r="J94" s="112"/>
      <c r="K94" s="112"/>
      <c r="L94" s="112"/>
    </row>
    <row r="95" spans="1:33" x14ac:dyDescent="0.25">
      <c r="B95" s="112"/>
      <c r="C95" s="112"/>
      <c r="D95" s="112"/>
      <c r="E95" s="112"/>
      <c r="F95" s="112"/>
      <c r="G95" s="112"/>
      <c r="H95" s="112"/>
      <c r="I95" s="112"/>
      <c r="J95" s="112"/>
      <c r="K95" s="112"/>
      <c r="L95" s="112"/>
    </row>
    <row r="96" spans="1:33" x14ac:dyDescent="0.25">
      <c r="B96" s="112"/>
      <c r="C96" s="112"/>
      <c r="D96" s="112"/>
      <c r="E96" s="112"/>
      <c r="F96" s="112"/>
      <c r="G96" s="112"/>
      <c r="H96" s="112"/>
      <c r="I96" s="112"/>
      <c r="J96" s="112"/>
      <c r="K96" s="112"/>
      <c r="L96" s="112"/>
    </row>
    <row r="97" spans="2:12" x14ac:dyDescent="0.25">
      <c r="B97" s="112"/>
      <c r="C97" s="112"/>
      <c r="D97" s="112"/>
      <c r="E97" s="112"/>
      <c r="F97" s="112"/>
      <c r="G97" s="112"/>
      <c r="H97" s="112"/>
      <c r="I97" s="112"/>
      <c r="J97" s="112"/>
      <c r="K97" s="112"/>
      <c r="L97" s="112"/>
    </row>
    <row r="98" spans="2:12" x14ac:dyDescent="0.25">
      <c r="B98" s="112"/>
      <c r="C98" s="112"/>
      <c r="D98" s="112"/>
      <c r="E98" s="112"/>
      <c r="F98" s="112"/>
      <c r="G98" s="112"/>
      <c r="H98" s="112"/>
      <c r="I98" s="112"/>
      <c r="J98" s="112"/>
      <c r="K98" s="112"/>
      <c r="L98" s="112"/>
    </row>
    <row r="99" spans="2:12" x14ac:dyDescent="0.25">
      <c r="B99" s="112"/>
      <c r="C99" s="112"/>
      <c r="D99" s="112"/>
      <c r="E99" s="112"/>
      <c r="F99" s="112"/>
      <c r="G99" s="112"/>
      <c r="H99" s="112"/>
      <c r="I99" s="112"/>
      <c r="J99" s="112"/>
      <c r="K99" s="112"/>
      <c r="L99" s="112"/>
    </row>
    <row r="126" spans="9:9" x14ac:dyDescent="0.25">
      <c r="I126" s="475" t="s">
        <v>301</v>
      </c>
    </row>
  </sheetData>
  <mergeCells count="19">
    <mergeCell ref="A2:N2"/>
    <mergeCell ref="C5:N7"/>
    <mergeCell ref="C10:N15"/>
    <mergeCell ref="C16:N19"/>
    <mergeCell ref="C21:N28"/>
    <mergeCell ref="D32:N34"/>
    <mergeCell ref="D35:N37"/>
    <mergeCell ref="D39:N40"/>
    <mergeCell ref="D41:N45"/>
    <mergeCell ref="D49:N51"/>
    <mergeCell ref="D52:N53"/>
    <mergeCell ref="D54:N55"/>
    <mergeCell ref="D90:N91"/>
    <mergeCell ref="D63:N66"/>
    <mergeCell ref="D71:N73"/>
    <mergeCell ref="D74:N75"/>
    <mergeCell ref="E77:N78"/>
    <mergeCell ref="D79:N79"/>
    <mergeCell ref="D80:N82"/>
  </mergeCells>
  <phoneticPr fontId="71"/>
  <pageMargins left="0.59055118110236227" right="0.74803149606299213" top="0.74803149606299213" bottom="0.3" header="0.51181102362204722" footer="0.2"/>
  <pageSetup paperSize="9" scale="92" firstPageNumber="0" orientation="portrait" r:id="rId1"/>
  <headerFooter alignWithMargins="0"/>
  <rowBreaks count="1" manualBreakCount="1">
    <brk id="60" max="1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indexed="8"/>
  </sheetPr>
  <dimension ref="A1:H52"/>
  <sheetViews>
    <sheetView zoomScaleNormal="100" workbookViewId="0"/>
  </sheetViews>
  <sheetFormatPr defaultColWidth="9" defaultRowHeight="13.3" x14ac:dyDescent="0.25"/>
  <cols>
    <col min="1" max="1" width="4.23046875" style="15" customWidth="1"/>
    <col min="2" max="2" width="6.61328125" style="15" customWidth="1"/>
    <col min="3" max="3" width="10.61328125" style="15" customWidth="1"/>
    <col min="4" max="8" width="9" style="15" bestFit="1" customWidth="1"/>
    <col min="9" max="9" width="4.921875" style="15" customWidth="1"/>
    <col min="10" max="10" width="9" style="15" bestFit="1" customWidth="1"/>
    <col min="11" max="11" width="6.61328125" style="15" customWidth="1"/>
    <col min="12" max="12" width="9" style="15" bestFit="1"/>
    <col min="13" max="16384" width="9" style="15"/>
  </cols>
  <sheetData>
    <row r="1" spans="1:8" ht="24" customHeight="1" x14ac:dyDescent="0.25"/>
    <row r="2" spans="1:8" ht="24" customHeight="1" x14ac:dyDescent="0.25"/>
    <row r="3" spans="1:8" ht="24" customHeight="1" x14ac:dyDescent="0.25"/>
    <row r="4" spans="1:8" ht="24" customHeight="1" x14ac:dyDescent="0.25"/>
    <row r="5" spans="1:8" ht="24" customHeight="1" x14ac:dyDescent="0.25"/>
    <row r="6" spans="1:8" ht="24" customHeight="1" x14ac:dyDescent="0.25"/>
    <row r="7" spans="1:8" ht="24" customHeight="1" x14ac:dyDescent="0.25"/>
    <row r="9" spans="1:8" ht="22.5" customHeight="1" x14ac:dyDescent="0.25">
      <c r="A9" s="44"/>
      <c r="B9" s="476" t="s">
        <v>545</v>
      </c>
      <c r="C9" s="478"/>
      <c r="D9" s="478"/>
      <c r="E9" s="478"/>
      <c r="F9" s="478"/>
      <c r="G9" s="478"/>
      <c r="H9" s="478"/>
    </row>
    <row r="10" spans="1:8" ht="22.5" customHeight="1" x14ac:dyDescent="0.25">
      <c r="A10" s="44"/>
      <c r="B10" s="476" t="s">
        <v>546</v>
      </c>
      <c r="C10" s="478"/>
      <c r="D10" s="478"/>
      <c r="E10" s="478"/>
      <c r="F10" s="478"/>
      <c r="G10" s="478"/>
      <c r="H10" s="478"/>
    </row>
    <row r="11" spans="1:8" ht="22.5" customHeight="1" x14ac:dyDescent="0.25">
      <c r="A11" s="44"/>
      <c r="B11" s="476" t="s">
        <v>160</v>
      </c>
      <c r="C11" s="478"/>
      <c r="D11" s="478"/>
      <c r="E11" s="478"/>
      <c r="F11" s="478"/>
      <c r="G11" s="478"/>
      <c r="H11" s="478"/>
    </row>
    <row r="12" spans="1:8" ht="27" customHeight="1" x14ac:dyDescent="0.25">
      <c r="A12" s="44"/>
      <c r="B12" s="483"/>
      <c r="C12" s="478"/>
      <c r="D12" s="478"/>
      <c r="E12" s="478"/>
      <c r="F12" s="478"/>
      <c r="G12" s="478"/>
      <c r="H12" s="478"/>
    </row>
    <row r="13" spans="1:8" ht="18" customHeight="1" x14ac:dyDescent="0.3">
      <c r="A13" s="44"/>
      <c r="B13" s="484" t="s">
        <v>547</v>
      </c>
      <c r="C13" s="478"/>
      <c r="D13" s="478"/>
      <c r="E13" s="478"/>
      <c r="F13" s="478"/>
      <c r="G13" s="478"/>
      <c r="H13" s="478"/>
    </row>
    <row r="14" spans="1:8" ht="24.75" customHeight="1" x14ac:dyDescent="0.25">
      <c r="A14" s="44"/>
      <c r="B14" s="477"/>
      <c r="C14" s="478"/>
      <c r="D14" s="478"/>
      <c r="E14" s="478"/>
      <c r="F14" s="478"/>
      <c r="G14" s="478"/>
      <c r="H14" s="478"/>
    </row>
    <row r="15" spans="1:8" ht="22.5" customHeight="1" x14ac:dyDescent="0.3">
      <c r="A15" s="44"/>
      <c r="B15" s="478" t="s">
        <v>548</v>
      </c>
      <c r="C15" s="478"/>
      <c r="D15" s="478"/>
      <c r="E15" s="478" t="s">
        <v>549</v>
      </c>
      <c r="F15" s="479"/>
      <c r="H15" s="478"/>
    </row>
    <row r="16" spans="1:8" ht="22.5" customHeight="1" x14ac:dyDescent="0.3">
      <c r="A16" s="44"/>
      <c r="B16" s="478" t="s">
        <v>550</v>
      </c>
      <c r="C16" s="478"/>
      <c r="D16" s="478"/>
      <c r="E16" s="478" t="s">
        <v>200</v>
      </c>
      <c r="F16" s="479"/>
      <c r="H16" s="478"/>
    </row>
    <row r="17" spans="1:8" ht="22.5" customHeight="1" x14ac:dyDescent="0.3">
      <c r="A17" s="44"/>
      <c r="B17" s="478" t="s">
        <v>52</v>
      </c>
      <c r="C17" s="478"/>
      <c r="D17" s="478"/>
      <c r="E17" s="478" t="s">
        <v>512</v>
      </c>
      <c r="F17" s="479"/>
      <c r="H17" s="478"/>
    </row>
    <row r="18" spans="1:8" ht="22.5" customHeight="1" x14ac:dyDescent="0.25">
      <c r="A18" s="44"/>
      <c r="B18" s="478" t="s">
        <v>29</v>
      </c>
      <c r="C18" s="478"/>
      <c r="D18" s="478"/>
      <c r="E18" s="478" t="s">
        <v>7</v>
      </c>
    </row>
    <row r="19" spans="1:8" ht="15" customHeight="1" x14ac:dyDescent="0.25">
      <c r="B19" s="478"/>
      <c r="C19" s="478"/>
      <c r="D19" s="478"/>
      <c r="E19" s="478"/>
    </row>
    <row r="20" spans="1:8" ht="20.25" customHeight="1" x14ac:dyDescent="0.3">
      <c r="B20" s="478"/>
      <c r="C20" s="480" t="s">
        <v>428</v>
      </c>
      <c r="D20" s="478"/>
      <c r="E20" s="478"/>
    </row>
    <row r="21" spans="1:8" ht="20.25" customHeight="1" x14ac:dyDescent="0.3">
      <c r="B21" s="478"/>
      <c r="C21" s="480"/>
      <c r="D21" s="478"/>
      <c r="E21" s="478"/>
    </row>
    <row r="22" spans="1:8" x14ac:dyDescent="0.25">
      <c r="F22" s="478"/>
      <c r="G22" s="478"/>
      <c r="H22" s="478"/>
    </row>
    <row r="23" spans="1:8" ht="16.75" x14ac:dyDescent="0.3">
      <c r="C23" s="481"/>
      <c r="F23" s="478"/>
      <c r="G23" s="478"/>
      <c r="H23" s="478"/>
    </row>
    <row r="24" spans="1:8" ht="16.75" x14ac:dyDescent="0.3">
      <c r="C24" s="481"/>
      <c r="F24" s="478"/>
      <c r="G24" s="478"/>
      <c r="H24" s="478"/>
    </row>
    <row r="25" spans="1:8" ht="16.75" x14ac:dyDescent="0.3">
      <c r="C25" s="481"/>
      <c r="F25" s="478"/>
      <c r="G25" s="478"/>
      <c r="H25" s="478"/>
    </row>
    <row r="26" spans="1:8" ht="16.75" x14ac:dyDescent="0.3">
      <c r="C26" s="481"/>
      <c r="F26" s="478"/>
      <c r="G26" s="478"/>
      <c r="H26" s="478"/>
    </row>
    <row r="27" spans="1:8" ht="16.75" x14ac:dyDescent="0.3">
      <c r="C27" s="481"/>
      <c r="F27" s="478"/>
      <c r="G27" s="478"/>
      <c r="H27" s="478"/>
    </row>
    <row r="28" spans="1:8" ht="16.75" x14ac:dyDescent="0.3">
      <c r="C28" s="481"/>
      <c r="F28" s="478"/>
      <c r="G28" s="478"/>
      <c r="H28" s="478"/>
    </row>
    <row r="29" spans="1:8" ht="16.75" x14ac:dyDescent="0.3">
      <c r="C29" s="481"/>
      <c r="F29" s="478"/>
      <c r="G29" s="478"/>
      <c r="H29" s="478"/>
    </row>
    <row r="30" spans="1:8" ht="16.75" x14ac:dyDescent="0.3">
      <c r="C30" s="481"/>
      <c r="F30" s="478"/>
      <c r="G30" s="478"/>
      <c r="H30" s="478"/>
    </row>
    <row r="31" spans="1:8" x14ac:dyDescent="0.25">
      <c r="C31" s="60"/>
      <c r="D31" s="482"/>
      <c r="E31" s="60"/>
      <c r="F31" s="60"/>
      <c r="G31" s="60"/>
    </row>
    <row r="32" spans="1:8" x14ac:dyDescent="0.25">
      <c r="C32" s="482"/>
      <c r="D32" s="482"/>
      <c r="E32" s="60"/>
      <c r="F32" s="60"/>
      <c r="G32" s="60"/>
    </row>
    <row r="33" spans="3:7" x14ac:dyDescent="0.25">
      <c r="C33" s="482"/>
      <c r="D33" s="482"/>
      <c r="E33" s="60"/>
      <c r="F33" s="60"/>
      <c r="G33" s="60"/>
    </row>
    <row r="35" spans="3:7" ht="17.25" customHeight="1" x14ac:dyDescent="0.25"/>
    <row r="36" spans="3:7" ht="17.25" customHeight="1" x14ac:dyDescent="0.25"/>
    <row r="52" spans="6:6" x14ac:dyDescent="0.25">
      <c r="F52" s="320"/>
    </row>
  </sheetData>
  <phoneticPr fontId="64"/>
  <pageMargins left="0.75" right="0.75" top="1" bottom="1" header="0.51200000000000001" footer="0.51200000000000001"/>
  <pageSetup paperSize="9" scale="99" firstPageNumber="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8"/>
  </sheetPr>
  <dimension ref="A1:AB65"/>
  <sheetViews>
    <sheetView view="pageBreakPreview" zoomScale="130" zoomScaleNormal="85" zoomScaleSheetLayoutView="130" workbookViewId="0"/>
  </sheetViews>
  <sheetFormatPr defaultColWidth="9" defaultRowHeight="13.3" x14ac:dyDescent="0.25"/>
  <cols>
    <col min="1" max="1" width="2.61328125" style="1" customWidth="1"/>
    <col min="2" max="2" width="2.921875" style="81" customWidth="1"/>
    <col min="3" max="3" width="3.4609375" style="1" customWidth="1"/>
    <col min="4" max="4" width="5.69140625" style="1" customWidth="1"/>
    <col min="5" max="6" width="6" style="1" customWidth="1"/>
    <col min="7" max="9" width="8" style="1" customWidth="1"/>
    <col min="10" max="10" width="5.69140625" style="1" customWidth="1"/>
    <col min="11" max="12" width="6" style="1" customWidth="1"/>
    <col min="13" max="15" width="8" style="1" customWidth="1"/>
    <col min="16" max="16" width="9" style="1" bestFit="1"/>
    <col min="17" max="16384" width="9" style="1"/>
  </cols>
  <sheetData>
    <row r="1" spans="1:28" ht="19.5" customHeight="1" x14ac:dyDescent="0.3">
      <c r="A1" s="59"/>
      <c r="B1" s="85"/>
      <c r="C1" s="59"/>
      <c r="D1" s="59"/>
      <c r="E1" s="59"/>
      <c r="F1" s="59"/>
      <c r="G1" s="59"/>
      <c r="H1" s="86" t="s">
        <v>274</v>
      </c>
      <c r="I1" s="59"/>
      <c r="J1" s="59"/>
      <c r="K1" s="59"/>
      <c r="L1" s="59"/>
      <c r="M1" s="59"/>
      <c r="N1" s="59"/>
    </row>
    <row r="2" spans="1:28" ht="15" customHeight="1" x14ac:dyDescent="0.25">
      <c r="A2" s="59"/>
      <c r="B2" s="87"/>
      <c r="C2" s="88"/>
      <c r="D2" s="59"/>
      <c r="E2" s="59"/>
      <c r="F2" s="88"/>
      <c r="G2" s="88"/>
      <c r="H2" s="88"/>
      <c r="I2" s="88"/>
      <c r="J2" s="59"/>
      <c r="K2" s="59"/>
      <c r="N2" s="88"/>
    </row>
    <row r="3" spans="1:28" ht="15" customHeight="1" x14ac:dyDescent="0.25">
      <c r="A3" s="89"/>
      <c r="C3" s="88"/>
      <c r="D3" s="88"/>
      <c r="E3" s="88"/>
      <c r="F3" s="88"/>
      <c r="G3" s="88"/>
      <c r="H3" s="88"/>
      <c r="I3" s="88"/>
      <c r="J3" s="88"/>
      <c r="K3" s="88"/>
      <c r="L3" s="88"/>
      <c r="M3" s="88"/>
      <c r="N3" s="59"/>
    </row>
    <row r="4" spans="1:28" ht="14.25" customHeight="1" x14ac:dyDescent="0.25">
      <c r="A4" s="59"/>
      <c r="B4" s="87" t="s">
        <v>141</v>
      </c>
      <c r="C4" s="550" t="s">
        <v>275</v>
      </c>
      <c r="D4" s="550"/>
      <c r="E4" s="550"/>
      <c r="F4" s="550"/>
      <c r="G4" s="550"/>
      <c r="H4" s="550"/>
      <c r="I4" s="550"/>
      <c r="J4" s="550"/>
      <c r="K4" s="550"/>
      <c r="L4" s="550"/>
      <c r="M4" s="550"/>
      <c r="N4" s="550"/>
      <c r="O4" s="550"/>
    </row>
    <row r="5" spans="1:28" ht="14.25" customHeight="1" x14ac:dyDescent="0.25">
      <c r="A5" s="59"/>
      <c r="B5" s="87"/>
      <c r="C5" s="550"/>
      <c r="D5" s="550"/>
      <c r="E5" s="550"/>
      <c r="F5" s="550"/>
      <c r="G5" s="550"/>
      <c r="H5" s="550"/>
      <c r="I5" s="550"/>
      <c r="J5" s="550"/>
      <c r="K5" s="550"/>
      <c r="L5" s="550"/>
      <c r="M5" s="550"/>
      <c r="N5" s="550"/>
      <c r="O5" s="550"/>
    </row>
    <row r="6" spans="1:28" ht="7" customHeight="1" x14ac:dyDescent="0.25">
      <c r="A6" s="59"/>
      <c r="B6" s="87"/>
      <c r="C6" s="90"/>
      <c r="D6" s="90"/>
      <c r="E6" s="90"/>
      <c r="F6" s="90"/>
      <c r="G6" s="90"/>
      <c r="H6" s="90"/>
      <c r="I6" s="90"/>
      <c r="J6" s="90"/>
      <c r="K6" s="90"/>
      <c r="L6" s="90"/>
      <c r="M6" s="90"/>
      <c r="N6" s="90"/>
      <c r="O6" s="90"/>
    </row>
    <row r="7" spans="1:28" ht="14.25" customHeight="1" x14ac:dyDescent="0.25">
      <c r="A7" s="59"/>
      <c r="B7" s="87" t="s">
        <v>219</v>
      </c>
      <c r="C7" s="550" t="s">
        <v>276</v>
      </c>
      <c r="D7" s="550"/>
      <c r="E7" s="550"/>
      <c r="F7" s="550"/>
      <c r="G7" s="550"/>
      <c r="H7" s="550"/>
      <c r="I7" s="550"/>
      <c r="J7" s="550"/>
      <c r="K7" s="550"/>
      <c r="L7" s="550"/>
      <c r="M7" s="550"/>
      <c r="N7" s="550"/>
      <c r="O7" s="550"/>
    </row>
    <row r="8" spans="1:28" ht="14.25" customHeight="1" x14ac:dyDescent="0.25">
      <c r="A8" s="59"/>
      <c r="B8" s="87"/>
      <c r="C8" s="550"/>
      <c r="D8" s="550"/>
      <c r="E8" s="550"/>
      <c r="F8" s="550"/>
      <c r="G8" s="550"/>
      <c r="H8" s="550"/>
      <c r="I8" s="550"/>
      <c r="J8" s="550"/>
      <c r="K8" s="550"/>
      <c r="L8" s="550"/>
      <c r="M8" s="550"/>
      <c r="N8" s="550"/>
      <c r="O8" s="550"/>
    </row>
    <row r="9" spans="1:28" ht="7" customHeight="1" x14ac:dyDescent="0.25">
      <c r="A9" s="59"/>
      <c r="B9" s="87"/>
      <c r="C9" s="90"/>
      <c r="D9" s="90"/>
      <c r="E9" s="90"/>
      <c r="F9" s="90"/>
      <c r="G9" s="90"/>
      <c r="H9" s="90"/>
      <c r="I9" s="90"/>
      <c r="J9" s="90"/>
      <c r="K9" s="90"/>
      <c r="L9" s="90"/>
      <c r="M9" s="90"/>
      <c r="N9" s="90"/>
      <c r="O9" s="90"/>
    </row>
    <row r="10" spans="1:28" ht="14.25" customHeight="1" x14ac:dyDescent="0.25">
      <c r="A10" s="59"/>
      <c r="B10" s="87" t="s">
        <v>94</v>
      </c>
      <c r="C10" s="550" t="s">
        <v>57</v>
      </c>
      <c r="D10" s="550"/>
      <c r="E10" s="550"/>
      <c r="F10" s="550"/>
      <c r="G10" s="550"/>
      <c r="H10" s="550"/>
      <c r="I10" s="550"/>
      <c r="J10" s="550"/>
      <c r="K10" s="550"/>
      <c r="L10" s="550"/>
      <c r="M10" s="550"/>
      <c r="N10" s="550"/>
      <c r="O10" s="550"/>
    </row>
    <row r="11" spans="1:28" ht="14.25" customHeight="1" x14ac:dyDescent="0.25">
      <c r="A11" s="59"/>
      <c r="B11" s="87"/>
      <c r="C11" s="550"/>
      <c r="D11" s="550"/>
      <c r="E11" s="550"/>
      <c r="F11" s="550"/>
      <c r="G11" s="550"/>
      <c r="H11" s="550"/>
      <c r="I11" s="550"/>
      <c r="J11" s="550"/>
      <c r="K11" s="550"/>
      <c r="L11" s="550"/>
      <c r="M11" s="550"/>
      <c r="N11" s="550"/>
      <c r="O11" s="550"/>
    </row>
    <row r="12" spans="1:28" ht="7" customHeight="1" x14ac:dyDescent="0.25">
      <c r="A12" s="59"/>
      <c r="B12" s="87"/>
      <c r="C12" s="90"/>
      <c r="D12" s="90"/>
      <c r="E12" s="90"/>
      <c r="F12" s="90"/>
      <c r="G12" s="90"/>
      <c r="H12" s="90"/>
      <c r="I12" s="90"/>
      <c r="J12" s="90"/>
      <c r="K12" s="90"/>
      <c r="L12" s="90"/>
      <c r="M12" s="90"/>
      <c r="N12" s="90"/>
      <c r="O12" s="90"/>
    </row>
    <row r="13" spans="1:28" ht="14.25" customHeight="1" x14ac:dyDescent="0.25">
      <c r="A13" s="59"/>
      <c r="B13" s="87" t="s">
        <v>278</v>
      </c>
      <c r="C13" s="91" t="s">
        <v>281</v>
      </c>
      <c r="D13" s="91"/>
      <c r="E13" s="91"/>
      <c r="F13" s="91"/>
      <c r="G13" s="91"/>
      <c r="H13" s="92"/>
      <c r="I13" s="92"/>
      <c r="J13" s="92"/>
      <c r="K13" s="92"/>
      <c r="L13" s="92"/>
      <c r="M13" s="92"/>
      <c r="N13" s="92"/>
      <c r="O13" s="91"/>
    </row>
    <row r="14" spans="1:28" ht="14.25" customHeight="1" x14ac:dyDescent="0.25">
      <c r="A14" s="59"/>
      <c r="B14" s="87"/>
      <c r="C14" s="92" t="s">
        <v>284</v>
      </c>
      <c r="D14" s="557" t="s">
        <v>218</v>
      </c>
      <c r="E14" s="557"/>
      <c r="F14" s="557"/>
      <c r="G14" s="557"/>
      <c r="H14" s="557"/>
      <c r="I14" s="557"/>
      <c r="J14" s="557"/>
      <c r="K14" s="557"/>
      <c r="L14" s="557"/>
      <c r="M14" s="557"/>
      <c r="N14" s="557"/>
      <c r="O14" s="557"/>
    </row>
    <row r="15" spans="1:28" ht="14.25" customHeight="1" x14ac:dyDescent="0.25">
      <c r="A15" s="59"/>
      <c r="B15" s="87"/>
      <c r="C15" s="92"/>
      <c r="D15" s="557"/>
      <c r="E15" s="557"/>
      <c r="F15" s="557"/>
      <c r="G15" s="557"/>
      <c r="H15" s="557"/>
      <c r="I15" s="557"/>
      <c r="J15" s="557"/>
      <c r="K15" s="557"/>
      <c r="L15" s="557"/>
      <c r="M15" s="557"/>
      <c r="N15" s="557"/>
      <c r="O15" s="557"/>
    </row>
    <row r="16" spans="1:28" ht="14.25" customHeight="1" x14ac:dyDescent="0.25">
      <c r="A16" s="59"/>
      <c r="B16" s="87"/>
      <c r="C16" s="92"/>
      <c r="D16" s="557"/>
      <c r="E16" s="557"/>
      <c r="F16" s="557"/>
      <c r="G16" s="557"/>
      <c r="H16" s="557"/>
      <c r="I16" s="557"/>
      <c r="J16" s="557"/>
      <c r="K16" s="557"/>
      <c r="L16" s="557"/>
      <c r="M16" s="557"/>
      <c r="N16" s="557"/>
      <c r="O16" s="557"/>
      <c r="Q16" s="90"/>
      <c r="R16" s="90"/>
      <c r="S16" s="90"/>
      <c r="T16" s="90"/>
      <c r="U16" s="90"/>
      <c r="V16" s="90"/>
      <c r="W16" s="90"/>
      <c r="X16" s="90"/>
      <c r="Y16" s="90"/>
      <c r="Z16" s="90"/>
      <c r="AA16" s="90"/>
      <c r="AB16" s="90"/>
    </row>
    <row r="17" spans="1:28" ht="14.25" customHeight="1" x14ac:dyDescent="0.25">
      <c r="A17" s="59"/>
      <c r="B17" s="87"/>
      <c r="C17" s="92"/>
      <c r="D17" s="557"/>
      <c r="E17" s="557"/>
      <c r="F17" s="557"/>
      <c r="G17" s="557"/>
      <c r="H17" s="557"/>
      <c r="I17" s="557"/>
      <c r="J17" s="557"/>
      <c r="K17" s="557"/>
      <c r="L17" s="557"/>
      <c r="M17" s="557"/>
      <c r="N17" s="557"/>
      <c r="O17" s="557"/>
      <c r="Q17" s="90"/>
      <c r="R17" s="90"/>
      <c r="S17" s="90"/>
      <c r="T17" s="90"/>
      <c r="U17" s="90"/>
      <c r="V17" s="90"/>
      <c r="W17" s="90"/>
      <c r="X17" s="90"/>
      <c r="Y17" s="90"/>
      <c r="Z17" s="90"/>
      <c r="AA17" s="90"/>
      <c r="AB17" s="90"/>
    </row>
    <row r="18" spans="1:28" ht="21" customHeight="1" x14ac:dyDescent="0.25">
      <c r="A18" s="59"/>
      <c r="B18" s="87"/>
      <c r="C18" s="92"/>
      <c r="D18" s="557"/>
      <c r="E18" s="557"/>
      <c r="F18" s="557"/>
      <c r="G18" s="557"/>
      <c r="H18" s="557"/>
      <c r="I18" s="557"/>
      <c r="J18" s="557"/>
      <c r="K18" s="557"/>
      <c r="L18" s="557"/>
      <c r="M18" s="557"/>
      <c r="N18" s="557"/>
      <c r="O18" s="557"/>
      <c r="Q18" s="90"/>
      <c r="R18" s="90"/>
      <c r="S18" s="90"/>
      <c r="T18" s="90"/>
      <c r="U18" s="90"/>
      <c r="V18" s="90"/>
      <c r="W18" s="90"/>
      <c r="X18" s="90"/>
      <c r="Y18" s="90"/>
      <c r="Z18" s="90"/>
      <c r="AA18" s="90"/>
      <c r="AB18" s="90"/>
    </row>
    <row r="19" spans="1:28" x14ac:dyDescent="0.25">
      <c r="A19" s="59"/>
      <c r="B19" s="87"/>
      <c r="C19" s="92" t="s">
        <v>285</v>
      </c>
      <c r="D19" s="91" t="s">
        <v>286</v>
      </c>
      <c r="E19" s="90"/>
      <c r="F19" s="90"/>
      <c r="G19" s="90"/>
      <c r="H19" s="90"/>
      <c r="I19" s="90"/>
      <c r="J19" s="90"/>
      <c r="K19" s="90"/>
      <c r="L19" s="90"/>
      <c r="M19" s="90"/>
      <c r="N19" s="90"/>
      <c r="O19" s="90"/>
      <c r="Q19" s="92"/>
      <c r="R19" s="90"/>
      <c r="S19" s="90"/>
      <c r="T19" s="90"/>
      <c r="U19" s="90"/>
      <c r="V19" s="90"/>
      <c r="W19" s="90"/>
      <c r="X19" s="90"/>
      <c r="Y19" s="90"/>
      <c r="Z19" s="90"/>
      <c r="AA19" s="90"/>
      <c r="AB19" s="90"/>
    </row>
    <row r="20" spans="1:28" ht="14.25" customHeight="1" x14ac:dyDescent="0.25">
      <c r="A20" s="59"/>
      <c r="B20" s="87"/>
      <c r="C20" s="92" t="s">
        <v>257</v>
      </c>
      <c r="D20" s="558" t="s">
        <v>248</v>
      </c>
      <c r="E20" s="558"/>
      <c r="F20" s="558"/>
      <c r="G20" s="558"/>
      <c r="H20" s="558"/>
      <c r="I20" s="558"/>
      <c r="J20" s="558"/>
      <c r="K20" s="558"/>
      <c r="L20" s="558"/>
      <c r="M20" s="558"/>
      <c r="N20" s="558"/>
      <c r="O20" s="558"/>
      <c r="Q20" s="93"/>
      <c r="R20" s="93"/>
      <c r="S20" s="93"/>
      <c r="T20" s="93"/>
      <c r="U20" s="93"/>
      <c r="V20" s="93"/>
      <c r="W20" s="93"/>
      <c r="X20" s="93"/>
      <c r="Y20" s="93"/>
      <c r="Z20" s="93"/>
      <c r="AA20" s="93"/>
      <c r="AB20" s="93"/>
    </row>
    <row r="21" spans="1:28" ht="103" customHeight="1" x14ac:dyDescent="0.25">
      <c r="A21" s="59"/>
      <c r="B21" s="87"/>
      <c r="C21" s="92"/>
      <c r="D21" s="558"/>
      <c r="E21" s="558"/>
      <c r="F21" s="558"/>
      <c r="G21" s="558"/>
      <c r="H21" s="558"/>
      <c r="I21" s="558"/>
      <c r="J21" s="558"/>
      <c r="K21" s="558"/>
      <c r="L21" s="558"/>
      <c r="M21" s="558"/>
      <c r="N21" s="558"/>
      <c r="O21" s="558"/>
      <c r="Q21" s="93"/>
      <c r="R21" s="93"/>
      <c r="S21" s="93"/>
      <c r="T21" s="93"/>
      <c r="U21" s="93"/>
      <c r="V21" s="93"/>
      <c r="W21" s="93"/>
      <c r="X21" s="93"/>
      <c r="Y21" s="93"/>
      <c r="Z21" s="93"/>
      <c r="AA21" s="93"/>
      <c r="AB21" s="93"/>
    </row>
    <row r="22" spans="1:28" ht="12.75" customHeight="1" x14ac:dyDescent="0.25">
      <c r="A22" s="59"/>
      <c r="B22" s="87"/>
      <c r="C22" s="92" t="s">
        <v>288</v>
      </c>
      <c r="D22" s="559" t="s">
        <v>173</v>
      </c>
      <c r="E22" s="559"/>
      <c r="F22" s="559"/>
      <c r="G22" s="559"/>
      <c r="H22" s="559"/>
      <c r="I22" s="559"/>
      <c r="J22" s="559"/>
      <c r="K22" s="559"/>
      <c r="L22" s="559"/>
      <c r="M22" s="559"/>
      <c r="N22" s="559"/>
      <c r="O22" s="559"/>
      <c r="Q22" s="93"/>
      <c r="R22" s="93"/>
      <c r="S22" s="93"/>
      <c r="T22" s="93"/>
      <c r="U22" s="93"/>
      <c r="V22" s="93"/>
      <c r="W22" s="93"/>
      <c r="X22" s="93"/>
      <c r="Y22" s="93"/>
      <c r="Z22" s="93"/>
    </row>
    <row r="23" spans="1:28" ht="12.75" customHeight="1" x14ac:dyDescent="0.25">
      <c r="A23" s="59"/>
      <c r="B23" s="87"/>
      <c r="C23" s="88"/>
      <c r="D23" s="559"/>
      <c r="E23" s="559"/>
      <c r="F23" s="559"/>
      <c r="G23" s="559"/>
      <c r="H23" s="559"/>
      <c r="I23" s="559"/>
      <c r="J23" s="559"/>
      <c r="K23" s="559"/>
      <c r="L23" s="559"/>
      <c r="M23" s="559"/>
      <c r="N23" s="559"/>
      <c r="O23" s="559"/>
      <c r="Q23" s="93"/>
      <c r="R23" s="93"/>
      <c r="S23" s="93"/>
      <c r="T23" s="93"/>
      <c r="U23" s="93"/>
      <c r="V23" s="93"/>
      <c r="W23" s="93"/>
      <c r="X23" s="93"/>
      <c r="Y23" s="93"/>
      <c r="Z23" s="93"/>
    </row>
    <row r="24" spans="1:28" ht="17.25" customHeight="1" x14ac:dyDescent="0.25">
      <c r="A24" s="59"/>
      <c r="B24" s="87"/>
      <c r="C24" s="88"/>
      <c r="D24" s="559"/>
      <c r="E24" s="559"/>
      <c r="F24" s="559"/>
      <c r="G24" s="559"/>
      <c r="H24" s="559"/>
      <c r="I24" s="559"/>
      <c r="J24" s="559"/>
      <c r="K24" s="559"/>
      <c r="L24" s="559"/>
      <c r="M24" s="559"/>
      <c r="N24" s="559"/>
      <c r="O24" s="559"/>
      <c r="Q24" s="93"/>
      <c r="R24" s="93"/>
      <c r="S24" s="93"/>
      <c r="T24" s="93"/>
      <c r="U24" s="93"/>
      <c r="V24" s="93"/>
      <c r="W24" s="93"/>
      <c r="X24" s="93"/>
      <c r="Y24" s="93"/>
      <c r="Z24" s="93"/>
    </row>
    <row r="25" spans="1:28" ht="12.75" customHeight="1" x14ac:dyDescent="0.25">
      <c r="A25" s="59"/>
      <c r="B25" s="87"/>
      <c r="C25" s="88"/>
      <c r="D25" s="93"/>
      <c r="E25" s="93"/>
      <c r="F25" s="93"/>
      <c r="G25" s="93"/>
      <c r="H25" s="93"/>
      <c r="I25" s="93"/>
      <c r="J25" s="93"/>
      <c r="K25" s="93"/>
      <c r="L25" s="93"/>
      <c r="M25" s="93"/>
      <c r="N25" s="93"/>
      <c r="O25" s="93"/>
      <c r="Q25" s="93"/>
      <c r="R25" s="93"/>
      <c r="S25" s="93"/>
      <c r="T25" s="93"/>
      <c r="U25" s="93"/>
      <c r="V25" s="93"/>
      <c r="W25" s="93"/>
      <c r="X25" s="93"/>
      <c r="Y25" s="93"/>
      <c r="Z25" s="93"/>
    </row>
    <row r="26" spans="1:28" ht="14.25" customHeight="1" x14ac:dyDescent="0.25">
      <c r="A26" s="59"/>
      <c r="B26" s="87" t="s">
        <v>96</v>
      </c>
      <c r="C26" s="550" t="s">
        <v>270</v>
      </c>
      <c r="D26" s="550"/>
      <c r="E26" s="550"/>
      <c r="F26" s="550"/>
      <c r="G26" s="550"/>
      <c r="H26" s="550"/>
      <c r="I26" s="550"/>
      <c r="J26" s="550"/>
      <c r="K26" s="550"/>
      <c r="L26" s="550"/>
      <c r="M26" s="550"/>
      <c r="N26" s="550"/>
      <c r="O26" s="550"/>
      <c r="Q26" s="93"/>
      <c r="R26" s="93"/>
      <c r="S26" s="93"/>
      <c r="T26" s="93"/>
      <c r="U26" s="93"/>
      <c r="V26" s="93"/>
      <c r="W26" s="93"/>
      <c r="X26" s="93"/>
      <c r="Y26" s="93"/>
      <c r="Z26" s="93"/>
    </row>
    <row r="27" spans="1:28" ht="14.25" customHeight="1" x14ac:dyDescent="0.25">
      <c r="A27" s="59"/>
      <c r="B27" s="87"/>
      <c r="C27" s="550"/>
      <c r="D27" s="550"/>
      <c r="E27" s="550"/>
      <c r="F27" s="550"/>
      <c r="G27" s="550"/>
      <c r="H27" s="550"/>
      <c r="I27" s="550"/>
      <c r="J27" s="550"/>
      <c r="K27" s="550"/>
      <c r="L27" s="550"/>
      <c r="M27" s="550"/>
      <c r="N27" s="550"/>
      <c r="O27" s="550"/>
    </row>
    <row r="28" spans="1:28" ht="7" customHeight="1" x14ac:dyDescent="0.25">
      <c r="A28" s="59"/>
      <c r="B28" s="87"/>
      <c r="C28" s="90"/>
      <c r="D28" s="90"/>
      <c r="E28" s="90"/>
      <c r="F28" s="90"/>
      <c r="G28" s="90"/>
      <c r="H28" s="90"/>
      <c r="I28" s="90"/>
      <c r="J28" s="90"/>
      <c r="K28" s="90"/>
      <c r="L28" s="90"/>
      <c r="M28" s="90"/>
      <c r="N28" s="90"/>
      <c r="O28" s="90"/>
    </row>
    <row r="29" spans="1:28" ht="14.25" customHeight="1" x14ac:dyDescent="0.25">
      <c r="A29" s="59"/>
      <c r="B29" s="87" t="s">
        <v>159</v>
      </c>
      <c r="C29" s="91" t="s">
        <v>291</v>
      </c>
      <c r="F29" s="59"/>
      <c r="G29" s="59"/>
      <c r="H29" s="59"/>
      <c r="I29" s="59"/>
      <c r="J29" s="59"/>
      <c r="K29" s="59"/>
      <c r="L29" s="59"/>
      <c r="M29" s="59"/>
      <c r="N29" s="59"/>
      <c r="O29" s="59"/>
    </row>
    <row r="30" spans="1:28" ht="14.25" customHeight="1" x14ac:dyDescent="0.25">
      <c r="A30" s="59"/>
      <c r="B30" s="87"/>
      <c r="C30" s="94" t="s">
        <v>126</v>
      </c>
      <c r="D30" s="88"/>
      <c r="E30" s="88"/>
      <c r="F30" s="88"/>
      <c r="G30" s="88"/>
      <c r="H30" s="88"/>
      <c r="I30" s="88"/>
      <c r="J30" s="88"/>
      <c r="K30" s="88"/>
      <c r="L30" s="88"/>
      <c r="M30" s="88"/>
      <c r="N30" s="59"/>
      <c r="O30" s="59"/>
    </row>
    <row r="31" spans="1:28" ht="14.25" customHeight="1" x14ac:dyDescent="0.25">
      <c r="A31" s="59"/>
      <c r="B31" s="87"/>
      <c r="C31" s="94" t="s">
        <v>231</v>
      </c>
      <c r="D31" s="88"/>
      <c r="E31" s="88"/>
      <c r="F31" s="88"/>
      <c r="G31" s="88"/>
      <c r="H31" s="88"/>
      <c r="I31" s="88"/>
      <c r="J31" s="88"/>
      <c r="K31" s="88"/>
      <c r="L31" s="88"/>
      <c r="M31" s="88"/>
      <c r="N31" s="59"/>
      <c r="O31" s="59"/>
    </row>
    <row r="32" spans="1:28" ht="14.25" customHeight="1" x14ac:dyDescent="0.25">
      <c r="A32" s="59"/>
      <c r="B32" s="87"/>
      <c r="C32" s="94" t="s">
        <v>268</v>
      </c>
      <c r="D32" s="95"/>
      <c r="E32" s="95"/>
      <c r="F32" s="95"/>
      <c r="G32" s="95"/>
      <c r="H32" s="95"/>
      <c r="I32" s="95"/>
      <c r="J32" s="95"/>
      <c r="K32" s="95"/>
      <c r="L32" s="95"/>
      <c r="M32" s="95"/>
      <c r="N32" s="95"/>
      <c r="O32" s="95"/>
    </row>
    <row r="33" spans="1:15" ht="7" customHeight="1" x14ac:dyDescent="0.25">
      <c r="A33" s="59"/>
      <c r="B33" s="87"/>
      <c r="C33" s="92"/>
      <c r="D33" s="95"/>
      <c r="E33" s="95"/>
      <c r="F33" s="95"/>
      <c r="G33" s="95"/>
      <c r="H33" s="95"/>
      <c r="I33" s="95"/>
      <c r="J33" s="95"/>
      <c r="K33" s="95"/>
      <c r="L33" s="95"/>
      <c r="M33" s="95"/>
      <c r="N33" s="95"/>
      <c r="O33" s="95"/>
    </row>
    <row r="34" spans="1:15" ht="15" customHeight="1" x14ac:dyDescent="0.25">
      <c r="B34" s="96" t="s">
        <v>292</v>
      </c>
      <c r="C34" s="92" t="s">
        <v>23</v>
      </c>
      <c r="F34" s="90"/>
      <c r="H34" s="90"/>
      <c r="I34" s="90"/>
      <c r="J34" s="90"/>
      <c r="K34" s="90"/>
      <c r="L34" s="90"/>
      <c r="M34" s="90"/>
      <c r="N34" s="90"/>
      <c r="O34" s="90"/>
    </row>
    <row r="35" spans="1:15" ht="13.5" customHeight="1" x14ac:dyDescent="0.25">
      <c r="B35" s="96"/>
      <c r="D35" s="507" t="s">
        <v>294</v>
      </c>
      <c r="E35" s="507"/>
      <c r="F35" s="507"/>
      <c r="G35" s="507"/>
      <c r="H35" s="507"/>
      <c r="I35" s="508"/>
      <c r="J35" s="509" t="s">
        <v>295</v>
      </c>
      <c r="K35" s="507"/>
      <c r="L35" s="507"/>
      <c r="M35" s="507"/>
      <c r="N35" s="507"/>
      <c r="O35" s="508"/>
    </row>
    <row r="36" spans="1:15" s="82" customFormat="1" ht="13.5" customHeight="1" x14ac:dyDescent="0.2">
      <c r="B36" s="97"/>
      <c r="D36" s="98" t="s">
        <v>65</v>
      </c>
      <c r="E36" s="99" t="s">
        <v>164</v>
      </c>
      <c r="F36" s="99"/>
      <c r="G36" s="99"/>
      <c r="H36" s="99"/>
      <c r="I36" s="98"/>
      <c r="J36" s="551" t="s">
        <v>103</v>
      </c>
      <c r="K36" s="552"/>
      <c r="L36" s="552"/>
      <c r="M36" s="552"/>
      <c r="N36" s="552"/>
      <c r="O36" s="553"/>
    </row>
    <row r="37" spans="1:15" s="82" customFormat="1" ht="13.5" customHeight="1" x14ac:dyDescent="0.2">
      <c r="B37" s="97"/>
      <c r="D37" s="100" t="s">
        <v>297</v>
      </c>
      <c r="E37" s="101" t="s">
        <v>299</v>
      </c>
      <c r="F37" s="101"/>
      <c r="G37" s="101"/>
      <c r="H37" s="101"/>
      <c r="I37" s="100"/>
      <c r="J37" s="554" t="s">
        <v>283</v>
      </c>
      <c r="K37" s="555"/>
      <c r="L37" s="555"/>
      <c r="M37" s="555"/>
      <c r="N37" s="555"/>
      <c r="O37" s="556"/>
    </row>
    <row r="38" spans="1:15" s="82" customFormat="1" ht="13.5" customHeight="1" x14ac:dyDescent="0.2">
      <c r="B38" s="97"/>
      <c r="D38" s="100" t="s">
        <v>115</v>
      </c>
      <c r="E38" s="101" t="s">
        <v>300</v>
      </c>
      <c r="F38" s="101"/>
      <c r="G38" s="101"/>
      <c r="H38" s="101"/>
      <c r="I38" s="100"/>
      <c r="J38" s="554" t="s">
        <v>303</v>
      </c>
      <c r="K38" s="555"/>
      <c r="L38" s="555"/>
      <c r="M38" s="555"/>
      <c r="N38" s="555"/>
      <c r="O38" s="556"/>
    </row>
    <row r="39" spans="1:15" s="82" customFormat="1" ht="13.5" customHeight="1" x14ac:dyDescent="0.2">
      <c r="B39" s="97"/>
      <c r="D39" s="102" t="s">
        <v>304</v>
      </c>
      <c r="E39" s="103" t="s">
        <v>305</v>
      </c>
      <c r="F39" s="103"/>
      <c r="G39" s="103"/>
      <c r="H39" s="103"/>
      <c r="I39" s="102"/>
      <c r="J39" s="533" t="s">
        <v>136</v>
      </c>
      <c r="K39" s="534"/>
      <c r="L39" s="534"/>
      <c r="M39" s="534"/>
      <c r="N39" s="534"/>
      <c r="O39" s="535"/>
    </row>
    <row r="40" spans="1:15" s="82" customFormat="1" ht="7" customHeight="1" x14ac:dyDescent="0.2">
      <c r="B40" s="97"/>
      <c r="C40" s="101"/>
      <c r="F40" s="101"/>
      <c r="G40" s="101"/>
      <c r="H40" s="101"/>
      <c r="I40" s="101"/>
      <c r="J40" s="101"/>
      <c r="K40" s="101"/>
      <c r="L40" s="101"/>
      <c r="M40" s="101"/>
      <c r="N40" s="104"/>
      <c r="O40" s="104"/>
    </row>
    <row r="41" spans="1:15" ht="15" customHeight="1" x14ac:dyDescent="0.25">
      <c r="B41" s="96" t="s">
        <v>306</v>
      </c>
      <c r="C41" s="92" t="s">
        <v>185</v>
      </c>
      <c r="F41" s="90"/>
      <c r="H41" s="90"/>
      <c r="I41" s="90"/>
      <c r="J41" s="90"/>
      <c r="K41" s="90"/>
      <c r="L41" s="90"/>
      <c r="M41" s="90"/>
      <c r="N41" s="90"/>
      <c r="O41" s="90"/>
    </row>
    <row r="42" spans="1:15" s="83" customFormat="1" ht="13.5" customHeight="1" x14ac:dyDescent="0.25">
      <c r="D42" s="536" t="s">
        <v>294</v>
      </c>
      <c r="E42" s="536"/>
      <c r="F42" s="537"/>
      <c r="G42" s="538" t="s">
        <v>204</v>
      </c>
      <c r="H42" s="539"/>
      <c r="I42" s="540"/>
      <c r="J42" s="541" t="s">
        <v>294</v>
      </c>
      <c r="K42" s="536"/>
      <c r="L42" s="537"/>
      <c r="M42" s="538" t="s">
        <v>204</v>
      </c>
      <c r="N42" s="539"/>
      <c r="O42" s="540"/>
    </row>
    <row r="43" spans="1:15" s="84" customFormat="1" ht="13.5" customHeight="1" x14ac:dyDescent="0.25">
      <c r="D43" s="105" t="s">
        <v>85</v>
      </c>
      <c r="E43" s="542" t="s">
        <v>150</v>
      </c>
      <c r="F43" s="543"/>
      <c r="G43" s="544" t="s">
        <v>128</v>
      </c>
      <c r="H43" s="545"/>
      <c r="I43" s="546"/>
      <c r="J43" s="106" t="s">
        <v>277</v>
      </c>
      <c r="K43" s="515" t="s">
        <v>307</v>
      </c>
      <c r="L43" s="516"/>
      <c r="M43" s="531" t="s">
        <v>308</v>
      </c>
      <c r="N43" s="532"/>
      <c r="O43" s="532"/>
    </row>
    <row r="44" spans="1:15" s="84" customFormat="1" ht="13.5" customHeight="1" x14ac:dyDescent="0.25">
      <c r="D44" s="107"/>
      <c r="E44" s="515"/>
      <c r="F44" s="516"/>
      <c r="G44" s="547"/>
      <c r="H44" s="548"/>
      <c r="I44" s="549"/>
      <c r="J44" s="108" t="s">
        <v>169</v>
      </c>
      <c r="K44" s="515" t="s">
        <v>309</v>
      </c>
      <c r="L44" s="516"/>
      <c r="M44" s="531" t="s">
        <v>47</v>
      </c>
      <c r="N44" s="532"/>
      <c r="O44" s="532"/>
    </row>
    <row r="45" spans="1:15" s="84" customFormat="1" ht="13.5" customHeight="1" x14ac:dyDescent="0.25">
      <c r="D45" s="107" t="s">
        <v>152</v>
      </c>
      <c r="E45" s="515" t="s">
        <v>84</v>
      </c>
      <c r="F45" s="516"/>
      <c r="G45" s="517" t="s">
        <v>102</v>
      </c>
      <c r="H45" s="518"/>
      <c r="I45" s="518"/>
      <c r="J45" s="108" t="s">
        <v>310</v>
      </c>
      <c r="K45" s="515" t="s">
        <v>132</v>
      </c>
      <c r="L45" s="516"/>
      <c r="M45" s="531" t="s">
        <v>170</v>
      </c>
      <c r="N45" s="532"/>
      <c r="O45" s="532"/>
    </row>
    <row r="46" spans="1:15" s="84" customFormat="1" ht="13.5" customHeight="1" x14ac:dyDescent="0.25">
      <c r="D46" s="107" t="s">
        <v>237</v>
      </c>
      <c r="E46" s="515" t="s">
        <v>311</v>
      </c>
      <c r="F46" s="516"/>
      <c r="G46" s="517" t="s">
        <v>312</v>
      </c>
      <c r="H46" s="518"/>
      <c r="I46" s="518"/>
      <c r="J46" s="108" t="s">
        <v>6</v>
      </c>
      <c r="K46" s="515" t="s">
        <v>273</v>
      </c>
      <c r="L46" s="516"/>
      <c r="M46" s="531" t="s">
        <v>138</v>
      </c>
      <c r="N46" s="532"/>
      <c r="O46" s="532"/>
    </row>
    <row r="47" spans="1:15" s="84" customFormat="1" ht="13.5" customHeight="1" x14ac:dyDescent="0.25">
      <c r="D47" s="107" t="s">
        <v>313</v>
      </c>
      <c r="E47" s="515" t="s">
        <v>314</v>
      </c>
      <c r="F47" s="516"/>
      <c r="G47" s="517" t="s">
        <v>184</v>
      </c>
      <c r="H47" s="518"/>
      <c r="I47" s="518"/>
      <c r="J47" s="108" t="s">
        <v>298</v>
      </c>
      <c r="K47" s="515" t="s">
        <v>146</v>
      </c>
      <c r="L47" s="516"/>
      <c r="M47" s="517" t="s">
        <v>175</v>
      </c>
      <c r="N47" s="518"/>
      <c r="O47" s="530"/>
    </row>
    <row r="48" spans="1:15" s="84" customFormat="1" ht="13.5" customHeight="1" x14ac:dyDescent="0.25">
      <c r="D48" s="107" t="s">
        <v>315</v>
      </c>
      <c r="E48" s="515" t="s">
        <v>166</v>
      </c>
      <c r="F48" s="516"/>
      <c r="G48" s="517" t="s">
        <v>50</v>
      </c>
      <c r="H48" s="518"/>
      <c r="I48" s="518"/>
      <c r="J48" s="108" t="s">
        <v>316</v>
      </c>
      <c r="K48" s="515" t="s">
        <v>317</v>
      </c>
      <c r="L48" s="516"/>
      <c r="M48" s="517" t="s">
        <v>100</v>
      </c>
      <c r="N48" s="518"/>
      <c r="O48" s="530"/>
    </row>
    <row r="49" spans="2:15" s="84" customFormat="1" ht="13.5" customHeight="1" x14ac:dyDescent="0.25">
      <c r="D49" s="107" t="s">
        <v>139</v>
      </c>
      <c r="E49" s="515" t="s">
        <v>113</v>
      </c>
      <c r="F49" s="516"/>
      <c r="G49" s="517" t="s">
        <v>318</v>
      </c>
      <c r="H49" s="518"/>
      <c r="I49" s="518"/>
      <c r="J49" s="108" t="s">
        <v>319</v>
      </c>
      <c r="K49" s="515" t="s">
        <v>51</v>
      </c>
      <c r="L49" s="516"/>
      <c r="M49" s="517" t="s">
        <v>72</v>
      </c>
      <c r="N49" s="518"/>
      <c r="O49" s="530"/>
    </row>
    <row r="50" spans="2:15" s="84" customFormat="1" ht="13.5" customHeight="1" x14ac:dyDescent="0.25">
      <c r="D50" s="107" t="s">
        <v>114</v>
      </c>
      <c r="E50" s="515" t="s">
        <v>320</v>
      </c>
      <c r="F50" s="516"/>
      <c r="G50" s="517" t="s">
        <v>321</v>
      </c>
      <c r="H50" s="518"/>
      <c r="I50" s="518"/>
      <c r="J50" s="108" t="s">
        <v>322</v>
      </c>
      <c r="K50" s="519" t="s">
        <v>323</v>
      </c>
      <c r="L50" s="520"/>
      <c r="M50" s="523" t="s">
        <v>324</v>
      </c>
      <c r="N50" s="524"/>
      <c r="O50" s="524"/>
    </row>
    <row r="51" spans="2:15" s="84" customFormat="1" ht="13.5" customHeight="1" x14ac:dyDescent="0.25">
      <c r="D51" s="109" t="s">
        <v>224</v>
      </c>
      <c r="E51" s="526" t="s">
        <v>325</v>
      </c>
      <c r="F51" s="527"/>
      <c r="G51" s="528" t="s">
        <v>240</v>
      </c>
      <c r="H51" s="529"/>
      <c r="I51" s="529"/>
      <c r="J51" s="110"/>
      <c r="K51" s="521"/>
      <c r="L51" s="522"/>
      <c r="M51" s="525"/>
      <c r="N51" s="521"/>
      <c r="O51" s="521"/>
    </row>
    <row r="52" spans="2:15" s="82" customFormat="1" ht="7" customHeight="1" x14ac:dyDescent="0.2">
      <c r="B52" s="97"/>
      <c r="C52" s="111"/>
      <c r="F52" s="101"/>
      <c r="G52" s="101"/>
      <c r="H52" s="101"/>
      <c r="I52" s="101"/>
      <c r="J52" s="101"/>
      <c r="K52" s="101"/>
      <c r="L52" s="101"/>
      <c r="M52" s="101"/>
      <c r="N52" s="104"/>
      <c r="O52" s="104"/>
    </row>
    <row r="53" spans="2:15" ht="15" customHeight="1" x14ac:dyDescent="0.25">
      <c r="B53" s="96" t="s">
        <v>37</v>
      </c>
      <c r="C53" s="92" t="s">
        <v>32</v>
      </c>
      <c r="F53" s="112"/>
      <c r="G53" s="112"/>
      <c r="H53" s="112"/>
      <c r="I53" s="112"/>
      <c r="J53" s="112"/>
      <c r="K53" s="112"/>
      <c r="L53" s="112"/>
      <c r="M53" s="112"/>
      <c r="N53" s="112"/>
    </row>
    <row r="54" spans="2:15" ht="13.5" customHeight="1" x14ac:dyDescent="0.25">
      <c r="B54" s="96"/>
      <c r="D54" s="507" t="s">
        <v>327</v>
      </c>
      <c r="E54" s="507"/>
      <c r="F54" s="508"/>
      <c r="G54" s="509" t="s">
        <v>328</v>
      </c>
      <c r="H54" s="507"/>
      <c r="I54" s="507"/>
      <c r="J54" s="507"/>
      <c r="K54" s="507"/>
      <c r="L54" s="507"/>
      <c r="M54" s="507"/>
      <c r="N54" s="507"/>
      <c r="O54" s="507"/>
    </row>
    <row r="55" spans="2:15" ht="13.5" customHeight="1" x14ac:dyDescent="0.25">
      <c r="B55" s="96"/>
      <c r="D55" s="510" t="s">
        <v>331</v>
      </c>
      <c r="E55" s="510"/>
      <c r="F55" s="511"/>
      <c r="G55" s="512" t="s">
        <v>332</v>
      </c>
      <c r="H55" s="513"/>
      <c r="I55" s="513"/>
      <c r="J55" s="513"/>
      <c r="K55" s="513"/>
      <c r="L55" s="513"/>
      <c r="M55" s="513"/>
      <c r="N55" s="513"/>
      <c r="O55" s="513"/>
    </row>
    <row r="56" spans="2:15" ht="13.5" customHeight="1" x14ac:dyDescent="0.25">
      <c r="B56" s="96"/>
      <c r="F56" s="100"/>
      <c r="G56" s="502"/>
      <c r="H56" s="514"/>
      <c r="I56" s="514"/>
      <c r="J56" s="514"/>
      <c r="K56" s="514"/>
      <c r="L56" s="514"/>
      <c r="M56" s="514"/>
      <c r="N56" s="514"/>
      <c r="O56" s="514"/>
    </row>
    <row r="57" spans="2:15" ht="13.5" customHeight="1" x14ac:dyDescent="0.25">
      <c r="B57" s="96"/>
      <c r="D57" s="500" t="s">
        <v>333</v>
      </c>
      <c r="E57" s="500"/>
      <c r="F57" s="501"/>
      <c r="G57" s="502" t="s">
        <v>334</v>
      </c>
      <c r="H57" s="503"/>
      <c r="I57" s="503"/>
      <c r="J57" s="503"/>
      <c r="K57" s="503"/>
      <c r="L57" s="503"/>
      <c r="M57" s="503"/>
      <c r="N57" s="503"/>
      <c r="O57" s="503"/>
    </row>
    <row r="58" spans="2:15" ht="13.5" customHeight="1" x14ac:dyDescent="0.25">
      <c r="B58" s="96"/>
      <c r="F58" s="100"/>
      <c r="G58" s="504"/>
      <c r="H58" s="503"/>
      <c r="I58" s="503"/>
      <c r="J58" s="503"/>
      <c r="K58" s="503"/>
      <c r="L58" s="503"/>
      <c r="M58" s="503"/>
      <c r="N58" s="503"/>
      <c r="O58" s="503"/>
    </row>
    <row r="59" spans="2:15" ht="13.5" customHeight="1" x14ac:dyDescent="0.25">
      <c r="B59" s="96"/>
      <c r="D59" s="500" t="s">
        <v>335</v>
      </c>
      <c r="E59" s="500"/>
      <c r="F59" s="501"/>
      <c r="G59" s="502" t="s">
        <v>30</v>
      </c>
      <c r="H59" s="503"/>
      <c r="I59" s="503"/>
      <c r="J59" s="503"/>
      <c r="K59" s="503"/>
      <c r="L59" s="503"/>
      <c r="M59" s="503"/>
      <c r="N59" s="503"/>
      <c r="O59" s="503"/>
    </row>
    <row r="60" spans="2:15" ht="13.5" customHeight="1" x14ac:dyDescent="0.25">
      <c r="B60" s="96"/>
      <c r="D60" s="112"/>
      <c r="E60" s="112"/>
      <c r="F60" s="114"/>
      <c r="G60" s="504"/>
      <c r="H60" s="503"/>
      <c r="I60" s="503"/>
      <c r="J60" s="503"/>
      <c r="K60" s="503"/>
      <c r="L60" s="503"/>
      <c r="M60" s="503"/>
      <c r="N60" s="503"/>
      <c r="O60" s="503"/>
    </row>
    <row r="61" spans="2:15" ht="13.5" customHeight="1" x14ac:dyDescent="0.25">
      <c r="B61" s="96"/>
      <c r="D61" s="115"/>
      <c r="E61" s="115"/>
      <c r="F61" s="116"/>
      <c r="G61" s="505"/>
      <c r="H61" s="506"/>
      <c r="I61" s="506"/>
      <c r="J61" s="506"/>
      <c r="K61" s="506"/>
      <c r="L61" s="506"/>
      <c r="M61" s="506"/>
      <c r="N61" s="506"/>
      <c r="O61" s="506"/>
    </row>
    <row r="62" spans="2:15" ht="13.5" customHeight="1" x14ac:dyDescent="0.25">
      <c r="B62" s="96"/>
      <c r="C62" s="112"/>
      <c r="D62" s="112"/>
      <c r="E62" s="112"/>
      <c r="F62" s="112"/>
      <c r="G62" s="113"/>
      <c r="H62" s="113"/>
      <c r="I62" s="113"/>
      <c r="J62" s="113"/>
      <c r="K62" s="113"/>
      <c r="L62" s="113"/>
      <c r="M62" s="113"/>
      <c r="N62" s="113"/>
      <c r="O62" s="113"/>
    </row>
    <row r="63" spans="2:15" x14ac:dyDescent="0.25">
      <c r="B63" s="96"/>
      <c r="C63" s="112"/>
      <c r="D63" s="112"/>
      <c r="E63" s="112"/>
      <c r="F63" s="112"/>
      <c r="G63" s="112"/>
      <c r="H63" s="112"/>
      <c r="I63" s="88"/>
      <c r="J63" s="112"/>
      <c r="K63" s="112"/>
      <c r="L63" s="112"/>
      <c r="M63" s="112"/>
      <c r="N63" s="112"/>
    </row>
    <row r="64" spans="2:15" x14ac:dyDescent="0.25">
      <c r="B64" s="96"/>
      <c r="C64" s="112"/>
      <c r="D64" s="112"/>
      <c r="E64" s="112"/>
      <c r="F64" s="112"/>
      <c r="G64" s="112"/>
      <c r="H64" s="112"/>
      <c r="I64" s="112"/>
      <c r="J64" s="112"/>
      <c r="K64" s="112"/>
      <c r="L64" s="112"/>
      <c r="M64" s="112"/>
      <c r="N64" s="112"/>
    </row>
    <row r="65" spans="2:14" x14ac:dyDescent="0.25">
      <c r="B65" s="96"/>
      <c r="C65" s="112"/>
      <c r="D65" s="112"/>
      <c r="E65" s="112"/>
      <c r="F65" s="112"/>
      <c r="G65" s="112"/>
      <c r="H65" s="112"/>
      <c r="I65" s="112"/>
      <c r="J65" s="112"/>
      <c r="K65" s="112"/>
      <c r="L65" s="112"/>
      <c r="M65" s="112"/>
      <c r="N65" s="112"/>
    </row>
  </sheetData>
  <mergeCells count="58">
    <mergeCell ref="C4:O5"/>
    <mergeCell ref="C7:O8"/>
    <mergeCell ref="C10:O11"/>
    <mergeCell ref="D14:O18"/>
    <mergeCell ref="D20:O21"/>
    <mergeCell ref="D22:O24"/>
    <mergeCell ref="C26:O27"/>
    <mergeCell ref="D35:I35"/>
    <mergeCell ref="J35:O35"/>
    <mergeCell ref="J36:O36"/>
    <mergeCell ref="J37:O37"/>
    <mergeCell ref="J38:O38"/>
    <mergeCell ref="J39:O39"/>
    <mergeCell ref="D42:F42"/>
    <mergeCell ref="G42:I42"/>
    <mergeCell ref="J42:L42"/>
    <mergeCell ref="M42:O42"/>
    <mergeCell ref="E43:F43"/>
    <mergeCell ref="G43:I44"/>
    <mergeCell ref="K43:L43"/>
    <mergeCell ref="M43:O43"/>
    <mergeCell ref="E44:F44"/>
    <mergeCell ref="K44:L44"/>
    <mergeCell ref="M44:O44"/>
    <mergeCell ref="E45:F45"/>
    <mergeCell ref="G45:I45"/>
    <mergeCell ref="K45:L45"/>
    <mergeCell ref="M45:O45"/>
    <mergeCell ref="E46:F46"/>
    <mergeCell ref="G46:I46"/>
    <mergeCell ref="K46:L46"/>
    <mergeCell ref="M46:O46"/>
    <mergeCell ref="E47:F47"/>
    <mergeCell ref="G47:I47"/>
    <mergeCell ref="K47:L47"/>
    <mergeCell ref="M47:O47"/>
    <mergeCell ref="E48:F48"/>
    <mergeCell ref="G48:I48"/>
    <mergeCell ref="K48:L48"/>
    <mergeCell ref="M48:O48"/>
    <mergeCell ref="E49:F49"/>
    <mergeCell ref="G49:I49"/>
    <mergeCell ref="K49:L49"/>
    <mergeCell ref="M49:O49"/>
    <mergeCell ref="E50:F50"/>
    <mergeCell ref="G50:I50"/>
    <mergeCell ref="K50:L51"/>
    <mergeCell ref="M50:O51"/>
    <mergeCell ref="E51:F51"/>
    <mergeCell ref="G51:I51"/>
    <mergeCell ref="D59:F59"/>
    <mergeCell ref="G59:O61"/>
    <mergeCell ref="D54:F54"/>
    <mergeCell ref="G54:O54"/>
    <mergeCell ref="D55:F55"/>
    <mergeCell ref="G55:O56"/>
    <mergeCell ref="D57:F57"/>
    <mergeCell ref="G57:O58"/>
  </mergeCells>
  <phoneticPr fontId="71"/>
  <pageMargins left="0.59055118110236227" right="0.74803149606299213" top="0.51181102362204722" bottom="0.31496062992125984" header="0.51181102362204722" footer="0.19685039370078741"/>
  <pageSetup paperSize="9" scale="90"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2"/>
  </sheetPr>
  <dimension ref="A1:N98"/>
  <sheetViews>
    <sheetView view="pageBreakPreview" zoomScaleNormal="85" zoomScaleSheetLayoutView="100" workbookViewId="0"/>
  </sheetViews>
  <sheetFormatPr defaultColWidth="9" defaultRowHeight="13.3" x14ac:dyDescent="0.25"/>
  <cols>
    <col min="1" max="1" width="2.07421875" style="15" customWidth="1"/>
    <col min="2" max="2" width="3.23046875" style="15" customWidth="1"/>
    <col min="3" max="3" width="23" style="15" customWidth="1"/>
    <col min="4" max="4" width="9.4609375" style="15" customWidth="1"/>
    <col min="5" max="5" width="6.61328125" style="15" customWidth="1"/>
    <col min="6" max="6" width="8.921875" style="15" customWidth="1"/>
    <col min="7" max="7" width="6.61328125" style="15" customWidth="1"/>
    <col min="8" max="8" width="8.921875" style="15" customWidth="1"/>
    <col min="9" max="9" width="6.61328125" style="15" customWidth="1"/>
    <col min="10" max="11" width="8.921875" style="15" customWidth="1"/>
    <col min="12" max="12" width="10.3828125" style="15" customWidth="1"/>
    <col min="13" max="13" width="8.921875" style="15" customWidth="1"/>
    <col min="14" max="14" width="9.07421875" style="15" customWidth="1"/>
    <col min="15" max="15" width="7.07421875" style="15" customWidth="1"/>
    <col min="16" max="16" width="9" style="15" bestFit="1"/>
    <col min="17" max="16384" width="9" style="15"/>
  </cols>
  <sheetData>
    <row r="1" spans="1:14" ht="16.75" x14ac:dyDescent="0.3">
      <c r="A1" s="37" t="s">
        <v>14</v>
      </c>
      <c r="B1" s="37"/>
      <c r="C1" s="117"/>
      <c r="D1" s="117"/>
      <c r="E1" s="14"/>
      <c r="F1" s="14"/>
      <c r="G1" s="14"/>
      <c r="H1" s="14"/>
      <c r="I1" s="14"/>
      <c r="J1" s="14"/>
      <c r="K1" s="14"/>
      <c r="L1" s="14"/>
      <c r="M1" s="14"/>
    </row>
    <row r="2" spans="1:14" ht="12" customHeight="1" x14ac:dyDescent="0.25">
      <c r="A2" s="51"/>
      <c r="B2" s="51"/>
      <c r="C2" s="117"/>
      <c r="D2" s="117"/>
      <c r="E2" s="14"/>
      <c r="F2" s="14"/>
      <c r="G2" s="14"/>
      <c r="H2" s="14"/>
      <c r="I2" s="14"/>
      <c r="J2" s="14"/>
      <c r="K2" s="14"/>
      <c r="L2" s="14"/>
      <c r="M2" s="14"/>
    </row>
    <row r="3" spans="1:14" ht="18" customHeight="1" x14ac:dyDescent="0.3">
      <c r="A3" s="118" t="s">
        <v>157</v>
      </c>
      <c r="B3" s="118"/>
      <c r="C3" s="51"/>
      <c r="D3" s="117"/>
      <c r="E3" s="14"/>
      <c r="F3" s="14"/>
      <c r="G3" s="14"/>
      <c r="H3" s="14"/>
      <c r="I3" s="14"/>
      <c r="J3" s="14"/>
      <c r="K3" s="14"/>
      <c r="L3" s="14"/>
      <c r="M3" s="14"/>
    </row>
    <row r="4" spans="1:14" ht="12" customHeight="1" x14ac:dyDescent="0.25">
      <c r="A4" s="51"/>
      <c r="B4" s="51"/>
      <c r="C4" s="117"/>
      <c r="D4" s="117"/>
      <c r="E4" s="14"/>
      <c r="F4" s="14"/>
      <c r="G4" s="14"/>
      <c r="H4" s="14"/>
      <c r="I4" s="14"/>
      <c r="J4" s="14"/>
      <c r="K4" s="14"/>
      <c r="L4" s="14"/>
      <c r="M4" s="14"/>
    </row>
    <row r="5" spans="1:14" ht="16.75" x14ac:dyDescent="0.3">
      <c r="A5" s="118" t="s">
        <v>336</v>
      </c>
      <c r="B5" s="118"/>
      <c r="D5" s="51"/>
      <c r="E5" s="14"/>
      <c r="F5" s="14"/>
      <c r="G5" s="14"/>
      <c r="H5" s="14"/>
      <c r="I5" s="14"/>
      <c r="J5" s="14"/>
      <c r="K5" s="14"/>
    </row>
    <row r="7" spans="1:14" ht="15" customHeight="1" x14ac:dyDescent="0.25">
      <c r="C7" s="560" t="s">
        <v>552</v>
      </c>
      <c r="D7" s="560"/>
      <c r="E7" s="560"/>
      <c r="F7" s="560"/>
      <c r="G7" s="560"/>
      <c r="H7" s="560"/>
      <c r="I7" s="560"/>
      <c r="J7" s="560"/>
      <c r="K7" s="560"/>
      <c r="L7" s="560"/>
      <c r="M7" s="560"/>
    </row>
    <row r="8" spans="1:14" ht="15" customHeight="1" x14ac:dyDescent="0.25">
      <c r="C8" s="560"/>
      <c r="D8" s="560"/>
      <c r="E8" s="560"/>
      <c r="F8" s="560"/>
      <c r="G8" s="560"/>
      <c r="H8" s="560"/>
      <c r="I8" s="560"/>
      <c r="J8" s="560"/>
      <c r="K8" s="560"/>
      <c r="L8" s="560"/>
      <c r="M8" s="560"/>
    </row>
    <row r="9" spans="1:14" ht="15" customHeight="1" x14ac:dyDescent="0.25">
      <c r="C9" s="561" t="s">
        <v>553</v>
      </c>
      <c r="D9" s="561"/>
      <c r="E9" s="561"/>
      <c r="F9" s="561"/>
      <c r="G9" s="561"/>
      <c r="H9" s="561"/>
      <c r="I9" s="561"/>
      <c r="J9" s="561"/>
      <c r="K9" s="561"/>
      <c r="L9" s="561"/>
      <c r="M9" s="561"/>
    </row>
    <row r="10" spans="1:14" ht="15" customHeight="1" x14ac:dyDescent="0.25">
      <c r="C10" s="561"/>
      <c r="D10" s="561"/>
      <c r="E10" s="561"/>
      <c r="F10" s="561"/>
      <c r="G10" s="561"/>
      <c r="H10" s="561"/>
      <c r="I10" s="561"/>
      <c r="J10" s="561"/>
      <c r="K10" s="561"/>
      <c r="L10" s="561"/>
      <c r="M10" s="561"/>
    </row>
    <row r="11" spans="1:14" ht="15" customHeight="1" x14ac:dyDescent="0.25">
      <c r="C11" s="561" t="s">
        <v>554</v>
      </c>
      <c r="D11" s="561"/>
      <c r="E11" s="561"/>
      <c r="F11" s="561"/>
      <c r="G11" s="561"/>
      <c r="H11" s="561"/>
      <c r="I11" s="561"/>
      <c r="J11" s="561"/>
      <c r="K11" s="561"/>
      <c r="L11" s="561"/>
      <c r="M11" s="561"/>
    </row>
    <row r="12" spans="1:14" ht="15" customHeight="1" x14ac:dyDescent="0.25">
      <c r="C12" s="561"/>
      <c r="D12" s="561"/>
      <c r="E12" s="561"/>
      <c r="F12" s="561"/>
      <c r="G12" s="561"/>
      <c r="H12" s="561"/>
      <c r="I12" s="561"/>
      <c r="J12" s="561"/>
      <c r="K12" s="561"/>
      <c r="L12" s="561"/>
      <c r="M12" s="561"/>
    </row>
    <row r="13" spans="1:14" x14ac:dyDescent="0.25">
      <c r="C13" s="1"/>
      <c r="D13" s="1"/>
      <c r="E13" s="1"/>
      <c r="F13" s="1"/>
      <c r="G13" s="1"/>
      <c r="H13" s="1"/>
      <c r="I13" s="1"/>
      <c r="J13" s="1"/>
      <c r="K13" s="1"/>
      <c r="L13" s="1"/>
      <c r="M13" s="14"/>
    </row>
    <row r="14" spans="1:14" ht="14.25" customHeight="1" x14ac:dyDescent="0.25">
      <c r="C14" s="41" t="s">
        <v>337</v>
      </c>
      <c r="D14" s="14"/>
      <c r="E14" s="14"/>
      <c r="F14" s="14"/>
      <c r="G14" s="14"/>
      <c r="H14" s="14"/>
      <c r="I14" s="14"/>
      <c r="J14" s="14"/>
      <c r="K14" s="14"/>
      <c r="L14" s="14"/>
      <c r="M14" s="32" t="s">
        <v>339</v>
      </c>
      <c r="N14" s="5"/>
    </row>
    <row r="15" spans="1:14" ht="13.5" customHeight="1" x14ac:dyDescent="0.25">
      <c r="B15" s="562" t="s">
        <v>0</v>
      </c>
      <c r="C15" s="563"/>
      <c r="D15" s="568" t="s">
        <v>340</v>
      </c>
      <c r="E15" s="569"/>
      <c r="F15" s="120"/>
      <c r="G15" s="121"/>
      <c r="H15" s="122"/>
      <c r="I15" s="120"/>
      <c r="J15" s="122"/>
      <c r="K15" s="120"/>
      <c r="L15" s="120"/>
      <c r="M15" s="123"/>
    </row>
    <row r="16" spans="1:14" ht="8.25" customHeight="1" x14ac:dyDescent="0.25">
      <c r="B16" s="564"/>
      <c r="C16" s="565"/>
      <c r="D16" s="570"/>
      <c r="E16" s="571"/>
      <c r="F16" s="572" t="s">
        <v>77</v>
      </c>
      <c r="G16" s="562"/>
      <c r="H16" s="122"/>
      <c r="I16" s="120"/>
      <c r="J16" s="122"/>
      <c r="K16" s="124"/>
      <c r="L16" s="562" t="s">
        <v>87</v>
      </c>
      <c r="M16" s="562"/>
    </row>
    <row r="17" spans="1:13" ht="13.5" customHeight="1" x14ac:dyDescent="0.25">
      <c r="B17" s="564"/>
      <c r="C17" s="565"/>
      <c r="D17" s="570"/>
      <c r="E17" s="571"/>
      <c r="F17" s="573"/>
      <c r="G17" s="574"/>
      <c r="H17" s="572" t="s">
        <v>341</v>
      </c>
      <c r="I17" s="575"/>
      <c r="J17" s="576" t="s">
        <v>344</v>
      </c>
      <c r="K17" s="577"/>
      <c r="L17" s="574"/>
      <c r="M17" s="574"/>
    </row>
    <row r="18" spans="1:13" ht="24.75" customHeight="1" x14ac:dyDescent="0.25">
      <c r="B18" s="566"/>
      <c r="C18" s="567"/>
      <c r="D18" s="125"/>
      <c r="E18" s="42" t="s">
        <v>346</v>
      </c>
      <c r="F18" s="126"/>
      <c r="G18" s="42" t="s">
        <v>346</v>
      </c>
      <c r="H18" s="127"/>
      <c r="I18" s="42" t="s">
        <v>346</v>
      </c>
      <c r="J18" s="127"/>
      <c r="K18" s="128" t="s">
        <v>348</v>
      </c>
      <c r="L18" s="129"/>
      <c r="M18" s="42" t="s">
        <v>348</v>
      </c>
    </row>
    <row r="19" spans="1:13" ht="12" customHeight="1" x14ac:dyDescent="0.25">
      <c r="A19" s="31"/>
      <c r="B19" s="130"/>
      <c r="C19" s="131"/>
      <c r="D19" s="38" t="s">
        <v>80</v>
      </c>
      <c r="E19" s="132" t="s">
        <v>81</v>
      </c>
      <c r="F19" s="132" t="s">
        <v>80</v>
      </c>
      <c r="G19" s="132" t="s">
        <v>81</v>
      </c>
      <c r="H19" s="132" t="s">
        <v>80</v>
      </c>
      <c r="I19" s="132" t="s">
        <v>81</v>
      </c>
      <c r="J19" s="132" t="s">
        <v>80</v>
      </c>
      <c r="K19" s="132" t="s">
        <v>80</v>
      </c>
      <c r="L19" s="132" t="s">
        <v>80</v>
      </c>
      <c r="M19" s="132" t="s">
        <v>80</v>
      </c>
    </row>
    <row r="20" spans="1:13" s="31" customFormat="1" ht="15" customHeight="1" x14ac:dyDescent="0.25">
      <c r="A20" s="15"/>
      <c r="B20" s="134" t="s">
        <v>154</v>
      </c>
      <c r="C20" s="135" t="s">
        <v>88</v>
      </c>
      <c r="D20" s="136">
        <v>279678</v>
      </c>
      <c r="E20" s="47">
        <v>2.2999999999999998</v>
      </c>
      <c r="F20" s="137">
        <v>269159</v>
      </c>
      <c r="G20" s="47">
        <v>0</v>
      </c>
      <c r="H20" s="137">
        <v>247897</v>
      </c>
      <c r="I20" s="47">
        <v>-0.1</v>
      </c>
      <c r="J20" s="138">
        <v>21262</v>
      </c>
      <c r="K20" s="139">
        <v>206</v>
      </c>
      <c r="L20" s="138">
        <v>10519</v>
      </c>
      <c r="M20" s="140">
        <v>6502</v>
      </c>
    </row>
    <row r="21" spans="1:13" ht="15" customHeight="1" x14ac:dyDescent="0.25">
      <c r="B21" s="134" t="s">
        <v>194</v>
      </c>
      <c r="C21" s="135" t="s">
        <v>56</v>
      </c>
      <c r="D21" s="142">
        <v>466447</v>
      </c>
      <c r="E21" s="47">
        <v>23.1</v>
      </c>
      <c r="F21" s="140">
        <v>340575</v>
      </c>
      <c r="G21" s="47">
        <v>-5.7</v>
      </c>
      <c r="H21" s="140">
        <v>321105</v>
      </c>
      <c r="I21" s="47">
        <v>-5.0999999999999996</v>
      </c>
      <c r="J21" s="140">
        <v>19470</v>
      </c>
      <c r="K21" s="139">
        <v>-3663</v>
      </c>
      <c r="L21" s="140">
        <v>125872</v>
      </c>
      <c r="M21" s="140">
        <v>108202</v>
      </c>
    </row>
    <row r="22" spans="1:13" ht="15" customHeight="1" x14ac:dyDescent="0.25">
      <c r="B22" s="134" t="s">
        <v>148</v>
      </c>
      <c r="C22" s="135" t="s">
        <v>89</v>
      </c>
      <c r="D22" s="142">
        <v>340601</v>
      </c>
      <c r="E22" s="47">
        <v>2.6</v>
      </c>
      <c r="F22" s="140">
        <v>336140</v>
      </c>
      <c r="G22" s="47">
        <v>3.2</v>
      </c>
      <c r="H22" s="140">
        <v>304198</v>
      </c>
      <c r="I22" s="47">
        <v>3.3</v>
      </c>
      <c r="J22" s="140">
        <v>31942</v>
      </c>
      <c r="K22" s="139">
        <v>976</v>
      </c>
      <c r="L22" s="140">
        <v>4461</v>
      </c>
      <c r="M22" s="140">
        <v>-1903</v>
      </c>
    </row>
    <row r="23" spans="1:13" ht="15" customHeight="1" x14ac:dyDescent="0.25">
      <c r="B23" s="134" t="s">
        <v>106</v>
      </c>
      <c r="C23" s="135" t="s">
        <v>350</v>
      </c>
      <c r="D23" s="142">
        <v>472835</v>
      </c>
      <c r="E23" s="47">
        <v>-7.1</v>
      </c>
      <c r="F23" s="140">
        <v>472030</v>
      </c>
      <c r="G23" s="47">
        <v>-7.1</v>
      </c>
      <c r="H23" s="140">
        <v>419904</v>
      </c>
      <c r="I23" s="47">
        <v>-4.4000000000000004</v>
      </c>
      <c r="J23" s="140">
        <v>52126</v>
      </c>
      <c r="K23" s="139">
        <v>-17234</v>
      </c>
      <c r="L23" s="140">
        <v>805</v>
      </c>
      <c r="M23" s="140">
        <v>388</v>
      </c>
    </row>
    <row r="24" spans="1:13" ht="15" customHeight="1" x14ac:dyDescent="0.25">
      <c r="B24" s="134" t="s">
        <v>351</v>
      </c>
      <c r="C24" s="135" t="s">
        <v>352</v>
      </c>
      <c r="D24" s="142">
        <v>371612</v>
      </c>
      <c r="E24" s="47">
        <v>13.2</v>
      </c>
      <c r="F24" s="140">
        <v>370757</v>
      </c>
      <c r="G24" s="47">
        <v>12.8</v>
      </c>
      <c r="H24" s="140">
        <v>344644</v>
      </c>
      <c r="I24" s="47">
        <v>10.9</v>
      </c>
      <c r="J24" s="140">
        <v>26113</v>
      </c>
      <c r="K24" s="139">
        <v>8345</v>
      </c>
      <c r="L24" s="140">
        <v>855</v>
      </c>
      <c r="M24" s="140">
        <v>834</v>
      </c>
    </row>
    <row r="25" spans="1:13" ht="15" customHeight="1" x14ac:dyDescent="0.25">
      <c r="B25" s="134" t="s">
        <v>5</v>
      </c>
      <c r="C25" s="135" t="s">
        <v>68</v>
      </c>
      <c r="D25" s="142">
        <v>272039</v>
      </c>
      <c r="E25" s="47">
        <v>5.3</v>
      </c>
      <c r="F25" s="140">
        <v>271772</v>
      </c>
      <c r="G25" s="47">
        <v>5.3</v>
      </c>
      <c r="H25" s="140">
        <v>225498</v>
      </c>
      <c r="I25" s="47">
        <v>6.7</v>
      </c>
      <c r="J25" s="140">
        <v>46274</v>
      </c>
      <c r="K25" s="139">
        <v>-869</v>
      </c>
      <c r="L25" s="140">
        <v>267</v>
      </c>
      <c r="M25" s="140">
        <v>261</v>
      </c>
    </row>
    <row r="26" spans="1:13" ht="15" customHeight="1" x14ac:dyDescent="0.25">
      <c r="B26" s="134" t="s">
        <v>353</v>
      </c>
      <c r="C26" s="135" t="s">
        <v>91</v>
      </c>
      <c r="D26" s="142">
        <v>220737</v>
      </c>
      <c r="E26" s="47">
        <v>-4.5</v>
      </c>
      <c r="F26" s="140">
        <v>217652</v>
      </c>
      <c r="G26" s="47">
        <v>-4.4000000000000004</v>
      </c>
      <c r="H26" s="140">
        <v>205036</v>
      </c>
      <c r="I26" s="47">
        <v>-5.0999999999999996</v>
      </c>
      <c r="J26" s="140">
        <v>12616</v>
      </c>
      <c r="K26" s="139">
        <v>1067</v>
      </c>
      <c r="L26" s="140">
        <v>3085</v>
      </c>
      <c r="M26" s="140">
        <v>-183</v>
      </c>
    </row>
    <row r="27" spans="1:13" ht="15" customHeight="1" x14ac:dyDescent="0.25">
      <c r="B27" s="134" t="s">
        <v>190</v>
      </c>
      <c r="C27" s="135" t="s">
        <v>354</v>
      </c>
      <c r="D27" s="142">
        <v>350098</v>
      </c>
      <c r="E27" s="47">
        <v>-3.4</v>
      </c>
      <c r="F27" s="140">
        <v>349837</v>
      </c>
      <c r="G27" s="47">
        <v>4.2</v>
      </c>
      <c r="H27" s="140">
        <v>332750</v>
      </c>
      <c r="I27" s="47">
        <v>5.5</v>
      </c>
      <c r="J27" s="140">
        <v>17087</v>
      </c>
      <c r="K27" s="139">
        <v>-2937</v>
      </c>
      <c r="L27" s="140">
        <v>261</v>
      </c>
      <c r="M27" s="140">
        <v>-26603</v>
      </c>
    </row>
    <row r="28" spans="1:13" ht="15" customHeight="1" x14ac:dyDescent="0.25">
      <c r="B28" s="134" t="s">
        <v>355</v>
      </c>
      <c r="C28" s="135" t="s">
        <v>75</v>
      </c>
      <c r="D28" s="142">
        <v>209059</v>
      </c>
      <c r="E28" s="47">
        <v>-7</v>
      </c>
      <c r="F28" s="140">
        <v>208881</v>
      </c>
      <c r="G28" s="47">
        <v>-6.7</v>
      </c>
      <c r="H28" s="140">
        <v>197767</v>
      </c>
      <c r="I28" s="47">
        <v>-4.5</v>
      </c>
      <c r="J28" s="140">
        <v>11114</v>
      </c>
      <c r="K28" s="139">
        <v>-5687</v>
      </c>
      <c r="L28" s="140">
        <v>178</v>
      </c>
      <c r="M28" s="140">
        <v>-773</v>
      </c>
    </row>
    <row r="29" spans="1:13" ht="15" customHeight="1" x14ac:dyDescent="0.25">
      <c r="B29" s="134" t="s">
        <v>357</v>
      </c>
      <c r="C29" s="143" t="s">
        <v>358</v>
      </c>
      <c r="D29" s="142">
        <v>406188</v>
      </c>
      <c r="E29" s="47">
        <v>8.8000000000000007</v>
      </c>
      <c r="F29" s="140">
        <v>394820</v>
      </c>
      <c r="G29" s="47">
        <v>6</v>
      </c>
      <c r="H29" s="140">
        <v>362530</v>
      </c>
      <c r="I29" s="47">
        <v>5.7</v>
      </c>
      <c r="J29" s="140">
        <v>32290</v>
      </c>
      <c r="K29" s="139">
        <v>3392</v>
      </c>
      <c r="L29" s="140">
        <v>11368</v>
      </c>
      <c r="M29" s="140">
        <v>10094</v>
      </c>
    </row>
    <row r="30" spans="1:13" ht="15" customHeight="1" x14ac:dyDescent="0.25">
      <c r="B30" s="134" t="s">
        <v>18</v>
      </c>
      <c r="C30" s="135" t="s">
        <v>192</v>
      </c>
      <c r="D30" s="142">
        <v>115313</v>
      </c>
      <c r="E30" s="47">
        <v>6.1</v>
      </c>
      <c r="F30" s="140">
        <v>115016</v>
      </c>
      <c r="G30" s="47">
        <v>6</v>
      </c>
      <c r="H30" s="140">
        <v>110162</v>
      </c>
      <c r="I30" s="47">
        <v>5.6</v>
      </c>
      <c r="J30" s="140">
        <v>4854</v>
      </c>
      <c r="K30" s="139">
        <v>701</v>
      </c>
      <c r="L30" s="140">
        <v>297</v>
      </c>
      <c r="M30" s="140">
        <v>50</v>
      </c>
    </row>
    <row r="31" spans="1:13" ht="15" customHeight="1" x14ac:dyDescent="0.25">
      <c r="B31" s="134" t="s">
        <v>359</v>
      </c>
      <c r="C31" s="135" t="s">
        <v>125</v>
      </c>
      <c r="D31" s="142">
        <v>170486</v>
      </c>
      <c r="E31" s="47">
        <v>-2.2000000000000002</v>
      </c>
      <c r="F31" s="140">
        <v>169740</v>
      </c>
      <c r="G31" s="47">
        <v>-1</v>
      </c>
      <c r="H31" s="140">
        <v>163502</v>
      </c>
      <c r="I31" s="47">
        <v>-0.1</v>
      </c>
      <c r="J31" s="140">
        <v>6238</v>
      </c>
      <c r="K31" s="139">
        <v>-1434</v>
      </c>
      <c r="L31" s="140">
        <v>746</v>
      </c>
      <c r="M31" s="140">
        <v>-2244</v>
      </c>
    </row>
    <row r="32" spans="1:13" ht="15" customHeight="1" x14ac:dyDescent="0.25">
      <c r="B32" s="134" t="s">
        <v>280</v>
      </c>
      <c r="C32" s="135" t="s">
        <v>360</v>
      </c>
      <c r="D32" s="142">
        <v>308926</v>
      </c>
      <c r="E32" s="47">
        <v>5.8</v>
      </c>
      <c r="F32" s="140">
        <v>308887</v>
      </c>
      <c r="G32" s="47">
        <v>5.9</v>
      </c>
      <c r="H32" s="140">
        <v>305445</v>
      </c>
      <c r="I32" s="47">
        <v>5.4</v>
      </c>
      <c r="J32" s="140">
        <v>3442</v>
      </c>
      <c r="K32" s="139">
        <v>1442</v>
      </c>
      <c r="L32" s="140">
        <v>39</v>
      </c>
      <c r="M32" s="140">
        <v>-407</v>
      </c>
    </row>
    <row r="33" spans="1:13" ht="15" customHeight="1" x14ac:dyDescent="0.25">
      <c r="B33" s="134" t="s">
        <v>361</v>
      </c>
      <c r="C33" s="135" t="s">
        <v>92</v>
      </c>
      <c r="D33" s="142">
        <v>262688</v>
      </c>
      <c r="E33" s="47">
        <v>-1.1000000000000001</v>
      </c>
      <c r="F33" s="140">
        <v>244114</v>
      </c>
      <c r="G33" s="47">
        <v>-8</v>
      </c>
      <c r="H33" s="140">
        <v>225646</v>
      </c>
      <c r="I33" s="47">
        <v>-9.1999999999999993</v>
      </c>
      <c r="J33" s="140">
        <v>18468</v>
      </c>
      <c r="K33" s="139">
        <v>1811</v>
      </c>
      <c r="L33" s="140">
        <v>18574</v>
      </c>
      <c r="M33" s="140">
        <v>18136</v>
      </c>
    </row>
    <row r="34" spans="1:13" ht="15" customHeight="1" x14ac:dyDescent="0.25">
      <c r="B34" s="134" t="s">
        <v>362</v>
      </c>
      <c r="C34" s="135" t="s">
        <v>363</v>
      </c>
      <c r="D34" s="142">
        <v>342491</v>
      </c>
      <c r="E34" s="47">
        <v>10.7</v>
      </c>
      <c r="F34" s="140">
        <v>340559</v>
      </c>
      <c r="G34" s="47">
        <v>10.3</v>
      </c>
      <c r="H34" s="140">
        <v>313329</v>
      </c>
      <c r="I34" s="47">
        <v>9.3000000000000007</v>
      </c>
      <c r="J34" s="140">
        <v>27230</v>
      </c>
      <c r="K34" s="139">
        <v>5131</v>
      </c>
      <c r="L34" s="140">
        <v>1932</v>
      </c>
      <c r="M34" s="140">
        <v>1605</v>
      </c>
    </row>
    <row r="35" spans="1:13" ht="15" customHeight="1" x14ac:dyDescent="0.25">
      <c r="B35" s="144" t="s">
        <v>364</v>
      </c>
      <c r="C35" s="145" t="s">
        <v>366</v>
      </c>
      <c r="D35" s="146">
        <v>235120</v>
      </c>
      <c r="E35" s="147">
        <v>-2.6</v>
      </c>
      <c r="F35" s="148">
        <v>232272</v>
      </c>
      <c r="G35" s="147">
        <v>-2.6</v>
      </c>
      <c r="H35" s="148">
        <v>209340</v>
      </c>
      <c r="I35" s="147">
        <v>-1.3</v>
      </c>
      <c r="J35" s="148">
        <v>22932</v>
      </c>
      <c r="K35" s="149">
        <v>-3468</v>
      </c>
      <c r="L35" s="148">
        <v>2848</v>
      </c>
      <c r="M35" s="148">
        <v>-45</v>
      </c>
    </row>
    <row r="36" spans="1:13" x14ac:dyDescent="0.25">
      <c r="C36" s="40"/>
      <c r="D36" s="14"/>
      <c r="E36" s="14"/>
      <c r="F36" s="14"/>
      <c r="G36" s="14"/>
    </row>
    <row r="37" spans="1:13" ht="18" customHeight="1" x14ac:dyDescent="0.3">
      <c r="A37" s="118" t="s">
        <v>368</v>
      </c>
      <c r="B37" s="118"/>
      <c r="C37" s="51"/>
      <c r="D37" s="117"/>
      <c r="E37" s="14"/>
      <c r="F37" s="14"/>
      <c r="G37" s="14"/>
      <c r="H37" s="14"/>
      <c r="I37" s="14"/>
      <c r="J37" s="14"/>
      <c r="K37" s="14"/>
      <c r="L37" s="14"/>
      <c r="M37" s="14"/>
    </row>
    <row r="38" spans="1:13" ht="13.5" customHeight="1" x14ac:dyDescent="0.3">
      <c r="A38" s="118"/>
      <c r="B38" s="118"/>
      <c r="C38" s="51"/>
      <c r="D38" s="117"/>
      <c r="E38" s="14"/>
      <c r="F38" s="14"/>
      <c r="G38" s="14"/>
      <c r="H38" s="14"/>
      <c r="I38" s="14"/>
      <c r="J38" s="14"/>
      <c r="K38" s="14"/>
      <c r="L38" s="14"/>
      <c r="M38" s="14"/>
    </row>
    <row r="39" spans="1:13" ht="15" customHeight="1" x14ac:dyDescent="0.25">
      <c r="C39" s="560" t="s">
        <v>555</v>
      </c>
      <c r="D39" s="560"/>
      <c r="E39" s="560"/>
      <c r="F39" s="560"/>
      <c r="G39" s="560"/>
      <c r="H39" s="560"/>
      <c r="I39" s="560"/>
      <c r="J39" s="560"/>
      <c r="K39" s="560"/>
      <c r="L39" s="560"/>
      <c r="M39" s="560"/>
    </row>
    <row r="40" spans="1:13" ht="15" customHeight="1" x14ac:dyDescent="0.25">
      <c r="C40" s="560"/>
      <c r="D40" s="560"/>
      <c r="E40" s="560"/>
      <c r="F40" s="560"/>
      <c r="G40" s="560"/>
      <c r="H40" s="560"/>
      <c r="I40" s="560"/>
      <c r="J40" s="560"/>
      <c r="K40" s="560"/>
      <c r="L40" s="560"/>
      <c r="M40" s="560"/>
    </row>
    <row r="41" spans="1:13" ht="15" customHeight="1" x14ac:dyDescent="0.25">
      <c r="C41" s="561" t="s">
        <v>556</v>
      </c>
      <c r="D41" s="561"/>
      <c r="E41" s="561"/>
      <c r="F41" s="561"/>
      <c r="G41" s="561"/>
      <c r="H41" s="561"/>
      <c r="I41" s="561"/>
      <c r="J41" s="561"/>
      <c r="K41" s="561"/>
      <c r="L41" s="561"/>
      <c r="M41" s="561"/>
    </row>
    <row r="42" spans="1:13" ht="15" customHeight="1" x14ac:dyDescent="0.25">
      <c r="C42" s="561"/>
      <c r="D42" s="561"/>
      <c r="E42" s="561"/>
      <c r="F42" s="561"/>
      <c r="G42" s="561"/>
      <c r="H42" s="561"/>
      <c r="I42" s="561"/>
      <c r="J42" s="561"/>
      <c r="K42" s="561"/>
      <c r="L42" s="561"/>
      <c r="M42" s="561"/>
    </row>
    <row r="43" spans="1:13" ht="15" customHeight="1" x14ac:dyDescent="0.25">
      <c r="C43" s="561" t="s">
        <v>557</v>
      </c>
      <c r="D43" s="561"/>
      <c r="E43" s="561"/>
      <c r="F43" s="561"/>
      <c r="G43" s="561"/>
      <c r="H43" s="561"/>
      <c r="I43" s="561"/>
      <c r="J43" s="561"/>
      <c r="K43" s="561"/>
      <c r="L43" s="561"/>
      <c r="M43" s="561"/>
    </row>
    <row r="44" spans="1:13" ht="15" customHeight="1" x14ac:dyDescent="0.25">
      <c r="C44" s="561"/>
      <c r="D44" s="561"/>
      <c r="E44" s="561"/>
      <c r="F44" s="561"/>
      <c r="G44" s="561"/>
      <c r="H44" s="561"/>
      <c r="I44" s="561"/>
      <c r="J44" s="561"/>
      <c r="K44" s="561"/>
      <c r="L44" s="561"/>
      <c r="M44" s="561"/>
    </row>
    <row r="46" spans="1:13" ht="14.25" customHeight="1" x14ac:dyDescent="0.25">
      <c r="C46" s="41" t="s">
        <v>349</v>
      </c>
      <c r="D46" s="14"/>
      <c r="E46" s="14"/>
      <c r="F46" s="14"/>
      <c r="G46" s="14"/>
      <c r="H46" s="14"/>
      <c r="I46" s="14"/>
      <c r="J46" s="14"/>
      <c r="K46" s="32"/>
      <c r="L46" s="14"/>
      <c r="M46" s="32" t="s">
        <v>188</v>
      </c>
    </row>
    <row r="47" spans="1:13" x14ac:dyDescent="0.25">
      <c r="B47" s="562" t="s">
        <v>0</v>
      </c>
      <c r="C47" s="563"/>
      <c r="D47" s="568" t="s">
        <v>340</v>
      </c>
      <c r="E47" s="569"/>
      <c r="F47" s="120"/>
      <c r="G47" s="121"/>
      <c r="H47" s="122"/>
      <c r="I47" s="120"/>
      <c r="J47" s="122"/>
      <c r="K47" s="120"/>
      <c r="L47" s="120"/>
      <c r="M47" s="123"/>
    </row>
    <row r="48" spans="1:13" ht="8.25" customHeight="1" x14ac:dyDescent="0.25">
      <c r="B48" s="564"/>
      <c r="C48" s="565"/>
      <c r="D48" s="570"/>
      <c r="E48" s="571"/>
      <c r="F48" s="572" t="s">
        <v>77</v>
      </c>
      <c r="G48" s="562"/>
      <c r="H48" s="122"/>
      <c r="I48" s="120"/>
      <c r="J48" s="122"/>
      <c r="K48" s="124"/>
      <c r="L48" s="562" t="s">
        <v>87</v>
      </c>
      <c r="M48" s="562"/>
    </row>
    <row r="49" spans="2:13" ht="13.5" customHeight="1" x14ac:dyDescent="0.25">
      <c r="B49" s="564"/>
      <c r="C49" s="565"/>
      <c r="D49" s="570"/>
      <c r="E49" s="571"/>
      <c r="F49" s="573"/>
      <c r="G49" s="574"/>
      <c r="H49" s="572" t="s">
        <v>341</v>
      </c>
      <c r="I49" s="575"/>
      <c r="J49" s="576" t="s">
        <v>344</v>
      </c>
      <c r="K49" s="577"/>
      <c r="L49" s="574"/>
      <c r="M49" s="574"/>
    </row>
    <row r="50" spans="2:13" ht="24.75" customHeight="1" x14ac:dyDescent="0.25">
      <c r="B50" s="566"/>
      <c r="C50" s="567"/>
      <c r="D50" s="125"/>
      <c r="E50" s="42" t="s">
        <v>346</v>
      </c>
      <c r="F50" s="126"/>
      <c r="G50" s="42" t="s">
        <v>346</v>
      </c>
      <c r="H50" s="127"/>
      <c r="I50" s="42" t="s">
        <v>346</v>
      </c>
      <c r="J50" s="127"/>
      <c r="K50" s="128" t="s">
        <v>348</v>
      </c>
      <c r="L50" s="129"/>
      <c r="M50" s="42" t="s">
        <v>348</v>
      </c>
    </row>
    <row r="51" spans="2:13" ht="12" customHeight="1" x14ac:dyDescent="0.25">
      <c r="B51" s="130"/>
      <c r="C51" s="131"/>
      <c r="D51" s="38" t="s">
        <v>80</v>
      </c>
      <c r="E51" s="132" t="s">
        <v>81</v>
      </c>
      <c r="F51" s="132" t="s">
        <v>80</v>
      </c>
      <c r="G51" s="132" t="s">
        <v>81</v>
      </c>
      <c r="H51" s="132" t="s">
        <v>80</v>
      </c>
      <c r="I51" s="132" t="s">
        <v>81</v>
      </c>
      <c r="J51" s="132" t="s">
        <v>80</v>
      </c>
      <c r="K51" s="132" t="s">
        <v>80</v>
      </c>
      <c r="L51" s="132" t="s">
        <v>80</v>
      </c>
      <c r="M51" s="132" t="s">
        <v>80</v>
      </c>
    </row>
    <row r="52" spans="2:13" ht="15" customHeight="1" x14ac:dyDescent="0.25">
      <c r="B52" s="134" t="s">
        <v>154</v>
      </c>
      <c r="C52" s="135" t="s">
        <v>88</v>
      </c>
      <c r="D52" s="136">
        <v>310116</v>
      </c>
      <c r="E52" s="47">
        <v>4.7</v>
      </c>
      <c r="F52" s="137">
        <v>295792</v>
      </c>
      <c r="G52" s="47">
        <v>1.5</v>
      </c>
      <c r="H52" s="137">
        <v>269290</v>
      </c>
      <c r="I52" s="47">
        <v>1</v>
      </c>
      <c r="J52" s="138">
        <v>26502</v>
      </c>
      <c r="K52" s="139">
        <v>1620</v>
      </c>
      <c r="L52" s="138">
        <v>14324</v>
      </c>
      <c r="M52" s="140">
        <v>9626</v>
      </c>
    </row>
    <row r="53" spans="2:13" ht="15" customHeight="1" x14ac:dyDescent="0.25">
      <c r="B53" s="134" t="s">
        <v>194</v>
      </c>
      <c r="C53" s="135" t="s">
        <v>56</v>
      </c>
      <c r="D53" s="136">
        <v>739631</v>
      </c>
      <c r="E53" s="47">
        <v>65.8</v>
      </c>
      <c r="F53" s="137">
        <v>340536</v>
      </c>
      <c r="G53" s="47">
        <v>-10.9</v>
      </c>
      <c r="H53" s="137">
        <v>319351</v>
      </c>
      <c r="I53" s="47">
        <v>-8</v>
      </c>
      <c r="J53" s="138">
        <v>21185</v>
      </c>
      <c r="K53" s="139">
        <v>-14024</v>
      </c>
      <c r="L53" s="138">
        <v>399095</v>
      </c>
      <c r="M53" s="140">
        <v>335145</v>
      </c>
    </row>
    <row r="54" spans="2:13" ht="15" customHeight="1" x14ac:dyDescent="0.25">
      <c r="B54" s="134" t="s">
        <v>148</v>
      </c>
      <c r="C54" s="135" t="s">
        <v>89</v>
      </c>
      <c r="D54" s="136">
        <v>361234</v>
      </c>
      <c r="E54" s="47">
        <v>3.4</v>
      </c>
      <c r="F54" s="137">
        <v>356497</v>
      </c>
      <c r="G54" s="47">
        <v>3.9</v>
      </c>
      <c r="H54" s="137">
        <v>319667</v>
      </c>
      <c r="I54" s="47">
        <v>3.2</v>
      </c>
      <c r="J54" s="138">
        <v>36830</v>
      </c>
      <c r="K54" s="139">
        <v>3471</v>
      </c>
      <c r="L54" s="138">
        <v>4737</v>
      </c>
      <c r="M54" s="140">
        <v>-1372</v>
      </c>
    </row>
    <row r="55" spans="2:13" ht="15" customHeight="1" x14ac:dyDescent="0.25">
      <c r="B55" s="134" t="s">
        <v>106</v>
      </c>
      <c r="C55" s="135" t="s">
        <v>350</v>
      </c>
      <c r="D55" s="136">
        <v>497536</v>
      </c>
      <c r="E55" s="47">
        <v>-8.1</v>
      </c>
      <c r="F55" s="137">
        <v>496489</v>
      </c>
      <c r="G55" s="47">
        <v>-8.1999999999999993</v>
      </c>
      <c r="H55" s="137">
        <v>437994</v>
      </c>
      <c r="I55" s="47">
        <v>-5.9</v>
      </c>
      <c r="J55" s="138">
        <v>58495</v>
      </c>
      <c r="K55" s="139">
        <v>-16959</v>
      </c>
      <c r="L55" s="138">
        <v>1047</v>
      </c>
      <c r="M55" s="140">
        <v>488</v>
      </c>
    </row>
    <row r="56" spans="2:13" ht="15" customHeight="1" x14ac:dyDescent="0.25">
      <c r="B56" s="134" t="s">
        <v>351</v>
      </c>
      <c r="C56" s="135" t="s">
        <v>352</v>
      </c>
      <c r="D56" s="136">
        <v>390966</v>
      </c>
      <c r="E56" s="47">
        <v>16</v>
      </c>
      <c r="F56" s="137">
        <v>390337</v>
      </c>
      <c r="G56" s="47">
        <v>15.8</v>
      </c>
      <c r="H56" s="137">
        <v>366912</v>
      </c>
      <c r="I56" s="47">
        <v>14.6</v>
      </c>
      <c r="J56" s="138">
        <v>23425</v>
      </c>
      <c r="K56" s="139">
        <v>6768</v>
      </c>
      <c r="L56" s="138">
        <v>629</v>
      </c>
      <c r="M56" s="140">
        <v>599</v>
      </c>
    </row>
    <row r="57" spans="2:13" ht="15" customHeight="1" x14ac:dyDescent="0.25">
      <c r="B57" s="134" t="s">
        <v>5</v>
      </c>
      <c r="C57" s="135" t="s">
        <v>68</v>
      </c>
      <c r="D57" s="136">
        <v>246794</v>
      </c>
      <c r="E57" s="47">
        <v>5.0999999999999996</v>
      </c>
      <c r="F57" s="137">
        <v>246431</v>
      </c>
      <c r="G57" s="47">
        <v>4.9000000000000004</v>
      </c>
      <c r="H57" s="137">
        <v>205014</v>
      </c>
      <c r="I57" s="47">
        <v>5.0999999999999996</v>
      </c>
      <c r="J57" s="138">
        <v>41417</v>
      </c>
      <c r="K57" s="139">
        <v>1702</v>
      </c>
      <c r="L57" s="138">
        <v>363</v>
      </c>
      <c r="M57" s="140">
        <v>354</v>
      </c>
    </row>
    <row r="58" spans="2:13" ht="15" customHeight="1" x14ac:dyDescent="0.25">
      <c r="B58" s="134" t="s">
        <v>353</v>
      </c>
      <c r="C58" s="135" t="s">
        <v>91</v>
      </c>
      <c r="D58" s="136">
        <v>229434</v>
      </c>
      <c r="E58" s="47">
        <v>3.4</v>
      </c>
      <c r="F58" s="137">
        <v>228240</v>
      </c>
      <c r="G58" s="47">
        <v>3.5</v>
      </c>
      <c r="H58" s="137">
        <v>217775</v>
      </c>
      <c r="I58" s="47">
        <v>4.3</v>
      </c>
      <c r="J58" s="138">
        <v>10465</v>
      </c>
      <c r="K58" s="139">
        <v>-1195</v>
      </c>
      <c r="L58" s="138">
        <v>1194</v>
      </c>
      <c r="M58" s="140">
        <v>55</v>
      </c>
    </row>
    <row r="59" spans="2:13" ht="15" customHeight="1" x14ac:dyDescent="0.25">
      <c r="B59" s="134" t="s">
        <v>190</v>
      </c>
      <c r="C59" s="135" t="s">
        <v>354</v>
      </c>
      <c r="D59" s="136">
        <v>359030</v>
      </c>
      <c r="E59" s="47">
        <v>-4.9000000000000004</v>
      </c>
      <c r="F59" s="137">
        <v>358794</v>
      </c>
      <c r="G59" s="47">
        <v>7.5</v>
      </c>
      <c r="H59" s="137">
        <v>347209</v>
      </c>
      <c r="I59" s="47">
        <v>10.199999999999999</v>
      </c>
      <c r="J59" s="138">
        <v>11585</v>
      </c>
      <c r="K59" s="139">
        <v>-6996</v>
      </c>
      <c r="L59" s="138">
        <v>236</v>
      </c>
      <c r="M59" s="140">
        <v>-42915</v>
      </c>
    </row>
    <row r="60" spans="2:13" ht="15" customHeight="1" x14ac:dyDescent="0.25">
      <c r="B60" s="134" t="s">
        <v>355</v>
      </c>
      <c r="C60" s="135" t="s">
        <v>75</v>
      </c>
      <c r="D60" s="136">
        <v>202477</v>
      </c>
      <c r="E60" s="47">
        <v>-9.6</v>
      </c>
      <c r="F60" s="137">
        <v>202230</v>
      </c>
      <c r="G60" s="47">
        <v>-9.6</v>
      </c>
      <c r="H60" s="137">
        <v>193358</v>
      </c>
      <c r="I60" s="47">
        <v>-4</v>
      </c>
      <c r="J60" s="138">
        <v>8872</v>
      </c>
      <c r="K60" s="139">
        <v>-13396</v>
      </c>
      <c r="L60" s="138">
        <v>247</v>
      </c>
      <c r="M60" s="140">
        <v>-200</v>
      </c>
    </row>
    <row r="61" spans="2:13" ht="15" customHeight="1" x14ac:dyDescent="0.25">
      <c r="B61" s="134" t="s">
        <v>357</v>
      </c>
      <c r="C61" s="143" t="s">
        <v>358</v>
      </c>
      <c r="D61" s="136">
        <v>439054</v>
      </c>
      <c r="E61" s="47">
        <v>1.1000000000000001</v>
      </c>
      <c r="F61" s="137">
        <v>438215</v>
      </c>
      <c r="G61" s="47">
        <v>1.3</v>
      </c>
      <c r="H61" s="137">
        <v>397125</v>
      </c>
      <c r="I61" s="47">
        <v>0</v>
      </c>
      <c r="J61" s="138">
        <v>41090</v>
      </c>
      <c r="K61" s="139">
        <v>5792</v>
      </c>
      <c r="L61" s="138">
        <v>839</v>
      </c>
      <c r="M61" s="140">
        <v>-1161</v>
      </c>
    </row>
    <row r="62" spans="2:13" ht="15" customHeight="1" x14ac:dyDescent="0.25">
      <c r="B62" s="134" t="s">
        <v>18</v>
      </c>
      <c r="C62" s="135" t="s">
        <v>192</v>
      </c>
      <c r="D62" s="136">
        <v>151811</v>
      </c>
      <c r="E62" s="47">
        <v>7.6</v>
      </c>
      <c r="F62" s="137">
        <v>151687</v>
      </c>
      <c r="G62" s="47">
        <v>7.7</v>
      </c>
      <c r="H62" s="137">
        <v>145124</v>
      </c>
      <c r="I62" s="47">
        <v>7.6</v>
      </c>
      <c r="J62" s="138">
        <v>6563</v>
      </c>
      <c r="K62" s="139">
        <v>662</v>
      </c>
      <c r="L62" s="138">
        <v>124</v>
      </c>
      <c r="M62" s="140">
        <v>-28</v>
      </c>
    </row>
    <row r="63" spans="2:13" ht="15" customHeight="1" x14ac:dyDescent="0.25">
      <c r="B63" s="134" t="s">
        <v>359</v>
      </c>
      <c r="C63" s="135" t="s">
        <v>125</v>
      </c>
      <c r="D63" s="136">
        <v>182770</v>
      </c>
      <c r="E63" s="47">
        <v>3.3</v>
      </c>
      <c r="F63" s="137">
        <v>182411</v>
      </c>
      <c r="G63" s="47">
        <v>3.1</v>
      </c>
      <c r="H63" s="137">
        <v>173170</v>
      </c>
      <c r="I63" s="47">
        <v>5</v>
      </c>
      <c r="J63" s="138">
        <v>9241</v>
      </c>
      <c r="K63" s="139">
        <v>-2621</v>
      </c>
      <c r="L63" s="138">
        <v>359</v>
      </c>
      <c r="M63" s="140">
        <v>330</v>
      </c>
    </row>
    <row r="64" spans="2:13" ht="15" customHeight="1" x14ac:dyDescent="0.25">
      <c r="B64" s="134" t="s">
        <v>280</v>
      </c>
      <c r="C64" s="135" t="s">
        <v>360</v>
      </c>
      <c r="D64" s="136">
        <v>324729</v>
      </c>
      <c r="E64" s="47">
        <v>-1.3</v>
      </c>
      <c r="F64" s="137">
        <v>324674</v>
      </c>
      <c r="G64" s="47">
        <v>-1.3</v>
      </c>
      <c r="H64" s="137">
        <v>320870</v>
      </c>
      <c r="I64" s="47">
        <v>-2.1</v>
      </c>
      <c r="J64" s="138">
        <v>3804</v>
      </c>
      <c r="K64" s="139">
        <v>2859</v>
      </c>
      <c r="L64" s="138">
        <v>55</v>
      </c>
      <c r="M64" s="140">
        <v>38</v>
      </c>
    </row>
    <row r="65" spans="2:13" ht="15" customHeight="1" x14ac:dyDescent="0.25">
      <c r="B65" s="134" t="s">
        <v>361</v>
      </c>
      <c r="C65" s="135" t="s">
        <v>92</v>
      </c>
      <c r="D65" s="136">
        <v>299730</v>
      </c>
      <c r="E65" s="47">
        <v>1.7</v>
      </c>
      <c r="F65" s="137">
        <v>269614</v>
      </c>
      <c r="G65" s="47">
        <v>-8.5</v>
      </c>
      <c r="H65" s="137">
        <v>242620</v>
      </c>
      <c r="I65" s="47">
        <v>-10.6</v>
      </c>
      <c r="J65" s="138">
        <v>26994</v>
      </c>
      <c r="K65" s="139">
        <v>3785</v>
      </c>
      <c r="L65" s="138">
        <v>30116</v>
      </c>
      <c r="M65" s="140">
        <v>29846</v>
      </c>
    </row>
    <row r="66" spans="2:13" ht="15" customHeight="1" x14ac:dyDescent="0.25">
      <c r="B66" s="134" t="s">
        <v>362</v>
      </c>
      <c r="C66" s="135" t="s">
        <v>363</v>
      </c>
      <c r="D66" s="136">
        <v>386888</v>
      </c>
      <c r="E66" s="47">
        <v>15.7</v>
      </c>
      <c r="F66" s="137">
        <v>384470</v>
      </c>
      <c r="G66" s="47">
        <v>15.2</v>
      </c>
      <c r="H66" s="137">
        <v>341173</v>
      </c>
      <c r="I66" s="47">
        <v>13</v>
      </c>
      <c r="J66" s="138">
        <v>43297</v>
      </c>
      <c r="K66" s="139">
        <v>11246</v>
      </c>
      <c r="L66" s="138">
        <v>2418</v>
      </c>
      <c r="M66" s="140">
        <v>1828</v>
      </c>
    </row>
    <row r="67" spans="2:13" ht="15" customHeight="1" x14ac:dyDescent="0.25">
      <c r="B67" s="144" t="s">
        <v>364</v>
      </c>
      <c r="C67" s="145" t="s">
        <v>366</v>
      </c>
      <c r="D67" s="150">
        <v>228455</v>
      </c>
      <c r="E67" s="147">
        <v>4.7</v>
      </c>
      <c r="F67" s="151">
        <v>224953</v>
      </c>
      <c r="G67" s="147">
        <v>4.9000000000000004</v>
      </c>
      <c r="H67" s="151">
        <v>198131</v>
      </c>
      <c r="I67" s="147">
        <v>4.8</v>
      </c>
      <c r="J67" s="152">
        <v>26822</v>
      </c>
      <c r="K67" s="149">
        <v>1269</v>
      </c>
      <c r="L67" s="152">
        <v>3502</v>
      </c>
      <c r="M67" s="148">
        <v>-50</v>
      </c>
    </row>
    <row r="69" spans="2:13" x14ac:dyDescent="0.25">
      <c r="C69" s="40"/>
      <c r="D69" s="14"/>
      <c r="E69" s="14"/>
      <c r="G69" s="16" t="s">
        <v>260</v>
      </c>
    </row>
    <row r="70" spans="2:13" x14ac:dyDescent="0.25">
      <c r="C70" s="40"/>
      <c r="D70" s="14"/>
      <c r="E70" s="14"/>
      <c r="F70" s="14"/>
      <c r="G70" s="14"/>
    </row>
    <row r="71" spans="2:13" x14ac:dyDescent="0.25">
      <c r="C71" s="40"/>
      <c r="D71" s="14"/>
      <c r="E71" s="14"/>
      <c r="F71" s="14"/>
      <c r="G71" s="14"/>
    </row>
    <row r="72" spans="2:13" x14ac:dyDescent="0.25">
      <c r="C72" s="40"/>
      <c r="D72" s="14"/>
      <c r="E72" s="14"/>
      <c r="F72" s="14"/>
      <c r="G72" s="14"/>
    </row>
    <row r="73" spans="2:13" x14ac:dyDescent="0.25">
      <c r="C73" s="40"/>
      <c r="D73" s="14"/>
      <c r="E73" s="14"/>
      <c r="F73" s="14"/>
      <c r="G73" s="14"/>
    </row>
    <row r="74" spans="2:13" x14ac:dyDescent="0.25">
      <c r="C74" s="40"/>
      <c r="D74" s="14"/>
      <c r="E74" s="14"/>
      <c r="F74" s="14"/>
      <c r="G74" s="14"/>
    </row>
    <row r="75" spans="2:13" x14ac:dyDescent="0.25">
      <c r="C75" s="40"/>
      <c r="D75" s="14"/>
      <c r="E75" s="14"/>
      <c r="F75" s="14"/>
      <c r="G75" s="14"/>
    </row>
    <row r="76" spans="2:13" x14ac:dyDescent="0.25">
      <c r="C76" s="40"/>
      <c r="D76" s="14"/>
      <c r="E76" s="14"/>
      <c r="F76" s="14"/>
      <c r="G76" s="14"/>
    </row>
    <row r="77" spans="2:13" x14ac:dyDescent="0.25">
      <c r="C77" s="40"/>
      <c r="D77" s="14"/>
      <c r="E77" s="14"/>
      <c r="F77" s="14"/>
      <c r="G77" s="14"/>
    </row>
    <row r="78" spans="2:13" x14ac:dyDescent="0.25">
      <c r="C78" s="40"/>
      <c r="D78" s="14"/>
      <c r="E78" s="14"/>
      <c r="F78" s="14"/>
      <c r="G78" s="14"/>
    </row>
    <row r="79" spans="2:13" x14ac:dyDescent="0.25">
      <c r="C79" s="40"/>
      <c r="D79" s="14"/>
      <c r="E79" s="14"/>
      <c r="F79" s="14"/>
      <c r="G79" s="14"/>
    </row>
    <row r="80" spans="2:13" x14ac:dyDescent="0.25">
      <c r="C80" s="40"/>
      <c r="D80" s="14"/>
      <c r="E80" s="14"/>
      <c r="F80" s="14"/>
      <c r="G80" s="14"/>
    </row>
    <row r="81" spans="3:7" x14ac:dyDescent="0.25">
      <c r="C81" s="40"/>
      <c r="D81" s="14"/>
      <c r="E81" s="14"/>
      <c r="F81" s="14"/>
      <c r="G81" s="14"/>
    </row>
    <row r="82" spans="3:7" x14ac:dyDescent="0.25">
      <c r="C82" s="40"/>
      <c r="D82" s="14"/>
      <c r="E82" s="14"/>
      <c r="F82" s="14"/>
      <c r="G82" s="14"/>
    </row>
    <row r="83" spans="3:7" x14ac:dyDescent="0.25">
      <c r="C83" s="40"/>
      <c r="D83" s="14"/>
      <c r="E83" s="14"/>
      <c r="F83" s="14"/>
      <c r="G83" s="14"/>
    </row>
    <row r="84" spans="3:7" x14ac:dyDescent="0.25">
      <c r="C84" s="40"/>
      <c r="D84" s="14"/>
      <c r="E84" s="14"/>
      <c r="F84" s="14"/>
      <c r="G84" s="14"/>
    </row>
    <row r="85" spans="3:7" x14ac:dyDescent="0.25">
      <c r="C85" s="40"/>
      <c r="D85" s="14"/>
      <c r="E85" s="14"/>
      <c r="F85" s="14"/>
      <c r="G85" s="14"/>
    </row>
    <row r="86" spans="3:7" x14ac:dyDescent="0.25">
      <c r="C86" s="40"/>
      <c r="D86" s="14"/>
      <c r="E86" s="14"/>
      <c r="F86" s="14"/>
      <c r="G86" s="14"/>
    </row>
    <row r="87" spans="3:7" x14ac:dyDescent="0.25">
      <c r="C87" s="40"/>
      <c r="D87" s="14"/>
      <c r="E87" s="14"/>
      <c r="F87" s="14"/>
      <c r="G87" s="14"/>
    </row>
    <row r="88" spans="3:7" x14ac:dyDescent="0.25">
      <c r="C88" s="40"/>
      <c r="D88" s="14"/>
      <c r="E88" s="14"/>
      <c r="F88" s="14"/>
      <c r="G88" s="14"/>
    </row>
    <row r="89" spans="3:7" x14ac:dyDescent="0.25">
      <c r="C89" s="40"/>
      <c r="D89" s="14"/>
      <c r="E89" s="14"/>
      <c r="F89" s="14"/>
      <c r="G89" s="14"/>
    </row>
    <row r="90" spans="3:7" x14ac:dyDescent="0.25">
      <c r="C90" s="40"/>
      <c r="D90" s="14"/>
      <c r="E90" s="14"/>
      <c r="F90" s="14"/>
      <c r="G90" s="14"/>
    </row>
    <row r="91" spans="3:7" x14ac:dyDescent="0.25">
      <c r="C91" s="40"/>
      <c r="D91" s="14"/>
      <c r="E91" s="14"/>
      <c r="F91" s="14"/>
      <c r="G91" s="14"/>
    </row>
    <row r="92" spans="3:7" x14ac:dyDescent="0.25">
      <c r="C92" s="40"/>
      <c r="D92" s="14"/>
      <c r="E92" s="14"/>
      <c r="F92" s="14"/>
      <c r="G92" s="14"/>
    </row>
    <row r="93" spans="3:7" x14ac:dyDescent="0.25">
      <c r="C93" s="40"/>
      <c r="D93" s="14"/>
      <c r="E93" s="14"/>
      <c r="F93" s="14"/>
      <c r="G93" s="14"/>
    </row>
    <row r="94" spans="3:7" x14ac:dyDescent="0.25">
      <c r="C94" s="40"/>
      <c r="D94" s="14"/>
      <c r="E94" s="14"/>
      <c r="F94" s="14"/>
      <c r="G94" s="14"/>
    </row>
    <row r="95" spans="3:7" x14ac:dyDescent="0.25">
      <c r="C95" s="40"/>
      <c r="D95" s="14"/>
      <c r="E95" s="14"/>
      <c r="F95" s="14"/>
      <c r="G95" s="14"/>
    </row>
    <row r="96" spans="3:7" x14ac:dyDescent="0.25">
      <c r="C96" s="40"/>
      <c r="D96" s="14"/>
      <c r="E96" s="14"/>
      <c r="F96" s="14"/>
      <c r="G96" s="16" t="s">
        <v>260</v>
      </c>
    </row>
    <row r="97" spans="3:6" x14ac:dyDescent="0.25">
      <c r="C97" s="40"/>
      <c r="D97" s="14"/>
      <c r="E97" s="14"/>
      <c r="F97" s="14"/>
    </row>
    <row r="98" spans="3:6" x14ac:dyDescent="0.25">
      <c r="C98" s="40"/>
      <c r="D98" s="14"/>
      <c r="E98" s="14"/>
      <c r="F98" s="14"/>
    </row>
  </sheetData>
  <mergeCells count="18">
    <mergeCell ref="C7:M8"/>
    <mergeCell ref="C9:M10"/>
    <mergeCell ref="C11:M12"/>
    <mergeCell ref="B15:C18"/>
    <mergeCell ref="D15:E17"/>
    <mergeCell ref="F16:G17"/>
    <mergeCell ref="L16:M17"/>
    <mergeCell ref="H17:I17"/>
    <mergeCell ref="J17:K17"/>
    <mergeCell ref="C39:M40"/>
    <mergeCell ref="C41:M42"/>
    <mergeCell ref="C43:M44"/>
    <mergeCell ref="B47:C50"/>
    <mergeCell ref="D47:E49"/>
    <mergeCell ref="F48:G49"/>
    <mergeCell ref="L48:M49"/>
    <mergeCell ref="H49:I49"/>
    <mergeCell ref="J49:K49"/>
  </mergeCells>
  <phoneticPr fontId="72"/>
  <pageMargins left="0.57999999999999996" right="0.43" top="0.4" bottom="0.27559055118110237" header="0.22" footer="0.35433070866141736"/>
  <pageSetup paperSize="9" scale="83"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indexed="12"/>
  </sheetPr>
  <dimension ref="A1:K97"/>
  <sheetViews>
    <sheetView view="pageBreakPreview" topLeftCell="C1" zoomScaleNormal="100" zoomScaleSheetLayoutView="100" workbookViewId="0"/>
  </sheetViews>
  <sheetFormatPr defaultColWidth="9" defaultRowHeight="13.3" x14ac:dyDescent="0.25"/>
  <cols>
    <col min="1" max="1" width="2.07421875" style="15" customWidth="1"/>
    <col min="2" max="2" width="3.23046875" style="15" customWidth="1"/>
    <col min="3" max="3" width="31.4609375" style="15" customWidth="1"/>
    <col min="4" max="11" width="9.23046875" style="15" customWidth="1"/>
    <col min="12" max="12" width="9" style="15" bestFit="1"/>
    <col min="13" max="16384" width="9" style="15"/>
  </cols>
  <sheetData>
    <row r="1" spans="1:11" ht="16.75" x14ac:dyDescent="0.3">
      <c r="A1" s="118" t="s">
        <v>369</v>
      </c>
      <c r="B1" s="118"/>
      <c r="C1" s="51"/>
      <c r="D1" s="14"/>
      <c r="E1" s="14"/>
      <c r="F1" s="14"/>
      <c r="G1" s="14"/>
      <c r="H1" s="14"/>
      <c r="I1" s="14"/>
      <c r="J1" s="14"/>
      <c r="K1" s="14"/>
    </row>
    <row r="2" spans="1:11" ht="16.75" x14ac:dyDescent="0.3">
      <c r="A2" s="118"/>
      <c r="B2" s="118"/>
      <c r="C2" s="51"/>
      <c r="D2" s="14"/>
      <c r="E2" s="14"/>
      <c r="F2" s="14"/>
      <c r="G2" s="14"/>
      <c r="H2" s="14"/>
      <c r="I2" s="14"/>
      <c r="J2" s="14"/>
      <c r="K2" s="14"/>
    </row>
    <row r="3" spans="1:11" ht="16.75" x14ac:dyDescent="0.3">
      <c r="A3" s="118" t="s">
        <v>370</v>
      </c>
      <c r="B3" s="118"/>
      <c r="E3" s="14"/>
      <c r="F3" s="14"/>
      <c r="G3" s="14"/>
      <c r="H3" s="14"/>
      <c r="I3" s="14"/>
      <c r="J3" s="14"/>
      <c r="K3" s="14"/>
    </row>
    <row r="4" spans="1:11" ht="13.5" customHeight="1" x14ac:dyDescent="0.3">
      <c r="A4" s="118"/>
      <c r="B4" s="118"/>
      <c r="E4" s="14"/>
      <c r="F4" s="14"/>
      <c r="G4" s="14"/>
      <c r="H4" s="14"/>
      <c r="I4" s="14"/>
      <c r="J4" s="14"/>
      <c r="K4" s="14"/>
    </row>
    <row r="5" spans="1:11" ht="15" customHeight="1" x14ac:dyDescent="0.25">
      <c r="C5" s="560" t="s">
        <v>565</v>
      </c>
      <c r="D5" s="560"/>
      <c r="E5" s="560"/>
      <c r="F5" s="560"/>
      <c r="G5" s="560"/>
      <c r="H5" s="560"/>
      <c r="I5" s="560"/>
      <c r="J5" s="560"/>
      <c r="K5" s="560"/>
    </row>
    <row r="6" spans="1:11" ht="15" customHeight="1" x14ac:dyDescent="0.25">
      <c r="C6" s="560"/>
      <c r="D6" s="560"/>
      <c r="E6" s="560"/>
      <c r="F6" s="560"/>
      <c r="G6" s="560"/>
      <c r="H6" s="560"/>
      <c r="I6" s="560"/>
      <c r="J6" s="560"/>
      <c r="K6" s="560"/>
    </row>
    <row r="7" spans="1:11" ht="15" customHeight="1" x14ac:dyDescent="0.25">
      <c r="C7" s="561" t="s">
        <v>566</v>
      </c>
      <c r="D7" s="561"/>
      <c r="E7" s="561"/>
      <c r="F7" s="561"/>
      <c r="G7" s="561"/>
      <c r="H7" s="561"/>
      <c r="I7" s="561"/>
      <c r="J7" s="561"/>
      <c r="K7" s="561"/>
    </row>
    <row r="8" spans="1:11" ht="15" customHeight="1" x14ac:dyDescent="0.25">
      <c r="C8" s="561"/>
      <c r="D8" s="561"/>
      <c r="E8" s="561"/>
      <c r="F8" s="561"/>
      <c r="G8" s="561"/>
      <c r="H8" s="561"/>
      <c r="I8" s="561"/>
      <c r="J8" s="561"/>
      <c r="K8" s="561"/>
    </row>
    <row r="9" spans="1:11" ht="15" customHeight="1" x14ac:dyDescent="0.25">
      <c r="C9" s="561"/>
      <c r="D9" s="561"/>
      <c r="E9" s="561"/>
      <c r="F9" s="561"/>
      <c r="G9" s="561"/>
      <c r="H9" s="561"/>
      <c r="I9" s="561"/>
      <c r="J9" s="561"/>
      <c r="K9" s="561"/>
    </row>
    <row r="10" spans="1:11" ht="15" customHeight="1" x14ac:dyDescent="0.25">
      <c r="C10" s="561" t="s">
        <v>567</v>
      </c>
      <c r="D10" s="561"/>
      <c r="E10" s="561"/>
      <c r="F10" s="561"/>
      <c r="G10" s="561"/>
      <c r="H10" s="561"/>
      <c r="I10" s="561"/>
      <c r="J10" s="561"/>
      <c r="K10" s="561"/>
    </row>
    <row r="11" spans="1:11" ht="15" customHeight="1" x14ac:dyDescent="0.25">
      <c r="C11" s="561"/>
      <c r="D11" s="561"/>
      <c r="E11" s="561"/>
      <c r="F11" s="561"/>
      <c r="G11" s="561"/>
      <c r="H11" s="561"/>
      <c r="I11" s="561"/>
      <c r="J11" s="561"/>
      <c r="K11" s="561"/>
    </row>
    <row r="12" spans="1:11" ht="14.25" customHeight="1" x14ac:dyDescent="0.25">
      <c r="C12" s="1"/>
      <c r="D12" s="1"/>
      <c r="E12" s="1"/>
      <c r="F12" s="1"/>
      <c r="G12" s="1"/>
      <c r="H12" s="1"/>
      <c r="I12" s="1"/>
      <c r="J12" s="1"/>
      <c r="K12" s="1"/>
    </row>
    <row r="13" spans="1:11" s="14" customFormat="1" ht="14.25" customHeight="1" x14ac:dyDescent="0.25">
      <c r="C13" s="41" t="s">
        <v>371</v>
      </c>
      <c r="K13" s="32" t="s">
        <v>339</v>
      </c>
    </row>
    <row r="14" spans="1:11" ht="8.25" customHeight="1" x14ac:dyDescent="0.25">
      <c r="B14" s="488" t="s">
        <v>0</v>
      </c>
      <c r="C14" s="489"/>
      <c r="D14" s="568" t="s">
        <v>155</v>
      </c>
      <c r="E14" s="569"/>
      <c r="F14" s="153"/>
      <c r="G14" s="121"/>
      <c r="H14" s="153"/>
      <c r="I14" s="121"/>
      <c r="J14" s="572" t="s">
        <v>373</v>
      </c>
      <c r="K14" s="562"/>
    </row>
    <row r="15" spans="1:11" ht="15" customHeight="1" x14ac:dyDescent="0.25">
      <c r="B15" s="578"/>
      <c r="C15" s="579"/>
      <c r="D15" s="570"/>
      <c r="E15" s="571"/>
      <c r="F15" s="568" t="s">
        <v>374</v>
      </c>
      <c r="G15" s="580"/>
      <c r="H15" s="568" t="s">
        <v>62</v>
      </c>
      <c r="I15" s="580"/>
      <c r="J15" s="573"/>
      <c r="K15" s="574"/>
    </row>
    <row r="16" spans="1:11" s="28" customFormat="1" ht="24.75" customHeight="1" x14ac:dyDescent="0.25">
      <c r="B16" s="490"/>
      <c r="C16" s="491"/>
      <c r="D16" s="125"/>
      <c r="E16" s="42" t="s">
        <v>346</v>
      </c>
      <c r="F16" s="125"/>
      <c r="G16" s="42" t="s">
        <v>346</v>
      </c>
      <c r="H16" s="125"/>
      <c r="I16" s="42" t="s">
        <v>346</v>
      </c>
      <c r="J16" s="126"/>
      <c r="K16" s="42" t="s">
        <v>176</v>
      </c>
    </row>
    <row r="17" spans="2:11" s="133" customFormat="1" ht="10.5" customHeight="1" x14ac:dyDescent="0.2">
      <c r="B17" s="130"/>
      <c r="C17" s="131"/>
      <c r="D17" s="154" t="s">
        <v>83</v>
      </c>
      <c r="E17" s="155" t="s">
        <v>81</v>
      </c>
      <c r="F17" s="155" t="s">
        <v>83</v>
      </c>
      <c r="G17" s="155" t="s">
        <v>81</v>
      </c>
      <c r="H17" s="155" t="s">
        <v>83</v>
      </c>
      <c r="I17" s="155" t="s">
        <v>81</v>
      </c>
      <c r="J17" s="155" t="s">
        <v>375</v>
      </c>
      <c r="K17" s="155" t="s">
        <v>375</v>
      </c>
    </row>
    <row r="18" spans="2:11" ht="15" customHeight="1" x14ac:dyDescent="0.25">
      <c r="B18" s="134" t="s">
        <v>154</v>
      </c>
      <c r="C18" s="135" t="s">
        <v>88</v>
      </c>
      <c r="D18" s="156">
        <v>137.9</v>
      </c>
      <c r="E18" s="47">
        <v>-1.6</v>
      </c>
      <c r="F18" s="157">
        <v>127</v>
      </c>
      <c r="G18" s="47">
        <v>-1.4</v>
      </c>
      <c r="H18" s="157">
        <v>10.9</v>
      </c>
      <c r="I18" s="47">
        <v>-3.5</v>
      </c>
      <c r="J18" s="157">
        <v>17.899999999999999</v>
      </c>
      <c r="K18" s="47">
        <v>0</v>
      </c>
    </row>
    <row r="19" spans="2:11" ht="15" customHeight="1" x14ac:dyDescent="0.25">
      <c r="B19" s="134" t="s">
        <v>194</v>
      </c>
      <c r="C19" s="135" t="s">
        <v>56</v>
      </c>
      <c r="D19" s="46">
        <v>160.19999999999999</v>
      </c>
      <c r="E19" s="47">
        <v>-2.1</v>
      </c>
      <c r="F19" s="47">
        <v>149.5</v>
      </c>
      <c r="G19" s="47">
        <v>-0.4</v>
      </c>
      <c r="H19" s="47">
        <v>10.7</v>
      </c>
      <c r="I19" s="47">
        <v>-21.3</v>
      </c>
      <c r="J19" s="157">
        <v>20.100000000000001</v>
      </c>
      <c r="K19" s="47">
        <v>0.30000000000000071</v>
      </c>
    </row>
    <row r="20" spans="2:11" ht="15" customHeight="1" x14ac:dyDescent="0.25">
      <c r="B20" s="134" t="s">
        <v>148</v>
      </c>
      <c r="C20" s="135" t="s">
        <v>89</v>
      </c>
      <c r="D20" s="46">
        <v>154.1</v>
      </c>
      <c r="E20" s="47">
        <v>-2.2000000000000002</v>
      </c>
      <c r="F20" s="47">
        <v>141.9</v>
      </c>
      <c r="G20" s="47">
        <v>-1.1000000000000001</v>
      </c>
      <c r="H20" s="47">
        <v>12.2</v>
      </c>
      <c r="I20" s="47">
        <v>-14.7</v>
      </c>
      <c r="J20" s="47">
        <v>18.7</v>
      </c>
      <c r="K20" s="47">
        <v>-0.10000000000000142</v>
      </c>
    </row>
    <row r="21" spans="2:11" ht="15" customHeight="1" x14ac:dyDescent="0.25">
      <c r="B21" s="134" t="s">
        <v>106</v>
      </c>
      <c r="C21" s="135" t="s">
        <v>350</v>
      </c>
      <c r="D21" s="46">
        <v>147.1</v>
      </c>
      <c r="E21" s="47">
        <v>-2.6</v>
      </c>
      <c r="F21" s="47">
        <v>133.6</v>
      </c>
      <c r="G21" s="47">
        <v>-1.1000000000000001</v>
      </c>
      <c r="H21" s="47">
        <v>13.5</v>
      </c>
      <c r="I21" s="47">
        <v>-15.6</v>
      </c>
      <c r="J21" s="47">
        <v>17.5</v>
      </c>
      <c r="K21" s="47">
        <v>0</v>
      </c>
    </row>
    <row r="22" spans="2:11" ht="15" customHeight="1" x14ac:dyDescent="0.25">
      <c r="B22" s="134" t="s">
        <v>351</v>
      </c>
      <c r="C22" s="135" t="s">
        <v>352</v>
      </c>
      <c r="D22" s="46">
        <v>143.80000000000001</v>
      </c>
      <c r="E22" s="47">
        <v>0.2</v>
      </c>
      <c r="F22" s="47">
        <v>133.30000000000001</v>
      </c>
      <c r="G22" s="47">
        <v>-2.5</v>
      </c>
      <c r="H22" s="47">
        <v>10.5</v>
      </c>
      <c r="I22" s="47">
        <v>52</v>
      </c>
      <c r="J22" s="47">
        <v>17.399999999999999</v>
      </c>
      <c r="K22" s="47">
        <v>0.19999999999999929</v>
      </c>
    </row>
    <row r="23" spans="2:11" ht="15" customHeight="1" x14ac:dyDescent="0.25">
      <c r="B23" s="134" t="s">
        <v>5</v>
      </c>
      <c r="C23" s="135" t="s">
        <v>68</v>
      </c>
      <c r="D23" s="46">
        <v>163</v>
      </c>
      <c r="E23" s="47">
        <v>-0.9</v>
      </c>
      <c r="F23" s="47">
        <v>141.30000000000001</v>
      </c>
      <c r="G23" s="47">
        <v>0.3</v>
      </c>
      <c r="H23" s="47">
        <v>21.7</v>
      </c>
      <c r="I23" s="47">
        <v>-8.5</v>
      </c>
      <c r="J23" s="47">
        <v>19.600000000000001</v>
      </c>
      <c r="K23" s="47">
        <v>0</v>
      </c>
    </row>
    <row r="24" spans="2:11" ht="15" customHeight="1" x14ac:dyDescent="0.25">
      <c r="B24" s="134" t="s">
        <v>353</v>
      </c>
      <c r="C24" s="135" t="s">
        <v>91</v>
      </c>
      <c r="D24" s="46">
        <v>128.30000000000001</v>
      </c>
      <c r="E24" s="47">
        <v>-2.6</v>
      </c>
      <c r="F24" s="47">
        <v>120.6</v>
      </c>
      <c r="G24" s="47">
        <v>-3.4</v>
      </c>
      <c r="H24" s="47">
        <v>7.7</v>
      </c>
      <c r="I24" s="47">
        <v>11.6</v>
      </c>
      <c r="J24" s="47">
        <v>17.7</v>
      </c>
      <c r="K24" s="47">
        <v>-0.40000000000000213</v>
      </c>
    </row>
    <row r="25" spans="2:11" ht="15" customHeight="1" x14ac:dyDescent="0.25">
      <c r="B25" s="134" t="s">
        <v>190</v>
      </c>
      <c r="C25" s="135" t="s">
        <v>354</v>
      </c>
      <c r="D25" s="46">
        <v>143</v>
      </c>
      <c r="E25" s="47">
        <v>4</v>
      </c>
      <c r="F25" s="47">
        <v>132.4</v>
      </c>
      <c r="G25" s="47">
        <v>2.7</v>
      </c>
      <c r="H25" s="47">
        <v>10.6</v>
      </c>
      <c r="I25" s="47">
        <v>26.1</v>
      </c>
      <c r="J25" s="47">
        <v>18.100000000000001</v>
      </c>
      <c r="K25" s="47">
        <v>0.5</v>
      </c>
    </row>
    <row r="26" spans="2:11" ht="15" customHeight="1" x14ac:dyDescent="0.25">
      <c r="B26" s="134" t="s">
        <v>355</v>
      </c>
      <c r="C26" s="135" t="s">
        <v>75</v>
      </c>
      <c r="D26" s="46">
        <v>123.9</v>
      </c>
      <c r="E26" s="47">
        <v>1.1000000000000001</v>
      </c>
      <c r="F26" s="47">
        <v>116</v>
      </c>
      <c r="G26" s="47">
        <v>0.6</v>
      </c>
      <c r="H26" s="47">
        <v>7.9</v>
      </c>
      <c r="I26" s="47">
        <v>9.6999999999999993</v>
      </c>
      <c r="J26" s="47">
        <v>15.7</v>
      </c>
      <c r="K26" s="47">
        <v>0.5</v>
      </c>
    </row>
    <row r="27" spans="2:11" ht="15" customHeight="1" x14ac:dyDescent="0.25">
      <c r="B27" s="134" t="s">
        <v>357</v>
      </c>
      <c r="C27" s="135" t="s">
        <v>358</v>
      </c>
      <c r="D27" s="46">
        <v>155</v>
      </c>
      <c r="E27" s="47">
        <v>5.2</v>
      </c>
      <c r="F27" s="47">
        <v>142.6</v>
      </c>
      <c r="G27" s="47">
        <v>5.8</v>
      </c>
      <c r="H27" s="47">
        <v>12.4</v>
      </c>
      <c r="I27" s="47">
        <v>-0.9</v>
      </c>
      <c r="J27" s="47">
        <v>18.899999999999999</v>
      </c>
      <c r="K27" s="47">
        <v>1.2999999999999972</v>
      </c>
    </row>
    <row r="28" spans="2:11" ht="15" customHeight="1" x14ac:dyDescent="0.25">
      <c r="B28" s="134" t="s">
        <v>18</v>
      </c>
      <c r="C28" s="135" t="s">
        <v>192</v>
      </c>
      <c r="D28" s="46">
        <v>85.5</v>
      </c>
      <c r="E28" s="47">
        <v>7.7</v>
      </c>
      <c r="F28" s="47">
        <v>82.3</v>
      </c>
      <c r="G28" s="47">
        <v>7.9</v>
      </c>
      <c r="H28" s="47">
        <v>3.2</v>
      </c>
      <c r="I28" s="47">
        <v>3.2</v>
      </c>
      <c r="J28" s="47">
        <v>14.1</v>
      </c>
      <c r="K28" s="47">
        <v>1.2999999999999989</v>
      </c>
    </row>
    <row r="29" spans="2:11" ht="15" customHeight="1" x14ac:dyDescent="0.25">
      <c r="B29" s="134" t="s">
        <v>359</v>
      </c>
      <c r="C29" s="135" t="s">
        <v>125</v>
      </c>
      <c r="D29" s="46">
        <v>105.4</v>
      </c>
      <c r="E29" s="47">
        <v>-11</v>
      </c>
      <c r="F29" s="47">
        <v>100.8</v>
      </c>
      <c r="G29" s="47">
        <v>-11</v>
      </c>
      <c r="H29" s="47">
        <v>4.5999999999999996</v>
      </c>
      <c r="I29" s="47">
        <v>-9.8000000000000007</v>
      </c>
      <c r="J29" s="47">
        <v>15.2</v>
      </c>
      <c r="K29" s="47">
        <v>-1.5</v>
      </c>
    </row>
    <row r="30" spans="2:11" ht="15" customHeight="1" x14ac:dyDescent="0.25">
      <c r="B30" s="134" t="s">
        <v>280</v>
      </c>
      <c r="C30" s="135" t="s">
        <v>360</v>
      </c>
      <c r="D30" s="46">
        <v>160.69999999999999</v>
      </c>
      <c r="E30" s="47">
        <v>15.7</v>
      </c>
      <c r="F30" s="47">
        <v>134.6</v>
      </c>
      <c r="G30" s="47">
        <v>15.4</v>
      </c>
      <c r="H30" s="47">
        <v>26.1</v>
      </c>
      <c r="I30" s="47">
        <v>17</v>
      </c>
      <c r="J30" s="47">
        <v>18.399999999999999</v>
      </c>
      <c r="K30" s="47">
        <v>1.0999999999999979</v>
      </c>
    </row>
    <row r="31" spans="2:11" ht="15" customHeight="1" x14ac:dyDescent="0.25">
      <c r="B31" s="134" t="s">
        <v>361</v>
      </c>
      <c r="C31" s="135" t="s">
        <v>92</v>
      </c>
      <c r="D31" s="46">
        <v>120.7</v>
      </c>
      <c r="E31" s="47">
        <v>-9.9</v>
      </c>
      <c r="F31" s="47">
        <v>114.8</v>
      </c>
      <c r="G31" s="47">
        <v>-11</v>
      </c>
      <c r="H31" s="47">
        <v>5.9</v>
      </c>
      <c r="I31" s="47">
        <v>20.3</v>
      </c>
      <c r="J31" s="47">
        <v>17.2</v>
      </c>
      <c r="K31" s="47">
        <v>-0.5</v>
      </c>
    </row>
    <row r="32" spans="2:11" ht="15" customHeight="1" x14ac:dyDescent="0.25">
      <c r="B32" s="134" t="s">
        <v>362</v>
      </c>
      <c r="C32" s="135" t="s">
        <v>363</v>
      </c>
      <c r="D32" s="46">
        <v>154.1</v>
      </c>
      <c r="E32" s="47">
        <v>4</v>
      </c>
      <c r="F32" s="47">
        <v>140.69999999999999</v>
      </c>
      <c r="G32" s="47">
        <v>3.8</v>
      </c>
      <c r="H32" s="47">
        <v>13.4</v>
      </c>
      <c r="I32" s="47">
        <v>4.7</v>
      </c>
      <c r="J32" s="47">
        <v>18.5</v>
      </c>
      <c r="K32" s="47">
        <v>0.39999999999999858</v>
      </c>
    </row>
    <row r="33" spans="1:11" ht="15" customHeight="1" x14ac:dyDescent="0.25">
      <c r="B33" s="144" t="s">
        <v>364</v>
      </c>
      <c r="C33" s="158" t="s">
        <v>366</v>
      </c>
      <c r="D33" s="159">
        <v>143.80000000000001</v>
      </c>
      <c r="E33" s="147">
        <v>-2</v>
      </c>
      <c r="F33" s="147">
        <v>131.6</v>
      </c>
      <c r="G33" s="147">
        <v>-0.7</v>
      </c>
      <c r="H33" s="147">
        <v>12.2</v>
      </c>
      <c r="I33" s="147">
        <v>-14.7</v>
      </c>
      <c r="J33" s="147">
        <v>18.2</v>
      </c>
      <c r="K33" s="147">
        <v>-0.10000000000000142</v>
      </c>
    </row>
    <row r="34" spans="1:11" x14ac:dyDescent="0.25">
      <c r="C34" s="48"/>
    </row>
    <row r="35" spans="1:11" ht="16.75" x14ac:dyDescent="0.3">
      <c r="A35" s="118" t="s">
        <v>368</v>
      </c>
      <c r="B35" s="118"/>
      <c r="E35" s="14"/>
      <c r="F35" s="14"/>
      <c r="G35" s="14"/>
      <c r="H35" s="14"/>
      <c r="I35" s="14"/>
      <c r="J35" s="14"/>
      <c r="K35" s="14"/>
    </row>
    <row r="36" spans="1:11" ht="14.25" customHeight="1" x14ac:dyDescent="0.3">
      <c r="A36" s="118"/>
      <c r="B36" s="118"/>
      <c r="E36" s="14"/>
      <c r="F36" s="14"/>
      <c r="G36" s="14"/>
      <c r="H36" s="14"/>
      <c r="I36" s="14"/>
      <c r="J36" s="14"/>
      <c r="K36" s="14"/>
    </row>
    <row r="37" spans="1:11" ht="15" customHeight="1" x14ac:dyDescent="0.25">
      <c r="C37" s="560" t="s">
        <v>568</v>
      </c>
      <c r="D37" s="560"/>
      <c r="E37" s="560"/>
      <c r="F37" s="560"/>
      <c r="G37" s="560"/>
      <c r="H37" s="560"/>
      <c r="I37" s="560"/>
      <c r="J37" s="560"/>
      <c r="K37" s="560"/>
    </row>
    <row r="38" spans="1:11" ht="15" customHeight="1" x14ac:dyDescent="0.25">
      <c r="C38" s="560"/>
      <c r="D38" s="560"/>
      <c r="E38" s="560"/>
      <c r="F38" s="560"/>
      <c r="G38" s="560"/>
      <c r="H38" s="560"/>
      <c r="I38" s="560"/>
      <c r="J38" s="560"/>
      <c r="K38" s="560"/>
    </row>
    <row r="39" spans="1:11" ht="15" customHeight="1" x14ac:dyDescent="0.25">
      <c r="C39" s="561" t="s">
        <v>569</v>
      </c>
      <c r="D39" s="561"/>
      <c r="E39" s="561"/>
      <c r="F39" s="561"/>
      <c r="G39" s="561"/>
      <c r="H39" s="561"/>
      <c r="I39" s="561"/>
      <c r="J39" s="561"/>
      <c r="K39" s="561"/>
    </row>
    <row r="40" spans="1:11" ht="15" customHeight="1" x14ac:dyDescent="0.25">
      <c r="C40" s="561"/>
      <c r="D40" s="561"/>
      <c r="E40" s="561"/>
      <c r="F40" s="561"/>
      <c r="G40" s="561"/>
      <c r="H40" s="561"/>
      <c r="I40" s="561"/>
      <c r="J40" s="561"/>
      <c r="K40" s="561"/>
    </row>
    <row r="41" spans="1:11" ht="15" customHeight="1" x14ac:dyDescent="0.25">
      <c r="C41" s="561"/>
      <c r="D41" s="561"/>
      <c r="E41" s="561"/>
      <c r="F41" s="561"/>
      <c r="G41" s="561"/>
      <c r="H41" s="561"/>
      <c r="I41" s="561"/>
      <c r="J41" s="561"/>
      <c r="K41" s="561"/>
    </row>
    <row r="42" spans="1:11" ht="15" customHeight="1" x14ac:dyDescent="0.25">
      <c r="C42" s="561" t="s">
        <v>570</v>
      </c>
      <c r="D42" s="561"/>
      <c r="E42" s="561"/>
      <c r="F42" s="561"/>
      <c r="G42" s="561"/>
      <c r="H42" s="561"/>
      <c r="I42" s="561"/>
      <c r="J42" s="561"/>
      <c r="K42" s="561"/>
    </row>
    <row r="43" spans="1:11" ht="15" customHeight="1" x14ac:dyDescent="0.25">
      <c r="C43" s="561"/>
      <c r="D43" s="561"/>
      <c r="E43" s="561"/>
      <c r="F43" s="561"/>
      <c r="G43" s="561"/>
      <c r="H43" s="561"/>
      <c r="I43" s="561"/>
      <c r="J43" s="561"/>
      <c r="K43" s="561"/>
    </row>
    <row r="44" spans="1:11" ht="13.5" customHeight="1" x14ac:dyDescent="0.25">
      <c r="C44" s="1"/>
      <c r="D44" s="1"/>
      <c r="E44" s="1"/>
      <c r="F44" s="1"/>
      <c r="G44" s="1"/>
      <c r="H44" s="1"/>
      <c r="I44" s="1"/>
      <c r="J44" s="1"/>
      <c r="K44" s="1"/>
    </row>
    <row r="45" spans="1:11" s="14" customFormat="1" ht="14.25" customHeight="1" x14ac:dyDescent="0.25">
      <c r="C45" s="41" t="s">
        <v>177</v>
      </c>
      <c r="K45" s="32" t="s">
        <v>188</v>
      </c>
    </row>
    <row r="46" spans="1:11" ht="8.25" customHeight="1" x14ac:dyDescent="0.25">
      <c r="B46" s="488" t="s">
        <v>0</v>
      </c>
      <c r="C46" s="489"/>
      <c r="D46" s="568" t="s">
        <v>155</v>
      </c>
      <c r="E46" s="569"/>
      <c r="F46" s="153"/>
      <c r="G46" s="121"/>
      <c r="H46" s="153"/>
      <c r="I46" s="121"/>
      <c r="J46" s="572" t="s">
        <v>373</v>
      </c>
      <c r="K46" s="562"/>
    </row>
    <row r="47" spans="1:11" ht="13.5" customHeight="1" x14ac:dyDescent="0.25">
      <c r="B47" s="578"/>
      <c r="C47" s="579"/>
      <c r="D47" s="570"/>
      <c r="E47" s="571"/>
      <c r="F47" s="568" t="s">
        <v>374</v>
      </c>
      <c r="G47" s="580"/>
      <c r="H47" s="568" t="s">
        <v>62</v>
      </c>
      <c r="I47" s="580"/>
      <c r="J47" s="573"/>
      <c r="K47" s="574"/>
    </row>
    <row r="48" spans="1:11" s="28" customFormat="1" ht="24.75" customHeight="1" x14ac:dyDescent="0.25">
      <c r="B48" s="490"/>
      <c r="C48" s="491"/>
      <c r="D48" s="125"/>
      <c r="E48" s="42" t="s">
        <v>346</v>
      </c>
      <c r="F48" s="125"/>
      <c r="G48" s="42" t="s">
        <v>346</v>
      </c>
      <c r="H48" s="125"/>
      <c r="I48" s="42" t="s">
        <v>346</v>
      </c>
      <c r="J48" s="126"/>
      <c r="K48" s="42" t="s">
        <v>176</v>
      </c>
    </row>
    <row r="49" spans="2:11" s="133" customFormat="1" ht="10.75" x14ac:dyDescent="0.2">
      <c r="B49" s="130"/>
      <c r="C49" s="131"/>
      <c r="D49" s="154" t="s">
        <v>83</v>
      </c>
      <c r="E49" s="155" t="s">
        <v>81</v>
      </c>
      <c r="F49" s="155" t="s">
        <v>83</v>
      </c>
      <c r="G49" s="155" t="s">
        <v>81</v>
      </c>
      <c r="H49" s="155" t="s">
        <v>83</v>
      </c>
      <c r="I49" s="155" t="s">
        <v>81</v>
      </c>
      <c r="J49" s="155" t="s">
        <v>375</v>
      </c>
      <c r="K49" s="155" t="s">
        <v>375</v>
      </c>
    </row>
    <row r="50" spans="2:11" ht="15" customHeight="1" x14ac:dyDescent="0.25">
      <c r="B50" s="134" t="s">
        <v>154</v>
      </c>
      <c r="C50" s="135" t="s">
        <v>88</v>
      </c>
      <c r="D50" s="156">
        <v>144.1</v>
      </c>
      <c r="E50" s="47">
        <v>-1.5</v>
      </c>
      <c r="F50" s="157">
        <v>131.1</v>
      </c>
      <c r="G50" s="47">
        <v>-1.5</v>
      </c>
      <c r="H50" s="157">
        <v>13</v>
      </c>
      <c r="I50" s="47">
        <v>-0.8</v>
      </c>
      <c r="J50" s="157">
        <v>18.100000000000001</v>
      </c>
      <c r="K50" s="47">
        <v>0</v>
      </c>
    </row>
    <row r="51" spans="2:11" ht="15" customHeight="1" x14ac:dyDescent="0.25">
      <c r="B51" s="134" t="s">
        <v>194</v>
      </c>
      <c r="C51" s="135" t="s">
        <v>56</v>
      </c>
      <c r="D51" s="156">
        <v>139.4</v>
      </c>
      <c r="E51" s="47">
        <v>-17.2</v>
      </c>
      <c r="F51" s="157">
        <v>127.4</v>
      </c>
      <c r="G51" s="47">
        <v>-13.5</v>
      </c>
      <c r="H51" s="157">
        <v>12</v>
      </c>
      <c r="I51" s="47">
        <v>-42.6</v>
      </c>
      <c r="J51" s="157">
        <v>18.2</v>
      </c>
      <c r="K51" s="47">
        <v>-1.1000000000000014</v>
      </c>
    </row>
    <row r="52" spans="2:11" ht="15" customHeight="1" x14ac:dyDescent="0.25">
      <c r="B52" s="134" t="s">
        <v>148</v>
      </c>
      <c r="C52" s="135" t="s">
        <v>89</v>
      </c>
      <c r="D52" s="156">
        <v>156.9</v>
      </c>
      <c r="E52" s="47">
        <v>-1.2</v>
      </c>
      <c r="F52" s="157">
        <v>143.19999999999999</v>
      </c>
      <c r="G52" s="47">
        <v>-0.5</v>
      </c>
      <c r="H52" s="157">
        <v>13.7</v>
      </c>
      <c r="I52" s="47">
        <v>-8.1</v>
      </c>
      <c r="J52" s="47">
        <v>18.600000000000001</v>
      </c>
      <c r="K52" s="47">
        <v>-9.9999999999997868E-2</v>
      </c>
    </row>
    <row r="53" spans="2:11" ht="15" customHeight="1" x14ac:dyDescent="0.25">
      <c r="B53" s="134" t="s">
        <v>106</v>
      </c>
      <c r="C53" s="135" t="s">
        <v>350</v>
      </c>
      <c r="D53" s="156">
        <v>145.4</v>
      </c>
      <c r="E53" s="47">
        <v>-4.5</v>
      </c>
      <c r="F53" s="157">
        <v>131.5</v>
      </c>
      <c r="G53" s="47">
        <v>-2.9</v>
      </c>
      <c r="H53" s="157">
        <v>13.9</v>
      </c>
      <c r="I53" s="47">
        <v>-16.3</v>
      </c>
      <c r="J53" s="47">
        <v>17.5</v>
      </c>
      <c r="K53" s="47">
        <v>-0.5</v>
      </c>
    </row>
    <row r="54" spans="2:11" ht="15" customHeight="1" x14ac:dyDescent="0.25">
      <c r="B54" s="134" t="s">
        <v>351</v>
      </c>
      <c r="C54" s="135" t="s">
        <v>352</v>
      </c>
      <c r="D54" s="156">
        <v>138.30000000000001</v>
      </c>
      <c r="E54" s="47">
        <v>-1.5</v>
      </c>
      <c r="F54" s="157">
        <v>131</v>
      </c>
      <c r="G54" s="47">
        <v>-2.8</v>
      </c>
      <c r="H54" s="157">
        <v>7.3</v>
      </c>
      <c r="I54" s="47">
        <v>32.700000000000003</v>
      </c>
      <c r="J54" s="47">
        <v>17.100000000000001</v>
      </c>
      <c r="K54" s="47">
        <v>0.40000000000000213</v>
      </c>
    </row>
    <row r="55" spans="2:11" ht="15" customHeight="1" x14ac:dyDescent="0.25">
      <c r="B55" s="134" t="s">
        <v>5</v>
      </c>
      <c r="C55" s="135" t="s">
        <v>68</v>
      </c>
      <c r="D55" s="156">
        <v>155.1</v>
      </c>
      <c r="E55" s="47">
        <v>-0.5</v>
      </c>
      <c r="F55" s="157">
        <v>135.4</v>
      </c>
      <c r="G55" s="47">
        <v>-0.9</v>
      </c>
      <c r="H55" s="157">
        <v>19.7</v>
      </c>
      <c r="I55" s="47">
        <v>2.6</v>
      </c>
      <c r="J55" s="47">
        <v>19</v>
      </c>
      <c r="K55" s="47">
        <v>-0.39999999999999858</v>
      </c>
    </row>
    <row r="56" spans="2:11" ht="15" customHeight="1" x14ac:dyDescent="0.25">
      <c r="B56" s="134" t="s">
        <v>353</v>
      </c>
      <c r="C56" s="135" t="s">
        <v>91</v>
      </c>
      <c r="D56" s="156">
        <v>129.80000000000001</v>
      </c>
      <c r="E56" s="47">
        <v>-0.9</v>
      </c>
      <c r="F56" s="157">
        <v>123.7</v>
      </c>
      <c r="G56" s="47">
        <v>-0.8</v>
      </c>
      <c r="H56" s="157">
        <v>6.1</v>
      </c>
      <c r="I56" s="47">
        <v>-3.1</v>
      </c>
      <c r="J56" s="47">
        <v>18.3</v>
      </c>
      <c r="K56" s="47">
        <v>-0.19999999999999929</v>
      </c>
    </row>
    <row r="57" spans="2:11" ht="15" customHeight="1" x14ac:dyDescent="0.25">
      <c r="B57" s="134" t="s">
        <v>190</v>
      </c>
      <c r="C57" s="135" t="s">
        <v>354</v>
      </c>
      <c r="D57" s="156">
        <v>138.19999999999999</v>
      </c>
      <c r="E57" s="47">
        <v>2.8</v>
      </c>
      <c r="F57" s="157">
        <v>127.8</v>
      </c>
      <c r="G57" s="47">
        <v>0.1</v>
      </c>
      <c r="H57" s="157">
        <v>10.4</v>
      </c>
      <c r="I57" s="47">
        <v>50.8</v>
      </c>
      <c r="J57" s="47">
        <v>17.899999999999999</v>
      </c>
      <c r="K57" s="47">
        <v>0.29999999999999716</v>
      </c>
    </row>
    <row r="58" spans="2:11" ht="15" customHeight="1" x14ac:dyDescent="0.25">
      <c r="B58" s="134" t="s">
        <v>355</v>
      </c>
      <c r="C58" s="135" t="s">
        <v>75</v>
      </c>
      <c r="D58" s="156">
        <v>117.1</v>
      </c>
      <c r="E58" s="47">
        <v>-6.7</v>
      </c>
      <c r="F58" s="157">
        <v>112.5</v>
      </c>
      <c r="G58" s="47">
        <v>-5.2</v>
      </c>
      <c r="H58" s="157">
        <v>4.5999999999999996</v>
      </c>
      <c r="I58" s="47">
        <v>-35.200000000000003</v>
      </c>
      <c r="J58" s="47">
        <v>16.100000000000001</v>
      </c>
      <c r="K58" s="47">
        <v>-9.9999999999997868E-2</v>
      </c>
    </row>
    <row r="59" spans="2:11" ht="15" customHeight="1" x14ac:dyDescent="0.25">
      <c r="B59" s="134" t="s">
        <v>357</v>
      </c>
      <c r="C59" s="135" t="s">
        <v>358</v>
      </c>
      <c r="D59" s="156">
        <v>155.5</v>
      </c>
      <c r="E59" s="47">
        <v>1.2</v>
      </c>
      <c r="F59" s="157">
        <v>141.30000000000001</v>
      </c>
      <c r="G59" s="47">
        <v>1.7</v>
      </c>
      <c r="H59" s="157">
        <v>14.2</v>
      </c>
      <c r="I59" s="47">
        <v>-4.0999999999999996</v>
      </c>
      <c r="J59" s="47">
        <v>18.600000000000001</v>
      </c>
      <c r="K59" s="47">
        <v>1</v>
      </c>
    </row>
    <row r="60" spans="2:11" ht="15" customHeight="1" x14ac:dyDescent="0.25">
      <c r="B60" s="134" t="s">
        <v>18</v>
      </c>
      <c r="C60" s="135" t="s">
        <v>192</v>
      </c>
      <c r="D60" s="156">
        <v>104.5</v>
      </c>
      <c r="E60" s="47">
        <v>4.5999999999999996</v>
      </c>
      <c r="F60" s="157">
        <v>100.3</v>
      </c>
      <c r="G60" s="47">
        <v>4</v>
      </c>
      <c r="H60" s="157">
        <v>4.2</v>
      </c>
      <c r="I60" s="47">
        <v>23.5</v>
      </c>
      <c r="J60" s="47">
        <v>15.9</v>
      </c>
      <c r="K60" s="47">
        <v>1.0999999999999996</v>
      </c>
    </row>
    <row r="61" spans="2:11" ht="15" customHeight="1" x14ac:dyDescent="0.25">
      <c r="B61" s="134" t="s">
        <v>359</v>
      </c>
      <c r="C61" s="135" t="s">
        <v>125</v>
      </c>
      <c r="D61" s="156">
        <v>115</v>
      </c>
      <c r="E61" s="47">
        <v>-6.7</v>
      </c>
      <c r="F61" s="157">
        <v>108.7</v>
      </c>
      <c r="G61" s="47">
        <v>-5.4</v>
      </c>
      <c r="H61" s="157">
        <v>6.3</v>
      </c>
      <c r="I61" s="47">
        <v>-25</v>
      </c>
      <c r="J61" s="47">
        <v>15.8</v>
      </c>
      <c r="K61" s="47">
        <v>-0.69999999999999929</v>
      </c>
    </row>
    <row r="62" spans="2:11" ht="15" customHeight="1" x14ac:dyDescent="0.25">
      <c r="B62" s="134" t="s">
        <v>280</v>
      </c>
      <c r="C62" s="135" t="s">
        <v>360</v>
      </c>
      <c r="D62" s="156">
        <v>173.1</v>
      </c>
      <c r="E62" s="47">
        <v>12.5</v>
      </c>
      <c r="F62" s="157">
        <v>141.5</v>
      </c>
      <c r="G62" s="47">
        <v>14</v>
      </c>
      <c r="H62" s="157">
        <v>31.6</v>
      </c>
      <c r="I62" s="47">
        <v>6.8</v>
      </c>
      <c r="J62" s="47">
        <v>19.100000000000001</v>
      </c>
      <c r="K62" s="47">
        <v>1.2000000000000028</v>
      </c>
    </row>
    <row r="63" spans="2:11" ht="15" customHeight="1" x14ac:dyDescent="0.25">
      <c r="B63" s="134" t="s">
        <v>361</v>
      </c>
      <c r="C63" s="135" t="s">
        <v>92</v>
      </c>
      <c r="D63" s="156">
        <v>122.8</v>
      </c>
      <c r="E63" s="47">
        <v>-13.1</v>
      </c>
      <c r="F63" s="157">
        <v>114.9</v>
      </c>
      <c r="G63" s="47">
        <v>-14.9</v>
      </c>
      <c r="H63" s="157">
        <v>7.9</v>
      </c>
      <c r="I63" s="47">
        <v>27.4</v>
      </c>
      <c r="J63" s="47">
        <v>17.399999999999999</v>
      </c>
      <c r="K63" s="47">
        <v>-0.40000000000000213</v>
      </c>
    </row>
    <row r="64" spans="2:11" ht="15" customHeight="1" x14ac:dyDescent="0.25">
      <c r="B64" s="134" t="s">
        <v>362</v>
      </c>
      <c r="C64" s="135" t="s">
        <v>363</v>
      </c>
      <c r="D64" s="156">
        <v>162.9</v>
      </c>
      <c r="E64" s="47">
        <v>7.6</v>
      </c>
      <c r="F64" s="157">
        <v>141.5</v>
      </c>
      <c r="G64" s="47">
        <v>6.5</v>
      </c>
      <c r="H64" s="157">
        <v>21.4</v>
      </c>
      <c r="I64" s="47">
        <v>15.7</v>
      </c>
      <c r="J64" s="47">
        <v>18.8</v>
      </c>
      <c r="K64" s="47">
        <v>0.90000000000000213</v>
      </c>
    </row>
    <row r="65" spans="2:11" ht="15" customHeight="1" x14ac:dyDescent="0.25">
      <c r="B65" s="144" t="s">
        <v>364</v>
      </c>
      <c r="C65" s="158" t="s">
        <v>366</v>
      </c>
      <c r="D65" s="160">
        <v>145.19999999999999</v>
      </c>
      <c r="E65" s="147">
        <v>4.0999999999999996</v>
      </c>
      <c r="F65" s="161">
        <v>130.80000000000001</v>
      </c>
      <c r="G65" s="147">
        <v>4.2</v>
      </c>
      <c r="H65" s="161">
        <v>14.4</v>
      </c>
      <c r="I65" s="147">
        <v>2.1</v>
      </c>
      <c r="J65" s="147">
        <v>18</v>
      </c>
      <c r="K65" s="147">
        <v>0.39999999999999858</v>
      </c>
    </row>
    <row r="66" spans="2:11" x14ac:dyDescent="0.25">
      <c r="C66" s="48"/>
    </row>
    <row r="68" spans="2:11" x14ac:dyDescent="0.25">
      <c r="F68" s="16" t="s">
        <v>226</v>
      </c>
    </row>
    <row r="97" spans="6:6" x14ac:dyDescent="0.25">
      <c r="F97" s="16"/>
    </row>
  </sheetData>
  <mergeCells count="16">
    <mergeCell ref="C5:K6"/>
    <mergeCell ref="C7:K9"/>
    <mergeCell ref="C10:K11"/>
    <mergeCell ref="B14:C16"/>
    <mergeCell ref="D14:E15"/>
    <mergeCell ref="J14:K15"/>
    <mergeCell ref="F15:G15"/>
    <mergeCell ref="H15:I15"/>
    <mergeCell ref="C37:K38"/>
    <mergeCell ref="C39:K41"/>
    <mergeCell ref="C42:K43"/>
    <mergeCell ref="B46:C48"/>
    <mergeCell ref="D46:E47"/>
    <mergeCell ref="J46:K47"/>
    <mergeCell ref="F47:G47"/>
    <mergeCell ref="H47:I47"/>
  </mergeCells>
  <phoneticPr fontId="72"/>
  <pageMargins left="0.51181102362204722" right="0.35433070866141736" top="0.39370078740157483" bottom="0.27559055118110237" header="0.23622047244094491" footer="0.35433070866141736"/>
  <pageSetup paperSize="9" scale="83"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indexed="12"/>
  </sheetPr>
  <dimension ref="A1:K92"/>
  <sheetViews>
    <sheetView view="pageBreakPreview" zoomScaleNormal="100" zoomScaleSheetLayoutView="100" workbookViewId="0"/>
  </sheetViews>
  <sheetFormatPr defaultColWidth="9" defaultRowHeight="13.3" x14ac:dyDescent="0.25"/>
  <cols>
    <col min="1" max="1" width="2.07421875" style="15" customWidth="1"/>
    <col min="2" max="2" width="3.23046875" style="15" customWidth="1"/>
    <col min="3" max="3" width="29.23046875" style="15" customWidth="1"/>
    <col min="4" max="4" width="11.921875" style="15" customWidth="1"/>
    <col min="5" max="5" width="8.3828125" style="15" customWidth="1"/>
    <col min="6" max="7" width="8.921875" style="15" customWidth="1"/>
    <col min="8" max="11" width="9.23046875" style="15" customWidth="1"/>
    <col min="12" max="12" width="9" style="15" bestFit="1"/>
    <col min="13" max="16384" width="9" style="15"/>
  </cols>
  <sheetData>
    <row r="1" spans="1:11" ht="16.75" x14ac:dyDescent="0.3">
      <c r="A1" s="118" t="s">
        <v>377</v>
      </c>
      <c r="B1" s="118"/>
      <c r="C1" s="51"/>
      <c r="D1" s="14"/>
      <c r="E1" s="14"/>
      <c r="F1" s="14"/>
      <c r="G1" s="14"/>
      <c r="H1" s="14"/>
      <c r="I1" s="14"/>
      <c r="J1" s="14"/>
      <c r="K1" s="1"/>
    </row>
    <row r="2" spans="1:11" ht="16.75" x14ac:dyDescent="0.3">
      <c r="A2" s="118"/>
      <c r="B2" s="118"/>
      <c r="C2" s="51"/>
      <c r="D2" s="14"/>
      <c r="E2" s="14"/>
      <c r="F2" s="14"/>
      <c r="G2" s="14"/>
      <c r="H2" s="14"/>
      <c r="I2" s="14"/>
      <c r="J2" s="14"/>
      <c r="K2" s="1"/>
    </row>
    <row r="3" spans="1:11" ht="16.75" x14ac:dyDescent="0.3">
      <c r="A3" s="585" t="s">
        <v>370</v>
      </c>
      <c r="B3" s="585"/>
      <c r="C3" s="585"/>
      <c r="D3" s="1"/>
      <c r="E3" s="1"/>
      <c r="F3" s="1"/>
      <c r="G3" s="1"/>
      <c r="H3" s="1"/>
      <c r="I3" s="1"/>
      <c r="J3" s="1"/>
      <c r="K3" s="1"/>
    </row>
    <row r="4" spans="1:11" ht="13.5" customHeight="1" x14ac:dyDescent="0.3">
      <c r="A4" s="51"/>
      <c r="B4" s="51"/>
      <c r="C4" s="118"/>
      <c r="D4" s="1"/>
      <c r="E4" s="1"/>
      <c r="F4" s="1"/>
      <c r="G4" s="1"/>
      <c r="H4" s="1"/>
      <c r="I4" s="1"/>
      <c r="J4" s="1"/>
      <c r="K4" s="1"/>
    </row>
    <row r="5" spans="1:11" ht="15" customHeight="1" x14ac:dyDescent="0.25">
      <c r="C5" s="561" t="s">
        <v>561</v>
      </c>
      <c r="D5" s="561"/>
      <c r="E5" s="561"/>
      <c r="F5" s="561"/>
      <c r="G5" s="561"/>
      <c r="H5" s="561"/>
      <c r="I5" s="561"/>
      <c r="J5" s="561"/>
      <c r="K5" s="561"/>
    </row>
    <row r="6" spans="1:11" ht="15" customHeight="1" x14ac:dyDescent="0.25">
      <c r="C6" s="561"/>
      <c r="D6" s="561"/>
      <c r="E6" s="561"/>
      <c r="F6" s="561"/>
      <c r="G6" s="561"/>
      <c r="H6" s="561"/>
      <c r="I6" s="561"/>
      <c r="J6" s="561"/>
      <c r="K6" s="561"/>
    </row>
    <row r="7" spans="1:11" ht="15" customHeight="1" x14ac:dyDescent="0.25">
      <c r="C7" s="561"/>
      <c r="D7" s="561"/>
      <c r="E7" s="561"/>
      <c r="F7" s="561"/>
      <c r="G7" s="561"/>
      <c r="H7" s="561"/>
      <c r="I7" s="561"/>
      <c r="J7" s="561"/>
      <c r="K7" s="561"/>
    </row>
    <row r="8" spans="1:11" ht="15" customHeight="1" x14ac:dyDescent="0.25">
      <c r="C8" s="561" t="s">
        <v>562</v>
      </c>
      <c r="D8" s="561"/>
      <c r="E8" s="561"/>
      <c r="F8" s="561"/>
      <c r="G8" s="561"/>
      <c r="H8" s="561"/>
      <c r="I8" s="561"/>
      <c r="J8" s="561"/>
      <c r="K8" s="561"/>
    </row>
    <row r="9" spans="1:11" ht="15" customHeight="1" x14ac:dyDescent="0.25">
      <c r="C9" s="561"/>
      <c r="D9" s="561"/>
      <c r="E9" s="561"/>
      <c r="F9" s="561"/>
      <c r="G9" s="561"/>
      <c r="H9" s="561"/>
      <c r="I9" s="561"/>
      <c r="J9" s="561"/>
      <c r="K9" s="561"/>
    </row>
    <row r="10" spans="1:11" ht="15" customHeight="1" x14ac:dyDescent="0.25">
      <c r="C10" s="119"/>
      <c r="D10" s="119"/>
      <c r="E10" s="119"/>
      <c r="F10" s="119"/>
      <c r="G10" s="119"/>
      <c r="H10" s="119"/>
      <c r="I10" s="119"/>
      <c r="J10" s="119"/>
      <c r="K10" s="119"/>
    </row>
    <row r="11" spans="1:11" ht="15" customHeight="1" x14ac:dyDescent="0.25">
      <c r="C11" s="41" t="s">
        <v>378</v>
      </c>
      <c r="D11" s="14"/>
      <c r="E11" s="14"/>
      <c r="F11" s="14"/>
      <c r="G11" s="14"/>
      <c r="H11" s="14"/>
      <c r="I11" s="14"/>
      <c r="J11" s="14"/>
      <c r="K11" s="32" t="s">
        <v>339</v>
      </c>
    </row>
    <row r="12" spans="1:11" ht="15" customHeight="1" x14ac:dyDescent="0.25">
      <c r="B12" s="488" t="s">
        <v>76</v>
      </c>
      <c r="C12" s="489"/>
      <c r="D12" s="572" t="s">
        <v>78</v>
      </c>
      <c r="E12" s="575"/>
      <c r="F12" s="568" t="s">
        <v>380</v>
      </c>
      <c r="G12" s="580"/>
      <c r="H12" s="486" t="s">
        <v>383</v>
      </c>
      <c r="I12" s="487"/>
      <c r="J12" s="487"/>
      <c r="K12" s="487"/>
    </row>
    <row r="13" spans="1:11" ht="7.5" customHeight="1" x14ac:dyDescent="0.25">
      <c r="B13" s="578"/>
      <c r="C13" s="579"/>
      <c r="D13" s="573"/>
      <c r="E13" s="581"/>
      <c r="F13" s="570"/>
      <c r="G13" s="582"/>
      <c r="H13" s="583" t="s">
        <v>384</v>
      </c>
      <c r="I13" s="162"/>
      <c r="J13" s="583" t="s">
        <v>243</v>
      </c>
      <c r="K13" s="162"/>
    </row>
    <row r="14" spans="1:11" ht="24.75" customHeight="1" x14ac:dyDescent="0.25">
      <c r="B14" s="490"/>
      <c r="C14" s="491"/>
      <c r="D14" s="126"/>
      <c r="E14" s="42" t="s">
        <v>346</v>
      </c>
      <c r="F14" s="163"/>
      <c r="G14" s="128" t="s">
        <v>348</v>
      </c>
      <c r="H14" s="584"/>
      <c r="I14" s="128" t="s">
        <v>348</v>
      </c>
      <c r="J14" s="584"/>
      <c r="K14" s="42" t="s">
        <v>176</v>
      </c>
    </row>
    <row r="15" spans="1:11" s="31" customFormat="1" ht="12" customHeight="1" x14ac:dyDescent="0.2">
      <c r="B15" s="130"/>
      <c r="C15" s="131"/>
      <c r="D15" s="38" t="s">
        <v>385</v>
      </c>
      <c r="E15" s="132" t="s">
        <v>81</v>
      </c>
      <c r="F15" s="39" t="s">
        <v>81</v>
      </c>
      <c r="G15" s="39" t="s">
        <v>27</v>
      </c>
      <c r="H15" s="39" t="s">
        <v>81</v>
      </c>
      <c r="I15" s="132" t="s">
        <v>27</v>
      </c>
      <c r="J15" s="39" t="s">
        <v>81</v>
      </c>
      <c r="K15" s="132" t="s">
        <v>27</v>
      </c>
    </row>
    <row r="16" spans="1:11" ht="15" customHeight="1" x14ac:dyDescent="0.25">
      <c r="B16" s="134" t="s">
        <v>154</v>
      </c>
      <c r="C16" s="135" t="s">
        <v>88</v>
      </c>
      <c r="D16" s="136">
        <v>1408966</v>
      </c>
      <c r="E16" s="47">
        <v>-1.7</v>
      </c>
      <c r="F16" s="164">
        <v>31.6</v>
      </c>
      <c r="G16" s="47">
        <v>2.2999999999999998</v>
      </c>
      <c r="H16" s="165">
        <v>1.3</v>
      </c>
      <c r="I16" s="165">
        <v>-0.15</v>
      </c>
      <c r="J16" s="165">
        <v>1.74</v>
      </c>
      <c r="K16" s="165">
        <v>-0.4</v>
      </c>
    </row>
    <row r="17" spans="2:11" ht="15" customHeight="1" x14ac:dyDescent="0.25">
      <c r="B17" s="134" t="s">
        <v>194</v>
      </c>
      <c r="C17" s="135" t="s">
        <v>56</v>
      </c>
      <c r="D17" s="136">
        <v>62838</v>
      </c>
      <c r="E17" s="47">
        <v>2.6</v>
      </c>
      <c r="F17" s="164">
        <v>8.6999999999999993</v>
      </c>
      <c r="G17" s="47">
        <v>1.5</v>
      </c>
      <c r="H17" s="165">
        <v>1.28</v>
      </c>
      <c r="I17" s="165">
        <v>-0.39</v>
      </c>
      <c r="J17" s="165">
        <v>1.19</v>
      </c>
      <c r="K17" s="165">
        <v>0.46</v>
      </c>
    </row>
    <row r="18" spans="2:11" ht="15" customHeight="1" x14ac:dyDescent="0.25">
      <c r="B18" s="134" t="s">
        <v>148</v>
      </c>
      <c r="C18" s="135" t="s">
        <v>89</v>
      </c>
      <c r="D18" s="136">
        <v>366294</v>
      </c>
      <c r="E18" s="47">
        <v>-3.4</v>
      </c>
      <c r="F18" s="164">
        <v>12.3</v>
      </c>
      <c r="G18" s="47">
        <v>0.6</v>
      </c>
      <c r="H18" s="165">
        <v>0.68</v>
      </c>
      <c r="I18" s="165">
        <v>-0.04</v>
      </c>
      <c r="J18" s="165">
        <v>0.77</v>
      </c>
      <c r="K18" s="165">
        <v>-0.92</v>
      </c>
    </row>
    <row r="19" spans="2:11" ht="15" customHeight="1" x14ac:dyDescent="0.25">
      <c r="B19" s="134" t="s">
        <v>106</v>
      </c>
      <c r="C19" s="135" t="s">
        <v>350</v>
      </c>
      <c r="D19" s="136">
        <v>6162</v>
      </c>
      <c r="E19" s="47">
        <v>1.1000000000000001</v>
      </c>
      <c r="F19" s="164">
        <v>5.6</v>
      </c>
      <c r="G19" s="47">
        <v>1.7</v>
      </c>
      <c r="H19" s="165">
        <v>0.36</v>
      </c>
      <c r="I19" s="165">
        <v>-0.21</v>
      </c>
      <c r="J19" s="165">
        <v>0.56999999999999995</v>
      </c>
      <c r="K19" s="165">
        <v>-0.71</v>
      </c>
    </row>
    <row r="20" spans="2:11" ht="15" customHeight="1" x14ac:dyDescent="0.25">
      <c r="B20" s="134" t="s">
        <v>351</v>
      </c>
      <c r="C20" s="135" t="s">
        <v>352</v>
      </c>
      <c r="D20" s="136">
        <v>16458</v>
      </c>
      <c r="E20" s="47">
        <v>5.6</v>
      </c>
      <c r="F20" s="164">
        <v>7.2</v>
      </c>
      <c r="G20" s="47">
        <v>-2.7</v>
      </c>
      <c r="H20" s="165">
        <v>0.8</v>
      </c>
      <c r="I20" s="165">
        <v>-0.12</v>
      </c>
      <c r="J20" s="165">
        <v>1.35</v>
      </c>
      <c r="K20" s="165">
        <v>0.73</v>
      </c>
    </row>
    <row r="21" spans="2:11" ht="15" customHeight="1" x14ac:dyDescent="0.25">
      <c r="B21" s="134" t="s">
        <v>5</v>
      </c>
      <c r="C21" s="135" t="s">
        <v>68</v>
      </c>
      <c r="D21" s="136">
        <v>86687</v>
      </c>
      <c r="E21" s="47">
        <v>0.8</v>
      </c>
      <c r="F21" s="164">
        <v>24.7</v>
      </c>
      <c r="G21" s="47">
        <v>4.8</v>
      </c>
      <c r="H21" s="165">
        <v>1.32</v>
      </c>
      <c r="I21" s="165">
        <v>-0.16</v>
      </c>
      <c r="J21" s="165">
        <v>1.49</v>
      </c>
      <c r="K21" s="165">
        <v>-0.54</v>
      </c>
    </row>
    <row r="22" spans="2:11" ht="15" customHeight="1" x14ac:dyDescent="0.25">
      <c r="B22" s="134" t="s">
        <v>353</v>
      </c>
      <c r="C22" s="135" t="s">
        <v>91</v>
      </c>
      <c r="D22" s="136">
        <v>225836</v>
      </c>
      <c r="E22" s="47">
        <v>-0.9</v>
      </c>
      <c r="F22" s="164">
        <v>48.4</v>
      </c>
      <c r="G22" s="47">
        <v>1.8</v>
      </c>
      <c r="H22" s="165">
        <v>1.51</v>
      </c>
      <c r="I22" s="165">
        <v>0.03</v>
      </c>
      <c r="J22" s="165">
        <v>1.93</v>
      </c>
      <c r="K22" s="165">
        <v>0.31</v>
      </c>
    </row>
    <row r="23" spans="2:11" ht="15" customHeight="1" x14ac:dyDescent="0.25">
      <c r="B23" s="134" t="s">
        <v>190</v>
      </c>
      <c r="C23" s="135" t="s">
        <v>354</v>
      </c>
      <c r="D23" s="136">
        <v>31848</v>
      </c>
      <c r="E23" s="47">
        <v>1.4</v>
      </c>
      <c r="F23" s="164">
        <v>17.2</v>
      </c>
      <c r="G23" s="47">
        <v>1.9</v>
      </c>
      <c r="H23" s="165">
        <v>7.0000000000000007E-2</v>
      </c>
      <c r="I23" s="165">
        <v>-0.51</v>
      </c>
      <c r="J23" s="165">
        <v>0.28999999999999998</v>
      </c>
      <c r="K23" s="165">
        <v>-0.57999999999999996</v>
      </c>
    </row>
    <row r="24" spans="2:11" ht="15" customHeight="1" x14ac:dyDescent="0.25">
      <c r="B24" s="134" t="s">
        <v>355</v>
      </c>
      <c r="C24" s="135" t="s">
        <v>75</v>
      </c>
      <c r="D24" s="136">
        <v>15971</v>
      </c>
      <c r="E24" s="47">
        <v>-11.9</v>
      </c>
      <c r="F24" s="164">
        <v>51.7</v>
      </c>
      <c r="G24" s="47">
        <v>0.8</v>
      </c>
      <c r="H24" s="165">
        <v>1.67</v>
      </c>
      <c r="I24" s="165">
        <v>0.61</v>
      </c>
      <c r="J24" s="165">
        <v>8.92</v>
      </c>
      <c r="K24" s="165">
        <v>5.43</v>
      </c>
    </row>
    <row r="25" spans="2:11" ht="15" customHeight="1" x14ac:dyDescent="0.25">
      <c r="B25" s="134" t="s">
        <v>357</v>
      </c>
      <c r="C25" s="135" t="s">
        <v>358</v>
      </c>
      <c r="D25" s="136">
        <v>33209</v>
      </c>
      <c r="E25" s="47">
        <v>-3</v>
      </c>
      <c r="F25" s="164">
        <v>11</v>
      </c>
      <c r="G25" s="47">
        <v>-1.7</v>
      </c>
      <c r="H25" s="165">
        <v>1.82</v>
      </c>
      <c r="I25" s="165">
        <v>0.72</v>
      </c>
      <c r="J25" s="165">
        <v>0.5</v>
      </c>
      <c r="K25" s="165">
        <v>-0.86</v>
      </c>
    </row>
    <row r="26" spans="2:11" ht="15" customHeight="1" x14ac:dyDescent="0.25">
      <c r="B26" s="134" t="s">
        <v>18</v>
      </c>
      <c r="C26" s="135" t="s">
        <v>192</v>
      </c>
      <c r="D26" s="136">
        <v>111861</v>
      </c>
      <c r="E26" s="47">
        <v>0.2</v>
      </c>
      <c r="F26" s="164">
        <v>79.900000000000006</v>
      </c>
      <c r="G26" s="47">
        <v>-2.9</v>
      </c>
      <c r="H26" s="165">
        <v>2.66</v>
      </c>
      <c r="I26" s="165">
        <v>-1.03</v>
      </c>
      <c r="J26" s="165">
        <v>4.8099999999999996</v>
      </c>
      <c r="K26" s="165">
        <v>0.16</v>
      </c>
    </row>
    <row r="27" spans="2:11" ht="15" customHeight="1" x14ac:dyDescent="0.25">
      <c r="B27" s="134" t="s">
        <v>359</v>
      </c>
      <c r="C27" s="135" t="s">
        <v>125</v>
      </c>
      <c r="D27" s="136">
        <v>39517</v>
      </c>
      <c r="E27" s="47">
        <v>-1.2</v>
      </c>
      <c r="F27" s="164">
        <v>55.9</v>
      </c>
      <c r="G27" s="47">
        <v>0.8</v>
      </c>
      <c r="H27" s="165">
        <v>2.21</v>
      </c>
      <c r="I27" s="165">
        <v>-1.04</v>
      </c>
      <c r="J27" s="165">
        <v>3.71</v>
      </c>
      <c r="K27" s="165">
        <v>1.72</v>
      </c>
    </row>
    <row r="28" spans="2:11" ht="15" customHeight="1" x14ac:dyDescent="0.25">
      <c r="B28" s="134" t="s">
        <v>280</v>
      </c>
      <c r="C28" s="135" t="s">
        <v>360</v>
      </c>
      <c r="D28" s="136">
        <v>87960</v>
      </c>
      <c r="E28" s="47">
        <v>0.3</v>
      </c>
      <c r="F28" s="164">
        <v>24.3</v>
      </c>
      <c r="G28" s="47">
        <v>-2.1</v>
      </c>
      <c r="H28" s="165">
        <v>0.53</v>
      </c>
      <c r="I28" s="165">
        <v>0.37</v>
      </c>
      <c r="J28" s="165">
        <v>1.32</v>
      </c>
      <c r="K28" s="165">
        <v>-0.04</v>
      </c>
    </row>
    <row r="29" spans="2:11" ht="15" customHeight="1" x14ac:dyDescent="0.25">
      <c r="B29" s="134" t="s">
        <v>361</v>
      </c>
      <c r="C29" s="135" t="s">
        <v>92</v>
      </c>
      <c r="D29" s="136">
        <v>203755</v>
      </c>
      <c r="E29" s="47">
        <v>-1.3</v>
      </c>
      <c r="F29" s="164">
        <v>40.299999999999997</v>
      </c>
      <c r="G29" s="47">
        <v>10.5</v>
      </c>
      <c r="H29" s="165">
        <v>1.29</v>
      </c>
      <c r="I29" s="165">
        <v>-0.39</v>
      </c>
      <c r="J29" s="165">
        <v>1.43</v>
      </c>
      <c r="K29" s="165">
        <v>-0.91</v>
      </c>
    </row>
    <row r="30" spans="2:11" ht="15" customHeight="1" x14ac:dyDescent="0.25">
      <c r="B30" s="134" t="s">
        <v>362</v>
      </c>
      <c r="C30" s="135" t="s">
        <v>363</v>
      </c>
      <c r="D30" s="136">
        <v>10675</v>
      </c>
      <c r="E30" s="47">
        <v>-7.2</v>
      </c>
      <c r="F30" s="164">
        <v>7.6</v>
      </c>
      <c r="G30" s="47">
        <v>-1.2</v>
      </c>
      <c r="H30" s="165">
        <v>0.63</v>
      </c>
      <c r="I30" s="165">
        <v>0.39</v>
      </c>
      <c r="J30" s="165">
        <v>1.56</v>
      </c>
      <c r="K30" s="165">
        <v>1.07</v>
      </c>
    </row>
    <row r="31" spans="2:11" ht="15" customHeight="1" x14ac:dyDescent="0.25">
      <c r="B31" s="144" t="s">
        <v>364</v>
      </c>
      <c r="C31" s="158" t="s">
        <v>366</v>
      </c>
      <c r="D31" s="150">
        <v>109545</v>
      </c>
      <c r="E31" s="147">
        <v>-5.0999999999999996</v>
      </c>
      <c r="F31" s="166">
        <v>26.6</v>
      </c>
      <c r="G31" s="147">
        <v>3.1</v>
      </c>
      <c r="H31" s="167">
        <v>2.2200000000000002</v>
      </c>
      <c r="I31" s="167">
        <v>0.15</v>
      </c>
      <c r="J31" s="167">
        <v>1.95</v>
      </c>
      <c r="K31" s="167">
        <v>-2.15</v>
      </c>
    </row>
    <row r="32" spans="2:11" x14ac:dyDescent="0.25">
      <c r="C32" s="48"/>
    </row>
    <row r="33" spans="1:11" x14ac:dyDescent="0.25">
      <c r="C33" s="48"/>
    </row>
    <row r="34" spans="1:11" ht="16.75" x14ac:dyDescent="0.3">
      <c r="A34" s="118" t="s">
        <v>368</v>
      </c>
      <c r="B34" s="118"/>
      <c r="E34" s="14"/>
      <c r="F34" s="14"/>
      <c r="G34" s="14"/>
      <c r="H34" s="14"/>
      <c r="I34" s="14"/>
      <c r="J34" s="14"/>
      <c r="K34" s="14"/>
    </row>
    <row r="35" spans="1:11" ht="15" customHeight="1" x14ac:dyDescent="0.3">
      <c r="C35" s="168"/>
      <c r="D35" s="1"/>
      <c r="E35" s="1"/>
      <c r="F35" s="1"/>
      <c r="G35" s="1"/>
      <c r="H35" s="1"/>
      <c r="I35" s="1"/>
      <c r="J35" s="1"/>
      <c r="K35" s="1"/>
    </row>
    <row r="36" spans="1:11" ht="15" customHeight="1" x14ac:dyDescent="0.25">
      <c r="C36" s="561" t="s">
        <v>563</v>
      </c>
      <c r="D36" s="561"/>
      <c r="E36" s="561"/>
      <c r="F36" s="561"/>
      <c r="G36" s="561"/>
      <c r="H36" s="561"/>
      <c r="I36" s="561"/>
      <c r="J36" s="561"/>
      <c r="K36" s="561"/>
    </row>
    <row r="37" spans="1:11" ht="15" customHeight="1" x14ac:dyDescent="0.25">
      <c r="C37" s="561"/>
      <c r="D37" s="561"/>
      <c r="E37" s="561"/>
      <c r="F37" s="561"/>
      <c r="G37" s="561"/>
      <c r="H37" s="561"/>
      <c r="I37" s="561"/>
      <c r="J37" s="561"/>
      <c r="K37" s="561"/>
    </row>
    <row r="38" spans="1:11" ht="15" customHeight="1" x14ac:dyDescent="0.25">
      <c r="C38" s="561"/>
      <c r="D38" s="561"/>
      <c r="E38" s="561"/>
      <c r="F38" s="561"/>
      <c r="G38" s="561"/>
      <c r="H38" s="561"/>
      <c r="I38" s="561"/>
      <c r="J38" s="561"/>
      <c r="K38" s="561"/>
    </row>
    <row r="39" spans="1:11" ht="15" customHeight="1" x14ac:dyDescent="0.25">
      <c r="C39" s="561" t="s">
        <v>564</v>
      </c>
      <c r="D39" s="561"/>
      <c r="E39" s="561"/>
      <c r="F39" s="561"/>
      <c r="G39" s="561"/>
      <c r="H39" s="561"/>
      <c r="I39" s="561"/>
      <c r="J39" s="561"/>
      <c r="K39" s="561"/>
    </row>
    <row r="40" spans="1:11" ht="15" customHeight="1" x14ac:dyDescent="0.25">
      <c r="C40" s="561"/>
      <c r="D40" s="561"/>
      <c r="E40" s="561"/>
      <c r="F40" s="561"/>
      <c r="G40" s="561"/>
      <c r="H40" s="561"/>
      <c r="I40" s="561"/>
      <c r="J40" s="561"/>
      <c r="K40" s="561"/>
    </row>
    <row r="41" spans="1:11" ht="15" customHeight="1" x14ac:dyDescent="0.25">
      <c r="C41" s="561"/>
      <c r="D41" s="561"/>
      <c r="E41" s="561"/>
      <c r="F41" s="561"/>
      <c r="G41" s="561"/>
      <c r="H41" s="561"/>
      <c r="I41" s="561"/>
      <c r="J41" s="561"/>
      <c r="K41" s="561"/>
    </row>
    <row r="42" spans="1:11" ht="15" customHeight="1" x14ac:dyDescent="0.25">
      <c r="C42" s="119"/>
      <c r="D42" s="119"/>
      <c r="E42" s="119"/>
      <c r="F42" s="119"/>
      <c r="G42" s="119"/>
      <c r="H42" s="119"/>
      <c r="I42" s="119"/>
      <c r="J42" s="119"/>
      <c r="K42" s="119"/>
    </row>
    <row r="43" spans="1:11" ht="15" customHeight="1" x14ac:dyDescent="0.25">
      <c r="C43" s="41" t="s">
        <v>365</v>
      </c>
      <c r="D43" s="14"/>
      <c r="E43" s="14"/>
      <c r="F43" s="14"/>
      <c r="G43" s="14"/>
      <c r="H43" s="14"/>
      <c r="I43" s="14"/>
      <c r="J43" s="14"/>
      <c r="K43" s="32" t="s">
        <v>188</v>
      </c>
    </row>
    <row r="44" spans="1:11" ht="15" customHeight="1" x14ac:dyDescent="0.25">
      <c r="B44" s="488" t="s">
        <v>76</v>
      </c>
      <c r="C44" s="489"/>
      <c r="D44" s="572" t="s">
        <v>78</v>
      </c>
      <c r="E44" s="575"/>
      <c r="F44" s="568" t="s">
        <v>380</v>
      </c>
      <c r="G44" s="580"/>
      <c r="H44" s="486" t="s">
        <v>383</v>
      </c>
      <c r="I44" s="487"/>
      <c r="J44" s="487"/>
      <c r="K44" s="487"/>
    </row>
    <row r="45" spans="1:11" ht="7.5" customHeight="1" x14ac:dyDescent="0.25">
      <c r="B45" s="578"/>
      <c r="C45" s="579"/>
      <c r="D45" s="573"/>
      <c r="E45" s="581"/>
      <c r="F45" s="570"/>
      <c r="G45" s="582"/>
      <c r="H45" s="583" t="s">
        <v>384</v>
      </c>
      <c r="I45" s="162"/>
      <c r="J45" s="583" t="s">
        <v>243</v>
      </c>
      <c r="K45" s="162"/>
    </row>
    <row r="46" spans="1:11" ht="24.75" customHeight="1" x14ac:dyDescent="0.25">
      <c r="B46" s="490"/>
      <c r="C46" s="491"/>
      <c r="D46" s="126"/>
      <c r="E46" s="42" t="s">
        <v>346</v>
      </c>
      <c r="F46" s="163"/>
      <c r="G46" s="128" t="s">
        <v>348</v>
      </c>
      <c r="H46" s="584"/>
      <c r="I46" s="128" t="s">
        <v>348</v>
      </c>
      <c r="J46" s="584"/>
      <c r="K46" s="42" t="s">
        <v>176</v>
      </c>
    </row>
    <row r="47" spans="1:11" s="31" customFormat="1" ht="11.25" customHeight="1" x14ac:dyDescent="0.2">
      <c r="B47" s="130"/>
      <c r="C47" s="131"/>
      <c r="D47" s="38" t="s">
        <v>385</v>
      </c>
      <c r="E47" s="132" t="s">
        <v>81</v>
      </c>
      <c r="F47" s="39" t="s">
        <v>81</v>
      </c>
      <c r="G47" s="39" t="s">
        <v>27</v>
      </c>
      <c r="H47" s="39" t="s">
        <v>81</v>
      </c>
      <c r="I47" s="132" t="s">
        <v>27</v>
      </c>
      <c r="J47" s="39" t="s">
        <v>81</v>
      </c>
      <c r="K47" s="132" t="s">
        <v>27</v>
      </c>
    </row>
    <row r="48" spans="1:11" ht="15" customHeight="1" x14ac:dyDescent="0.25">
      <c r="B48" s="134" t="s">
        <v>154</v>
      </c>
      <c r="C48" s="135" t="s">
        <v>88</v>
      </c>
      <c r="D48" s="136">
        <v>858322</v>
      </c>
      <c r="E48" s="47">
        <v>-2.8</v>
      </c>
      <c r="F48" s="164">
        <v>25.4</v>
      </c>
      <c r="G48" s="47">
        <v>2.5</v>
      </c>
      <c r="H48" s="165">
        <v>1.17</v>
      </c>
      <c r="I48" s="165">
        <v>-0.2</v>
      </c>
      <c r="J48" s="165">
        <v>1.18</v>
      </c>
      <c r="K48" s="165">
        <v>-1.07</v>
      </c>
    </row>
    <row r="49" spans="2:11" ht="15" customHeight="1" x14ac:dyDescent="0.25">
      <c r="B49" s="134" t="s">
        <v>194</v>
      </c>
      <c r="C49" s="135" t="s">
        <v>56</v>
      </c>
      <c r="D49" s="136">
        <v>16675</v>
      </c>
      <c r="E49" s="47">
        <v>0.4</v>
      </c>
      <c r="F49" s="164">
        <v>17.100000000000001</v>
      </c>
      <c r="G49" s="47">
        <v>13.9</v>
      </c>
      <c r="H49" s="165">
        <v>1.0900000000000001</v>
      </c>
      <c r="I49" s="165">
        <v>0.39</v>
      </c>
      <c r="J49" s="165">
        <v>1.43</v>
      </c>
      <c r="K49" s="165">
        <v>0.91</v>
      </c>
    </row>
    <row r="50" spans="2:11" ht="15" customHeight="1" x14ac:dyDescent="0.25">
      <c r="B50" s="134" t="s">
        <v>148</v>
      </c>
      <c r="C50" s="135" t="s">
        <v>89</v>
      </c>
      <c r="D50" s="136">
        <v>294760</v>
      </c>
      <c r="E50" s="47">
        <v>-4.4000000000000004</v>
      </c>
      <c r="F50" s="164">
        <v>8.9</v>
      </c>
      <c r="G50" s="47">
        <v>0.8</v>
      </c>
      <c r="H50" s="165">
        <v>0.75</v>
      </c>
      <c r="I50" s="165">
        <v>0.05</v>
      </c>
      <c r="J50" s="165">
        <v>0.76</v>
      </c>
      <c r="K50" s="165">
        <v>-0.96</v>
      </c>
    </row>
    <row r="51" spans="2:11" ht="15" customHeight="1" x14ac:dyDescent="0.25">
      <c r="B51" s="134" t="s">
        <v>106</v>
      </c>
      <c r="C51" s="135" t="s">
        <v>350</v>
      </c>
      <c r="D51" s="136">
        <v>4733</v>
      </c>
      <c r="E51" s="47">
        <v>3.4</v>
      </c>
      <c r="F51" s="164">
        <v>7.1</v>
      </c>
      <c r="G51" s="47">
        <v>1.9</v>
      </c>
      <c r="H51" s="165">
        <v>0</v>
      </c>
      <c r="I51" s="165">
        <v>-0.77</v>
      </c>
      <c r="J51" s="165">
        <v>0.44</v>
      </c>
      <c r="K51" s="165">
        <v>0.15</v>
      </c>
    </row>
    <row r="52" spans="2:11" ht="15" customHeight="1" x14ac:dyDescent="0.25">
      <c r="B52" s="134" t="s">
        <v>351</v>
      </c>
      <c r="C52" s="135" t="s">
        <v>352</v>
      </c>
      <c r="D52" s="136">
        <v>12096</v>
      </c>
      <c r="E52" s="47">
        <v>8.5</v>
      </c>
      <c r="F52" s="164">
        <v>9.9</v>
      </c>
      <c r="G52" s="47">
        <v>-1.9</v>
      </c>
      <c r="H52" s="165">
        <v>1.0900000000000001</v>
      </c>
      <c r="I52" s="165">
        <v>0.52</v>
      </c>
      <c r="J52" s="165">
        <v>1.44</v>
      </c>
      <c r="K52" s="165">
        <v>0.8</v>
      </c>
    </row>
    <row r="53" spans="2:11" ht="15" customHeight="1" x14ac:dyDescent="0.25">
      <c r="B53" s="134" t="s">
        <v>5</v>
      </c>
      <c r="C53" s="135" t="s">
        <v>68</v>
      </c>
      <c r="D53" s="136">
        <v>58311</v>
      </c>
      <c r="E53" s="47">
        <v>-0.2</v>
      </c>
      <c r="F53" s="164">
        <v>26.6</v>
      </c>
      <c r="G53" s="47">
        <v>3.6</v>
      </c>
      <c r="H53" s="165">
        <v>1.21</v>
      </c>
      <c r="I53" s="165">
        <v>-0.98</v>
      </c>
      <c r="J53" s="165">
        <v>1.61</v>
      </c>
      <c r="K53" s="165">
        <v>-1.02</v>
      </c>
    </row>
    <row r="54" spans="2:11" ht="15" customHeight="1" x14ac:dyDescent="0.25">
      <c r="B54" s="134" t="s">
        <v>353</v>
      </c>
      <c r="C54" s="135" t="s">
        <v>91</v>
      </c>
      <c r="D54" s="136">
        <v>91571</v>
      </c>
      <c r="E54" s="47">
        <v>-0.7</v>
      </c>
      <c r="F54" s="164">
        <v>49.8</v>
      </c>
      <c r="G54" s="47">
        <v>-3.4</v>
      </c>
      <c r="H54" s="165">
        <v>1.37</v>
      </c>
      <c r="I54" s="165">
        <v>-0.04</v>
      </c>
      <c r="J54" s="165">
        <v>1.41</v>
      </c>
      <c r="K54" s="165">
        <v>-0.17</v>
      </c>
    </row>
    <row r="55" spans="2:11" ht="15" customHeight="1" x14ac:dyDescent="0.25">
      <c r="B55" s="134" t="s">
        <v>190</v>
      </c>
      <c r="C55" s="135" t="s">
        <v>354</v>
      </c>
      <c r="D55" s="136">
        <v>16088</v>
      </c>
      <c r="E55" s="47">
        <v>0.6</v>
      </c>
      <c r="F55" s="164">
        <v>17.899999999999999</v>
      </c>
      <c r="G55" s="47">
        <v>0.8</v>
      </c>
      <c r="H55" s="165">
        <v>0.14000000000000001</v>
      </c>
      <c r="I55" s="165">
        <v>-0.23</v>
      </c>
      <c r="J55" s="165">
        <v>0.56000000000000005</v>
      </c>
      <c r="K55" s="165">
        <v>-0.61</v>
      </c>
    </row>
    <row r="56" spans="2:11" ht="15" customHeight="1" x14ac:dyDescent="0.25">
      <c r="B56" s="134" t="s">
        <v>355</v>
      </c>
      <c r="C56" s="135" t="s">
        <v>75</v>
      </c>
      <c r="D56" s="136">
        <v>5596</v>
      </c>
      <c r="E56" s="47">
        <v>0.5</v>
      </c>
      <c r="F56" s="164">
        <v>53.9</v>
      </c>
      <c r="G56" s="47">
        <v>8.9</v>
      </c>
      <c r="H56" s="165">
        <v>2.6</v>
      </c>
      <c r="I56" s="165">
        <v>0.96</v>
      </c>
      <c r="J56" s="165">
        <v>0.8</v>
      </c>
      <c r="K56" s="165">
        <v>-0.46</v>
      </c>
    </row>
    <row r="57" spans="2:11" ht="15" customHeight="1" x14ac:dyDescent="0.25">
      <c r="B57" s="134" t="s">
        <v>357</v>
      </c>
      <c r="C57" s="135" t="s">
        <v>358</v>
      </c>
      <c r="D57" s="136">
        <v>21170</v>
      </c>
      <c r="E57" s="47">
        <v>-2.5</v>
      </c>
      <c r="F57" s="164">
        <v>6</v>
      </c>
      <c r="G57" s="47">
        <v>2.1</v>
      </c>
      <c r="H57" s="165">
        <v>0.61</v>
      </c>
      <c r="I57" s="165">
        <v>0.32</v>
      </c>
      <c r="J57" s="165">
        <v>0.38</v>
      </c>
      <c r="K57" s="165">
        <v>-0.96</v>
      </c>
    </row>
    <row r="58" spans="2:11" ht="15" customHeight="1" x14ac:dyDescent="0.25">
      <c r="B58" s="134" t="s">
        <v>18</v>
      </c>
      <c r="C58" s="135" t="s">
        <v>192</v>
      </c>
      <c r="D58" s="136">
        <v>43873</v>
      </c>
      <c r="E58" s="47">
        <v>0.4</v>
      </c>
      <c r="F58" s="164">
        <v>68.8</v>
      </c>
      <c r="G58" s="47">
        <v>-2.8</v>
      </c>
      <c r="H58" s="165">
        <v>3.28</v>
      </c>
      <c r="I58" s="165">
        <v>-0.49</v>
      </c>
      <c r="J58" s="165">
        <v>2.56</v>
      </c>
      <c r="K58" s="165">
        <v>-2.17</v>
      </c>
    </row>
    <row r="59" spans="2:11" ht="15" customHeight="1" x14ac:dyDescent="0.25">
      <c r="B59" s="134" t="s">
        <v>359</v>
      </c>
      <c r="C59" s="135" t="s">
        <v>125</v>
      </c>
      <c r="D59" s="136">
        <v>18832</v>
      </c>
      <c r="E59" s="47">
        <v>-4.4000000000000004</v>
      </c>
      <c r="F59" s="164">
        <v>56</v>
      </c>
      <c r="G59" s="47">
        <v>3.1</v>
      </c>
      <c r="H59" s="165">
        <v>2.59</v>
      </c>
      <c r="I59" s="165">
        <v>-1.55</v>
      </c>
      <c r="J59" s="165">
        <v>2.48</v>
      </c>
      <c r="K59" s="165">
        <v>-0.88</v>
      </c>
    </row>
    <row r="60" spans="2:11" ht="15" customHeight="1" x14ac:dyDescent="0.25">
      <c r="B60" s="134" t="s">
        <v>280</v>
      </c>
      <c r="C60" s="135" t="s">
        <v>360</v>
      </c>
      <c r="D60" s="136">
        <v>62859</v>
      </c>
      <c r="E60" s="47">
        <v>0.8</v>
      </c>
      <c r="F60" s="164">
        <v>20.399999999999999</v>
      </c>
      <c r="G60" s="47">
        <v>1.3</v>
      </c>
      <c r="H60" s="165">
        <v>0.46</v>
      </c>
      <c r="I60" s="165">
        <v>0.24</v>
      </c>
      <c r="J60" s="165">
        <v>0.46</v>
      </c>
      <c r="K60" s="165">
        <v>-0.13</v>
      </c>
    </row>
    <row r="61" spans="2:11" ht="15" customHeight="1" x14ac:dyDescent="0.25">
      <c r="B61" s="134" t="s">
        <v>361</v>
      </c>
      <c r="C61" s="135" t="s">
        <v>92</v>
      </c>
      <c r="D61" s="136">
        <v>124640</v>
      </c>
      <c r="E61" s="47">
        <v>-2.6</v>
      </c>
      <c r="F61" s="164">
        <v>34.1</v>
      </c>
      <c r="G61" s="47">
        <v>12.1</v>
      </c>
      <c r="H61" s="165">
        <v>0.93</v>
      </c>
      <c r="I61" s="165">
        <v>-0.71</v>
      </c>
      <c r="J61" s="165">
        <v>0.82</v>
      </c>
      <c r="K61" s="165">
        <v>-1.92</v>
      </c>
    </row>
    <row r="62" spans="2:11" ht="15" customHeight="1" x14ac:dyDescent="0.25">
      <c r="B62" s="134" t="s">
        <v>362</v>
      </c>
      <c r="C62" s="135" t="s">
        <v>363</v>
      </c>
      <c r="D62" s="136">
        <v>5520</v>
      </c>
      <c r="E62" s="47">
        <v>-13.8</v>
      </c>
      <c r="F62" s="164">
        <v>3.9</v>
      </c>
      <c r="G62" s="47">
        <v>-7.8</v>
      </c>
      <c r="H62" s="165">
        <v>0.05</v>
      </c>
      <c r="I62" s="165">
        <v>-0.39</v>
      </c>
      <c r="J62" s="165">
        <v>0.05</v>
      </c>
      <c r="K62" s="165">
        <v>-0.04</v>
      </c>
    </row>
    <row r="63" spans="2:11" ht="15" customHeight="1" x14ac:dyDescent="0.25">
      <c r="B63" s="144" t="s">
        <v>364</v>
      </c>
      <c r="C63" s="158" t="s">
        <v>366</v>
      </c>
      <c r="D63" s="150">
        <v>81598</v>
      </c>
      <c r="E63" s="147">
        <v>-7.3</v>
      </c>
      <c r="F63" s="166">
        <v>27.6</v>
      </c>
      <c r="G63" s="147">
        <v>0.1</v>
      </c>
      <c r="H63" s="167">
        <v>2.31</v>
      </c>
      <c r="I63" s="167">
        <v>-0.17</v>
      </c>
      <c r="J63" s="167">
        <v>2.56</v>
      </c>
      <c r="K63" s="167">
        <v>-2.1800000000000002</v>
      </c>
    </row>
    <row r="64" spans="2:11" x14ac:dyDescent="0.25">
      <c r="C64" s="48"/>
    </row>
    <row r="65" spans="3:6" x14ac:dyDescent="0.25">
      <c r="C65" s="48"/>
    </row>
    <row r="66" spans="3:6" x14ac:dyDescent="0.25">
      <c r="C66" s="48"/>
    </row>
    <row r="67" spans="3:6" x14ac:dyDescent="0.25">
      <c r="C67" s="48"/>
    </row>
    <row r="68" spans="3:6" x14ac:dyDescent="0.25">
      <c r="C68" s="48"/>
      <c r="F68" s="16" t="s">
        <v>42</v>
      </c>
    </row>
    <row r="69" spans="3:6" x14ac:dyDescent="0.25">
      <c r="C69" s="48"/>
    </row>
    <row r="70" spans="3:6" x14ac:dyDescent="0.25">
      <c r="C70" s="48"/>
    </row>
    <row r="71" spans="3:6" x14ac:dyDescent="0.25">
      <c r="C71" s="48"/>
    </row>
    <row r="72" spans="3:6" x14ac:dyDescent="0.25">
      <c r="C72" s="48"/>
    </row>
    <row r="73" spans="3:6" x14ac:dyDescent="0.25">
      <c r="C73" s="48"/>
    </row>
    <row r="74" spans="3:6" x14ac:dyDescent="0.25">
      <c r="C74" s="48"/>
    </row>
    <row r="75" spans="3:6" x14ac:dyDescent="0.25">
      <c r="C75" s="48"/>
    </row>
    <row r="76" spans="3:6" x14ac:dyDescent="0.25">
      <c r="C76" s="48"/>
    </row>
    <row r="77" spans="3:6" x14ac:dyDescent="0.25">
      <c r="C77" s="48"/>
    </row>
    <row r="78" spans="3:6" x14ac:dyDescent="0.25">
      <c r="C78" s="48"/>
    </row>
    <row r="79" spans="3:6" x14ac:dyDescent="0.25">
      <c r="C79" s="48"/>
    </row>
    <row r="80" spans="3:6" x14ac:dyDescent="0.25">
      <c r="C80" s="48"/>
    </row>
    <row r="81" spans="3:3" x14ac:dyDescent="0.25">
      <c r="C81" s="48"/>
    </row>
    <row r="82" spans="3:3" x14ac:dyDescent="0.25">
      <c r="C82" s="48"/>
    </row>
    <row r="83" spans="3:3" x14ac:dyDescent="0.25">
      <c r="C83" s="48"/>
    </row>
    <row r="84" spans="3:3" x14ac:dyDescent="0.25">
      <c r="C84" s="48"/>
    </row>
    <row r="85" spans="3:3" x14ac:dyDescent="0.25">
      <c r="C85" s="48"/>
    </row>
    <row r="86" spans="3:3" x14ac:dyDescent="0.25">
      <c r="C86" s="48"/>
    </row>
    <row r="87" spans="3:3" x14ac:dyDescent="0.25">
      <c r="C87" s="48"/>
    </row>
    <row r="88" spans="3:3" x14ac:dyDescent="0.25">
      <c r="C88" s="48"/>
    </row>
    <row r="89" spans="3:3" x14ac:dyDescent="0.25">
      <c r="C89" s="48"/>
    </row>
    <row r="90" spans="3:3" x14ac:dyDescent="0.25">
      <c r="C90" s="48"/>
    </row>
    <row r="91" spans="3:3" x14ac:dyDescent="0.25">
      <c r="C91" s="48"/>
    </row>
    <row r="92" spans="3:3" x14ac:dyDescent="0.25">
      <c r="C92" s="48"/>
    </row>
  </sheetData>
  <mergeCells count="17">
    <mergeCell ref="A3:C3"/>
    <mergeCell ref="C5:K7"/>
    <mergeCell ref="C8:K9"/>
    <mergeCell ref="B12:C14"/>
    <mergeCell ref="D12:E13"/>
    <mergeCell ref="F12:G13"/>
    <mergeCell ref="H12:K12"/>
    <mergeCell ref="H13:H14"/>
    <mergeCell ref="J13:J14"/>
    <mergeCell ref="C36:K38"/>
    <mergeCell ref="C39:K41"/>
    <mergeCell ref="B44:C46"/>
    <mergeCell ref="D44:E45"/>
    <mergeCell ref="F44:G45"/>
    <mergeCell ref="H44:K44"/>
    <mergeCell ref="H45:H46"/>
    <mergeCell ref="J45:J46"/>
  </mergeCells>
  <phoneticPr fontId="72"/>
  <pageMargins left="0.51181102362204722" right="0.35433070866141736" top="0.39370078740157483" bottom="0.27559055118110237" header="0.51181102362204722" footer="0.27559055118110237"/>
  <pageSetup paperSize="9" scale="83"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indexed="17"/>
    <pageSetUpPr fitToPage="1"/>
  </sheetPr>
  <dimension ref="A1:AF93"/>
  <sheetViews>
    <sheetView zoomScale="70" zoomScaleNormal="70" workbookViewId="0"/>
  </sheetViews>
  <sheetFormatPr defaultColWidth="9" defaultRowHeight="13.3" x14ac:dyDescent="0.25"/>
  <cols>
    <col min="1" max="1" width="4.921875" style="23" bestFit="1" customWidth="1"/>
    <col min="2" max="2" width="3.691406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169" t="s">
        <v>386</v>
      </c>
      <c r="B1" s="170"/>
      <c r="C1" s="170"/>
      <c r="D1" s="170"/>
      <c r="E1" s="171" t="s">
        <v>388</v>
      </c>
      <c r="F1" s="172"/>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169"/>
      <c r="B2" s="170"/>
      <c r="C2" s="170"/>
      <c r="D2" s="170"/>
      <c r="E2" s="171"/>
      <c r="F2" s="172"/>
      <c r="G2" s="597" t="s">
        <v>390</v>
      </c>
      <c r="H2" s="597"/>
      <c r="I2" s="597"/>
      <c r="J2" s="597"/>
      <c r="K2" s="597"/>
      <c r="L2" s="597"/>
      <c r="M2" s="597"/>
      <c r="N2" s="597"/>
      <c r="O2" s="173"/>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185"/>
      <c r="B7" s="185"/>
      <c r="C7" s="185"/>
      <c r="D7" s="593" t="s">
        <v>418</v>
      </c>
      <c r="E7" s="593"/>
      <c r="F7" s="593"/>
      <c r="G7" s="593"/>
      <c r="H7" s="593"/>
      <c r="I7" s="593"/>
      <c r="J7" s="593"/>
      <c r="K7" s="593"/>
      <c r="L7" s="593"/>
      <c r="M7" s="593"/>
      <c r="N7" s="593"/>
      <c r="O7" s="593"/>
      <c r="P7" s="593"/>
      <c r="Q7" s="593"/>
      <c r="R7" s="593"/>
      <c r="S7" s="185"/>
    </row>
    <row r="8" spans="1:28" ht="13.5" customHeight="1" x14ac:dyDescent="0.25">
      <c r="A8" s="186" t="s">
        <v>420</v>
      </c>
      <c r="B8" s="186" t="s">
        <v>296</v>
      </c>
      <c r="C8" s="19"/>
      <c r="D8" s="187">
        <v>100.8</v>
      </c>
      <c r="E8" s="188">
        <v>99.4</v>
      </c>
      <c r="F8" s="188">
        <v>104.1</v>
      </c>
      <c r="G8" s="188">
        <v>111</v>
      </c>
      <c r="H8" s="188">
        <v>98.2</v>
      </c>
      <c r="I8" s="188">
        <v>108.7</v>
      </c>
      <c r="J8" s="188">
        <v>106.3</v>
      </c>
      <c r="K8" s="188">
        <v>99.3</v>
      </c>
      <c r="L8" s="189">
        <v>109</v>
      </c>
      <c r="M8" s="189">
        <v>97</v>
      </c>
      <c r="N8" s="189">
        <v>110.9</v>
      </c>
      <c r="O8" s="189">
        <v>101.5</v>
      </c>
      <c r="P8" s="188">
        <v>75.8</v>
      </c>
      <c r="Q8" s="188">
        <v>95</v>
      </c>
      <c r="R8" s="188">
        <v>101.2</v>
      </c>
      <c r="S8" s="189">
        <v>105.7</v>
      </c>
      <c r="U8" s="5"/>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c r="U9" s="6"/>
    </row>
    <row r="10" spans="1:28" x14ac:dyDescent="0.25">
      <c r="A10" s="21"/>
      <c r="B10" s="21" t="s">
        <v>94</v>
      </c>
      <c r="C10" s="19"/>
      <c r="D10" s="190">
        <v>101</v>
      </c>
      <c r="E10" s="17">
        <v>107.1</v>
      </c>
      <c r="F10" s="17">
        <v>102</v>
      </c>
      <c r="G10" s="17">
        <v>98.8</v>
      </c>
      <c r="H10" s="17">
        <v>104.9</v>
      </c>
      <c r="I10" s="17">
        <v>101.6</v>
      </c>
      <c r="J10" s="17">
        <v>91.7</v>
      </c>
      <c r="K10" s="17">
        <v>95.2</v>
      </c>
      <c r="L10" s="191">
        <v>112</v>
      </c>
      <c r="M10" s="191">
        <v>106</v>
      </c>
      <c r="N10" s="191">
        <v>102.1</v>
      </c>
      <c r="O10" s="191">
        <v>97.2</v>
      </c>
      <c r="P10" s="17">
        <v>98.9</v>
      </c>
      <c r="Q10" s="17">
        <v>99.5</v>
      </c>
      <c r="R10" s="17">
        <v>99</v>
      </c>
      <c r="S10" s="191">
        <v>117.4</v>
      </c>
    </row>
    <row r="11" spans="1:28" ht="13.5" customHeight="1" x14ac:dyDescent="0.25">
      <c r="A11" s="21"/>
      <c r="B11" s="21" t="s">
        <v>278</v>
      </c>
      <c r="C11" s="19"/>
      <c r="D11" s="190">
        <v>101.9</v>
      </c>
      <c r="E11" s="17">
        <v>102.9</v>
      </c>
      <c r="F11" s="17">
        <v>107.7</v>
      </c>
      <c r="G11" s="17">
        <v>90.7</v>
      </c>
      <c r="H11" s="17">
        <v>98.8</v>
      </c>
      <c r="I11" s="17">
        <v>93</v>
      </c>
      <c r="J11" s="17">
        <v>89.4</v>
      </c>
      <c r="K11" s="17">
        <v>100.1</v>
      </c>
      <c r="L11" s="191">
        <v>113.7</v>
      </c>
      <c r="M11" s="191">
        <v>107.2</v>
      </c>
      <c r="N11" s="191">
        <v>101.2</v>
      </c>
      <c r="O11" s="191">
        <v>101.8</v>
      </c>
      <c r="P11" s="17">
        <v>99</v>
      </c>
      <c r="Q11" s="17">
        <v>99.1</v>
      </c>
      <c r="R11" s="17">
        <v>107.8</v>
      </c>
      <c r="S11" s="191">
        <v>118.3</v>
      </c>
    </row>
    <row r="12" spans="1:28" ht="13.5" customHeight="1" x14ac:dyDescent="0.25">
      <c r="B12" s="21" t="s">
        <v>96</v>
      </c>
      <c r="C12" s="19"/>
      <c r="D12" s="192">
        <v>104.5</v>
      </c>
      <c r="E12" s="193">
        <v>109.7</v>
      </c>
      <c r="F12" s="193">
        <v>109.9</v>
      </c>
      <c r="G12" s="193">
        <v>95.8</v>
      </c>
      <c r="H12" s="193">
        <v>97.8</v>
      </c>
      <c r="I12" s="193">
        <v>99</v>
      </c>
      <c r="J12" s="193">
        <v>94.4</v>
      </c>
      <c r="K12" s="193">
        <v>99.9</v>
      </c>
      <c r="L12" s="193">
        <v>119.3</v>
      </c>
      <c r="M12" s="193">
        <v>112.4</v>
      </c>
      <c r="N12" s="193">
        <v>102</v>
      </c>
      <c r="O12" s="193">
        <v>96.1</v>
      </c>
      <c r="P12" s="193">
        <v>96.1</v>
      </c>
      <c r="Q12" s="193">
        <v>100.6</v>
      </c>
      <c r="R12" s="193">
        <v>106</v>
      </c>
      <c r="S12" s="193">
        <v>126</v>
      </c>
    </row>
    <row r="13" spans="1:28" ht="13.5" customHeight="1" x14ac:dyDescent="0.25">
      <c r="A13" s="194"/>
      <c r="B13" s="194" t="s">
        <v>159</v>
      </c>
      <c r="C13" s="195"/>
      <c r="D13" s="196">
        <v>109</v>
      </c>
      <c r="E13" s="197">
        <v>118.6</v>
      </c>
      <c r="F13" s="197">
        <v>113.5</v>
      </c>
      <c r="G13" s="197">
        <v>106</v>
      </c>
      <c r="H13" s="197">
        <v>95.9</v>
      </c>
      <c r="I13" s="197">
        <v>96.9</v>
      </c>
      <c r="J13" s="197">
        <v>108.8</v>
      </c>
      <c r="K13" s="197">
        <v>102.3</v>
      </c>
      <c r="L13" s="197">
        <v>112</v>
      </c>
      <c r="M13" s="197">
        <v>118.3</v>
      </c>
      <c r="N13" s="197">
        <v>96.3</v>
      </c>
      <c r="O13" s="197">
        <v>90.2</v>
      </c>
      <c r="P13" s="197">
        <v>103.2</v>
      </c>
      <c r="Q13" s="197">
        <v>100</v>
      </c>
      <c r="R13" s="197">
        <v>114.9</v>
      </c>
      <c r="S13" s="197">
        <v>132.9</v>
      </c>
    </row>
    <row r="14" spans="1:28" ht="13.5" customHeight="1" x14ac:dyDescent="0.25">
      <c r="A14" s="21" t="s">
        <v>421</v>
      </c>
      <c r="B14" s="21">
        <v>9</v>
      </c>
      <c r="C14" s="19" t="s">
        <v>191</v>
      </c>
      <c r="D14" s="187">
        <v>89.6</v>
      </c>
      <c r="E14" s="188">
        <v>100.9</v>
      </c>
      <c r="F14" s="188">
        <v>90.8</v>
      </c>
      <c r="G14" s="188">
        <v>98.6</v>
      </c>
      <c r="H14" s="188">
        <v>82.5</v>
      </c>
      <c r="I14" s="188">
        <v>86</v>
      </c>
      <c r="J14" s="188">
        <v>91.2</v>
      </c>
      <c r="K14" s="188">
        <v>84.1</v>
      </c>
      <c r="L14" s="188">
        <v>82.8</v>
      </c>
      <c r="M14" s="188">
        <v>84.2</v>
      </c>
      <c r="N14" s="188">
        <v>87.5</v>
      </c>
      <c r="O14" s="188">
        <v>84.8</v>
      </c>
      <c r="P14" s="188">
        <v>75.900000000000006</v>
      </c>
      <c r="Q14" s="188">
        <v>84.7</v>
      </c>
      <c r="R14" s="188">
        <v>85.8</v>
      </c>
      <c r="S14" s="188">
        <v>118.8</v>
      </c>
    </row>
    <row r="15" spans="1:28" ht="13.5" customHeight="1" x14ac:dyDescent="0.25">
      <c r="A15" s="24" t="s">
        <v>46</v>
      </c>
      <c r="B15" s="21">
        <v>10</v>
      </c>
      <c r="C15" s="19"/>
      <c r="D15" s="190">
        <v>89.6</v>
      </c>
      <c r="E15" s="17">
        <v>97.9</v>
      </c>
      <c r="F15" s="17">
        <v>90.1</v>
      </c>
      <c r="G15" s="17">
        <v>98.9</v>
      </c>
      <c r="H15" s="17">
        <v>80.3</v>
      </c>
      <c r="I15" s="17">
        <v>86.5</v>
      </c>
      <c r="J15" s="17">
        <v>97.1</v>
      </c>
      <c r="K15" s="17">
        <v>77.900000000000006</v>
      </c>
      <c r="L15" s="17">
        <v>97.8</v>
      </c>
      <c r="M15" s="17">
        <v>90.2</v>
      </c>
      <c r="N15" s="17">
        <v>87.7</v>
      </c>
      <c r="O15" s="17">
        <v>80.5</v>
      </c>
      <c r="P15" s="17">
        <v>76.900000000000006</v>
      </c>
      <c r="Q15" s="17">
        <v>81.7</v>
      </c>
      <c r="R15" s="17">
        <v>87.7</v>
      </c>
      <c r="S15" s="17">
        <v>114.7</v>
      </c>
    </row>
    <row r="16" spans="1:28" ht="13.5" customHeight="1" x14ac:dyDescent="0.25">
      <c r="A16" s="24" t="s">
        <v>46</v>
      </c>
      <c r="B16" s="21">
        <v>11</v>
      </c>
      <c r="C16" s="19"/>
      <c r="D16" s="190">
        <v>95.5</v>
      </c>
      <c r="E16" s="17">
        <v>97.8</v>
      </c>
      <c r="F16" s="17">
        <v>97.2</v>
      </c>
      <c r="G16" s="17">
        <v>98.7</v>
      </c>
      <c r="H16" s="17">
        <v>79.8</v>
      </c>
      <c r="I16" s="17">
        <v>103.2</v>
      </c>
      <c r="J16" s="17">
        <v>93.4</v>
      </c>
      <c r="K16" s="17">
        <v>81.3</v>
      </c>
      <c r="L16" s="17">
        <v>93.9</v>
      </c>
      <c r="M16" s="17">
        <v>95.1</v>
      </c>
      <c r="N16" s="17">
        <v>91.9</v>
      </c>
      <c r="O16" s="17">
        <v>91.3</v>
      </c>
      <c r="P16" s="17">
        <v>76</v>
      </c>
      <c r="Q16" s="17">
        <v>95.9</v>
      </c>
      <c r="R16" s="17">
        <v>88</v>
      </c>
      <c r="S16" s="17">
        <v>122.2</v>
      </c>
    </row>
    <row r="17" spans="1:21" ht="13.5" customHeight="1" x14ac:dyDescent="0.25">
      <c r="A17" s="24" t="s">
        <v>46</v>
      </c>
      <c r="B17" s="21">
        <v>12</v>
      </c>
      <c r="D17" s="190">
        <v>199</v>
      </c>
      <c r="E17" s="17">
        <v>205.1</v>
      </c>
      <c r="F17" s="17">
        <v>222.9</v>
      </c>
      <c r="G17" s="17">
        <v>157.19999999999999</v>
      </c>
      <c r="H17" s="17">
        <v>148.19999999999999</v>
      </c>
      <c r="I17" s="17">
        <v>137.1</v>
      </c>
      <c r="J17" s="17">
        <v>190.5</v>
      </c>
      <c r="K17" s="17">
        <v>224.8</v>
      </c>
      <c r="L17" s="17">
        <v>186.3</v>
      </c>
      <c r="M17" s="17">
        <v>249.8</v>
      </c>
      <c r="N17" s="17">
        <v>120.7</v>
      </c>
      <c r="O17" s="17">
        <v>109.6</v>
      </c>
      <c r="P17" s="17">
        <v>239.2</v>
      </c>
      <c r="Q17" s="17">
        <v>174.2</v>
      </c>
      <c r="R17" s="17">
        <v>227.8</v>
      </c>
      <c r="S17" s="17">
        <v>194.4</v>
      </c>
    </row>
    <row r="18" spans="1:21" ht="13.5" customHeight="1" x14ac:dyDescent="0.25">
      <c r="A18" s="24" t="s">
        <v>422</v>
      </c>
      <c r="B18" s="21">
        <v>1</v>
      </c>
      <c r="C18" s="19"/>
      <c r="D18" s="190">
        <v>94.4</v>
      </c>
      <c r="E18" s="17">
        <v>101.7</v>
      </c>
      <c r="F18" s="17">
        <v>93.3</v>
      </c>
      <c r="G18" s="17">
        <v>162.4</v>
      </c>
      <c r="H18" s="17">
        <v>98.8</v>
      </c>
      <c r="I18" s="17">
        <v>96.3</v>
      </c>
      <c r="J18" s="17">
        <v>89.5</v>
      </c>
      <c r="K18" s="17">
        <v>83.3</v>
      </c>
      <c r="L18" s="17">
        <v>106.2</v>
      </c>
      <c r="M18" s="17">
        <v>95.3</v>
      </c>
      <c r="N18" s="17">
        <v>96.8</v>
      </c>
      <c r="O18" s="17">
        <v>89.1</v>
      </c>
      <c r="P18" s="17">
        <v>89.4</v>
      </c>
      <c r="Q18" s="17">
        <v>86</v>
      </c>
      <c r="R18" s="17">
        <v>92.8</v>
      </c>
      <c r="S18" s="17">
        <v>127.7</v>
      </c>
    </row>
    <row r="19" spans="1:21" ht="13.5" customHeight="1" x14ac:dyDescent="0.25">
      <c r="A19" s="24" t="s">
        <v>46</v>
      </c>
      <c r="B19" s="21">
        <v>2</v>
      </c>
      <c r="C19" s="19"/>
      <c r="D19" s="190">
        <v>89</v>
      </c>
      <c r="E19" s="17">
        <v>92.5</v>
      </c>
      <c r="F19" s="17">
        <v>88.1</v>
      </c>
      <c r="G19" s="17">
        <v>138.9</v>
      </c>
      <c r="H19" s="17">
        <v>92.3</v>
      </c>
      <c r="I19" s="17">
        <v>95.6</v>
      </c>
      <c r="J19" s="17">
        <v>87.3</v>
      </c>
      <c r="K19" s="17">
        <v>82.4</v>
      </c>
      <c r="L19" s="17">
        <v>84.4</v>
      </c>
      <c r="M19" s="17">
        <v>88.6</v>
      </c>
      <c r="N19" s="17">
        <v>91.2</v>
      </c>
      <c r="O19" s="17">
        <v>86.3</v>
      </c>
      <c r="P19" s="17">
        <v>81.900000000000006</v>
      </c>
      <c r="Q19" s="17">
        <v>80</v>
      </c>
      <c r="R19" s="17">
        <v>96.3</v>
      </c>
      <c r="S19" s="17">
        <v>117.8</v>
      </c>
    </row>
    <row r="20" spans="1:21" ht="13.5" customHeight="1" x14ac:dyDescent="0.25">
      <c r="A20" s="24" t="s">
        <v>46</v>
      </c>
      <c r="B20" s="21">
        <v>3</v>
      </c>
      <c r="C20" s="19"/>
      <c r="D20" s="190">
        <v>91.4</v>
      </c>
      <c r="E20" s="17">
        <v>108.4</v>
      </c>
      <c r="F20" s="17">
        <v>89.3</v>
      </c>
      <c r="G20" s="17">
        <v>94.5</v>
      </c>
      <c r="H20" s="17">
        <v>94.5</v>
      </c>
      <c r="I20" s="17">
        <v>95.9</v>
      </c>
      <c r="J20" s="17">
        <v>91.3</v>
      </c>
      <c r="K20" s="17">
        <v>82.5</v>
      </c>
      <c r="L20" s="17">
        <v>87.5</v>
      </c>
      <c r="M20" s="17">
        <v>89.9</v>
      </c>
      <c r="N20" s="17">
        <v>97.6</v>
      </c>
      <c r="O20" s="17">
        <v>90.8</v>
      </c>
      <c r="P20" s="17">
        <v>81.900000000000006</v>
      </c>
      <c r="Q20" s="17">
        <v>83.6</v>
      </c>
      <c r="R20" s="17">
        <v>102.1</v>
      </c>
      <c r="S20" s="17">
        <v>116.5</v>
      </c>
    </row>
    <row r="21" spans="1:21" ht="13.5" customHeight="1" x14ac:dyDescent="0.25">
      <c r="A21" s="198" t="s">
        <v>46</v>
      </c>
      <c r="B21" s="21">
        <v>4</v>
      </c>
      <c r="C21" s="19"/>
      <c r="D21" s="190">
        <v>91.8</v>
      </c>
      <c r="E21" s="17">
        <v>95.4</v>
      </c>
      <c r="F21" s="17">
        <v>93</v>
      </c>
      <c r="G21" s="17">
        <v>91</v>
      </c>
      <c r="H21" s="17">
        <v>98.3</v>
      </c>
      <c r="I21" s="17">
        <v>97.7</v>
      </c>
      <c r="J21" s="17">
        <v>92.9</v>
      </c>
      <c r="K21" s="17">
        <v>85.6</v>
      </c>
      <c r="L21" s="17">
        <v>101.4</v>
      </c>
      <c r="M21" s="17">
        <v>91.2</v>
      </c>
      <c r="N21" s="17">
        <v>96.8</v>
      </c>
      <c r="O21" s="17">
        <v>91</v>
      </c>
      <c r="P21" s="17">
        <v>80.599999999999994</v>
      </c>
      <c r="Q21" s="17">
        <v>80.2</v>
      </c>
      <c r="R21" s="17">
        <v>97.5</v>
      </c>
      <c r="S21" s="17">
        <v>116.8</v>
      </c>
    </row>
    <row r="22" spans="1:21" ht="13.5" customHeight="1" x14ac:dyDescent="0.25">
      <c r="A22" s="24" t="s">
        <v>46</v>
      </c>
      <c r="B22" s="21">
        <v>5</v>
      </c>
      <c r="D22" s="190">
        <v>90.3</v>
      </c>
      <c r="E22" s="17">
        <v>92.8</v>
      </c>
      <c r="F22" s="17">
        <v>90.2</v>
      </c>
      <c r="G22" s="17">
        <v>90.8</v>
      </c>
      <c r="H22" s="17">
        <v>94.1</v>
      </c>
      <c r="I22" s="17">
        <v>95.9</v>
      </c>
      <c r="J22" s="17">
        <v>88</v>
      </c>
      <c r="K22" s="17">
        <v>84.3</v>
      </c>
      <c r="L22" s="17">
        <v>96.8</v>
      </c>
      <c r="M22" s="17">
        <v>92.2</v>
      </c>
      <c r="N22" s="17">
        <v>98.8</v>
      </c>
      <c r="O22" s="17">
        <v>92.4</v>
      </c>
      <c r="P22" s="17">
        <v>82.2</v>
      </c>
      <c r="Q22" s="17">
        <v>81</v>
      </c>
      <c r="R22" s="17">
        <v>97.5</v>
      </c>
      <c r="S22" s="17">
        <v>116.9</v>
      </c>
    </row>
    <row r="23" spans="1:21" ht="13.5" customHeight="1" x14ac:dyDescent="0.25">
      <c r="A23" s="24" t="s">
        <v>46</v>
      </c>
      <c r="B23" s="21">
        <v>6</v>
      </c>
      <c r="C23" s="19"/>
      <c r="D23" s="190">
        <v>151.19999999999999</v>
      </c>
      <c r="E23" s="17">
        <v>190.3</v>
      </c>
      <c r="F23" s="17">
        <v>142.19999999999999</v>
      </c>
      <c r="G23" s="17">
        <v>144.1</v>
      </c>
      <c r="H23" s="17">
        <v>209.5</v>
      </c>
      <c r="I23" s="17">
        <v>130.69999999999999</v>
      </c>
      <c r="J23" s="17">
        <v>137.5</v>
      </c>
      <c r="K23" s="17">
        <v>251.6</v>
      </c>
      <c r="L23" s="17">
        <v>121.9</v>
      </c>
      <c r="M23" s="17">
        <v>149.9</v>
      </c>
      <c r="N23" s="17">
        <v>109.2</v>
      </c>
      <c r="O23" s="17">
        <v>115.6</v>
      </c>
      <c r="P23" s="17">
        <v>221.3</v>
      </c>
      <c r="Q23" s="17">
        <v>119.3</v>
      </c>
      <c r="R23" s="17">
        <v>188.9</v>
      </c>
      <c r="S23" s="17">
        <v>168</v>
      </c>
    </row>
    <row r="24" spans="1:21" ht="13.5" customHeight="1" x14ac:dyDescent="0.25">
      <c r="A24" s="24" t="s">
        <v>46</v>
      </c>
      <c r="B24" s="21">
        <v>7</v>
      </c>
      <c r="C24" s="19"/>
      <c r="D24" s="190">
        <v>143.6</v>
      </c>
      <c r="E24" s="17">
        <v>188.9</v>
      </c>
      <c r="F24" s="17">
        <v>166.3</v>
      </c>
      <c r="G24" s="17">
        <v>187.1</v>
      </c>
      <c r="H24" s="17">
        <v>106.3</v>
      </c>
      <c r="I24" s="17">
        <v>128.1</v>
      </c>
      <c r="J24" s="17">
        <v>131.9</v>
      </c>
      <c r="K24" s="17">
        <v>109</v>
      </c>
      <c r="L24" s="17">
        <v>118.2</v>
      </c>
      <c r="M24" s="17">
        <v>216.5</v>
      </c>
      <c r="N24" s="17">
        <v>116.6</v>
      </c>
      <c r="O24" s="17">
        <v>131.6</v>
      </c>
      <c r="P24" s="17">
        <v>97</v>
      </c>
      <c r="Q24" s="17">
        <v>115.6</v>
      </c>
      <c r="R24" s="17">
        <v>152.69999999999999</v>
      </c>
      <c r="S24" s="17">
        <v>168</v>
      </c>
    </row>
    <row r="25" spans="1:21" ht="13.5" customHeight="1" x14ac:dyDescent="0.25">
      <c r="A25" s="24" t="s">
        <v>46</v>
      </c>
      <c r="B25" s="21">
        <v>8</v>
      </c>
      <c r="C25" s="19"/>
      <c r="D25" s="190">
        <v>92.3</v>
      </c>
      <c r="E25" s="17">
        <v>97.4</v>
      </c>
      <c r="F25" s="17">
        <v>95.7</v>
      </c>
      <c r="G25" s="17">
        <v>94.1</v>
      </c>
      <c r="H25" s="17">
        <v>101.7</v>
      </c>
      <c r="I25" s="17">
        <v>91.7</v>
      </c>
      <c r="J25" s="17">
        <v>91.8</v>
      </c>
      <c r="K25" s="17">
        <v>81.900000000000006</v>
      </c>
      <c r="L25" s="17">
        <v>83.7</v>
      </c>
      <c r="M25" s="17">
        <v>89.2</v>
      </c>
      <c r="N25" s="17">
        <v>98.8</v>
      </c>
      <c r="O25" s="17">
        <v>92</v>
      </c>
      <c r="P25" s="17">
        <v>79.7</v>
      </c>
      <c r="Q25" s="17">
        <v>82.2</v>
      </c>
      <c r="R25" s="17">
        <v>92.9</v>
      </c>
      <c r="S25" s="17">
        <v>122.3</v>
      </c>
      <c r="U25" s="7"/>
    </row>
    <row r="26" spans="1:21" ht="13.5" customHeight="1" x14ac:dyDescent="0.2">
      <c r="A26" s="199" t="s">
        <v>46</v>
      </c>
      <c r="B26" s="200">
        <v>9</v>
      </c>
      <c r="C26" s="25"/>
      <c r="D26" s="201">
        <v>91.7</v>
      </c>
      <c r="E26" s="202">
        <v>124.2</v>
      </c>
      <c r="F26" s="202">
        <v>93.2</v>
      </c>
      <c r="G26" s="202">
        <v>91.6</v>
      </c>
      <c r="H26" s="202">
        <v>93.4</v>
      </c>
      <c r="I26" s="202">
        <v>90.6</v>
      </c>
      <c r="J26" s="202">
        <v>87.1</v>
      </c>
      <c r="K26" s="202">
        <v>81.2</v>
      </c>
      <c r="L26" s="202">
        <v>77</v>
      </c>
      <c r="M26" s="202">
        <v>91.6</v>
      </c>
      <c r="N26" s="202">
        <v>92.8</v>
      </c>
      <c r="O26" s="202">
        <v>82.9</v>
      </c>
      <c r="P26" s="202">
        <v>80.3</v>
      </c>
      <c r="Q26" s="202">
        <v>83.8</v>
      </c>
      <c r="R26" s="202">
        <v>95</v>
      </c>
      <c r="S26" s="202">
        <v>115.7</v>
      </c>
      <c r="U26" s="8"/>
    </row>
    <row r="27" spans="1:21" ht="17.25" customHeight="1" x14ac:dyDescent="0.25">
      <c r="A27" s="185"/>
      <c r="B27" s="185"/>
      <c r="C27" s="185"/>
      <c r="D27" s="594" t="s">
        <v>424</v>
      </c>
      <c r="E27" s="594"/>
      <c r="F27" s="594"/>
      <c r="G27" s="594"/>
      <c r="H27" s="594"/>
      <c r="I27" s="594"/>
      <c r="J27" s="594"/>
      <c r="K27" s="594"/>
      <c r="L27" s="594"/>
      <c r="M27" s="594"/>
      <c r="N27" s="594"/>
      <c r="O27" s="594"/>
      <c r="P27" s="594"/>
      <c r="Q27" s="594"/>
      <c r="R27" s="594"/>
      <c r="S27" s="594"/>
    </row>
    <row r="28" spans="1:21" ht="13.5" customHeight="1" x14ac:dyDescent="0.25">
      <c r="A28" s="186" t="s">
        <v>420</v>
      </c>
      <c r="B28" s="186" t="s">
        <v>296</v>
      </c>
      <c r="C28" s="19"/>
      <c r="D28" s="187">
        <v>0.1</v>
      </c>
      <c r="E28" s="188">
        <v>-11.9</v>
      </c>
      <c r="F28" s="188">
        <v>0.7</v>
      </c>
      <c r="G28" s="188">
        <v>-2.5</v>
      </c>
      <c r="H28" s="188">
        <v>5</v>
      </c>
      <c r="I28" s="188">
        <v>3.4</v>
      </c>
      <c r="J28" s="188">
        <v>0.7</v>
      </c>
      <c r="K28" s="188">
        <v>-4.7</v>
      </c>
      <c r="L28" s="189">
        <v>-3.1</v>
      </c>
      <c r="M28" s="189">
        <v>-4.2</v>
      </c>
      <c r="N28" s="189">
        <v>16.100000000000001</v>
      </c>
      <c r="O28" s="189">
        <v>1.5</v>
      </c>
      <c r="P28" s="188">
        <v>-5.2</v>
      </c>
      <c r="Q28" s="188">
        <v>1.4</v>
      </c>
      <c r="R28" s="188">
        <v>-2.6</v>
      </c>
      <c r="S28" s="189">
        <v>1.4</v>
      </c>
    </row>
    <row r="29" spans="1:21" ht="13.5" customHeight="1" x14ac:dyDescent="0.25">
      <c r="A29" s="21"/>
      <c r="B29" s="21" t="s">
        <v>219</v>
      </c>
      <c r="C29" s="19"/>
      <c r="D29" s="190">
        <v>-0.8</v>
      </c>
      <c r="E29" s="17">
        <v>0.6</v>
      </c>
      <c r="F29" s="17">
        <v>-3.9</v>
      </c>
      <c r="G29" s="17">
        <v>-9.9</v>
      </c>
      <c r="H29" s="17">
        <v>1.8</v>
      </c>
      <c r="I29" s="17">
        <v>-8</v>
      </c>
      <c r="J29" s="17">
        <v>-5.8</v>
      </c>
      <c r="K29" s="17">
        <v>0.7</v>
      </c>
      <c r="L29" s="191">
        <v>-8.3000000000000007</v>
      </c>
      <c r="M29" s="191">
        <v>3.1</v>
      </c>
      <c r="N29" s="191">
        <v>-9.8000000000000007</v>
      </c>
      <c r="O29" s="191">
        <v>-1.5</v>
      </c>
      <c r="P29" s="17">
        <v>32</v>
      </c>
      <c r="Q29" s="17">
        <v>5.3</v>
      </c>
      <c r="R29" s="17">
        <v>-1.2</v>
      </c>
      <c r="S29" s="191">
        <v>-5.4</v>
      </c>
    </row>
    <row r="30" spans="1:21" ht="13.5" customHeight="1" x14ac:dyDescent="0.25">
      <c r="A30" s="21"/>
      <c r="B30" s="21" t="s">
        <v>94</v>
      </c>
      <c r="C30" s="19"/>
      <c r="D30" s="190">
        <v>1</v>
      </c>
      <c r="E30" s="17">
        <v>7.1</v>
      </c>
      <c r="F30" s="17">
        <v>2</v>
      </c>
      <c r="G30" s="17">
        <v>-1.2</v>
      </c>
      <c r="H30" s="17">
        <v>4.9000000000000004</v>
      </c>
      <c r="I30" s="17">
        <v>1.5</v>
      </c>
      <c r="J30" s="17">
        <v>-8.3000000000000007</v>
      </c>
      <c r="K30" s="17">
        <v>-4.8</v>
      </c>
      <c r="L30" s="191">
        <v>12</v>
      </c>
      <c r="M30" s="191">
        <v>6</v>
      </c>
      <c r="N30" s="191">
        <v>2.1</v>
      </c>
      <c r="O30" s="191">
        <v>-2.7</v>
      </c>
      <c r="P30" s="17">
        <v>-1.1000000000000001</v>
      </c>
      <c r="Q30" s="17">
        <v>-0.5</v>
      </c>
      <c r="R30" s="17">
        <v>-1</v>
      </c>
      <c r="S30" s="191">
        <v>17.399999999999999</v>
      </c>
    </row>
    <row r="31" spans="1:21" ht="13.5" customHeight="1" x14ac:dyDescent="0.25">
      <c r="A31" s="21"/>
      <c r="B31" s="21" t="s">
        <v>278</v>
      </c>
      <c r="C31" s="19"/>
      <c r="D31" s="190">
        <v>0.9</v>
      </c>
      <c r="E31" s="17">
        <v>-3.9</v>
      </c>
      <c r="F31" s="17">
        <v>5.6</v>
      </c>
      <c r="G31" s="17">
        <v>-8.1999999999999993</v>
      </c>
      <c r="H31" s="17">
        <v>-5.8</v>
      </c>
      <c r="I31" s="17">
        <v>-8.5</v>
      </c>
      <c r="J31" s="17">
        <v>-2.5</v>
      </c>
      <c r="K31" s="17">
        <v>5.0999999999999996</v>
      </c>
      <c r="L31" s="191">
        <v>1.5</v>
      </c>
      <c r="M31" s="191">
        <v>1.1000000000000001</v>
      </c>
      <c r="N31" s="191">
        <v>-0.9</v>
      </c>
      <c r="O31" s="191">
        <v>4.7</v>
      </c>
      <c r="P31" s="17">
        <v>0.1</v>
      </c>
      <c r="Q31" s="17">
        <v>-0.4</v>
      </c>
      <c r="R31" s="17">
        <v>8.9</v>
      </c>
      <c r="S31" s="191">
        <v>0.8</v>
      </c>
    </row>
    <row r="32" spans="1:21" ht="13.5" customHeight="1" x14ac:dyDescent="0.25">
      <c r="B32" s="21" t="s">
        <v>96</v>
      </c>
      <c r="C32" s="19"/>
      <c r="D32" s="190">
        <v>2.6</v>
      </c>
      <c r="E32" s="17">
        <v>6.6</v>
      </c>
      <c r="F32" s="17">
        <v>2</v>
      </c>
      <c r="G32" s="17">
        <v>5.6</v>
      </c>
      <c r="H32" s="17">
        <v>-1</v>
      </c>
      <c r="I32" s="17">
        <v>6.5</v>
      </c>
      <c r="J32" s="17">
        <v>5.6</v>
      </c>
      <c r="K32" s="17">
        <v>-0.2</v>
      </c>
      <c r="L32" s="191">
        <v>4.9000000000000004</v>
      </c>
      <c r="M32" s="191">
        <v>4.9000000000000004</v>
      </c>
      <c r="N32" s="191">
        <v>0.8</v>
      </c>
      <c r="O32" s="191">
        <v>-5.6</v>
      </c>
      <c r="P32" s="17">
        <v>-2.9</v>
      </c>
      <c r="Q32" s="17">
        <v>1.5</v>
      </c>
      <c r="R32" s="17">
        <v>-1.7</v>
      </c>
      <c r="S32" s="191">
        <v>6.5</v>
      </c>
    </row>
    <row r="33" spans="1:32" ht="13.5" customHeight="1" x14ac:dyDescent="0.25">
      <c r="A33" s="194"/>
      <c r="B33" s="194" t="s">
        <v>159</v>
      </c>
      <c r="C33" s="195"/>
      <c r="D33" s="196">
        <v>3.8</v>
      </c>
      <c r="E33" s="197">
        <v>7.4</v>
      </c>
      <c r="F33" s="197">
        <v>1.7</v>
      </c>
      <c r="G33" s="197">
        <v>12.1</v>
      </c>
      <c r="H33" s="197">
        <v>-0.9</v>
      </c>
      <c r="I33" s="197">
        <v>-2.5</v>
      </c>
      <c r="J33" s="197">
        <v>16</v>
      </c>
      <c r="K33" s="197">
        <v>4.3</v>
      </c>
      <c r="L33" s="197">
        <v>-6.7</v>
      </c>
      <c r="M33" s="197">
        <v>2.7</v>
      </c>
      <c r="N33" s="197">
        <v>-2.7</v>
      </c>
      <c r="O33" s="197">
        <v>-6.4</v>
      </c>
      <c r="P33" s="197">
        <v>6.2</v>
      </c>
      <c r="Q33" s="197">
        <v>3</v>
      </c>
      <c r="R33" s="197">
        <v>8.8000000000000007</v>
      </c>
      <c r="S33" s="197">
        <v>5.3</v>
      </c>
    </row>
    <row r="34" spans="1:32" ht="13.5" customHeight="1" x14ac:dyDescent="0.25">
      <c r="A34" s="21" t="s">
        <v>421</v>
      </c>
      <c r="B34" s="21">
        <v>9</v>
      </c>
      <c r="C34" s="19" t="s">
        <v>425</v>
      </c>
      <c r="D34" s="187">
        <v>2.2999999999999998</v>
      </c>
      <c r="E34" s="188">
        <v>6.7</v>
      </c>
      <c r="F34" s="188">
        <v>0.7</v>
      </c>
      <c r="G34" s="188">
        <v>28.4</v>
      </c>
      <c r="H34" s="188">
        <v>10.3</v>
      </c>
      <c r="I34" s="188">
        <v>-5.7</v>
      </c>
      <c r="J34" s="188">
        <v>14</v>
      </c>
      <c r="K34" s="188">
        <v>8.5</v>
      </c>
      <c r="L34" s="188">
        <v>-15.2</v>
      </c>
      <c r="M34" s="188">
        <v>-0.4</v>
      </c>
      <c r="N34" s="188">
        <v>-10</v>
      </c>
      <c r="O34" s="188">
        <v>0.2</v>
      </c>
      <c r="P34" s="188">
        <v>7.2</v>
      </c>
      <c r="Q34" s="188">
        <v>-0.2</v>
      </c>
      <c r="R34" s="188">
        <v>4.0999999999999996</v>
      </c>
      <c r="S34" s="188">
        <v>2.9</v>
      </c>
    </row>
    <row r="35" spans="1:32" ht="13.5" customHeight="1" x14ac:dyDescent="0.25">
      <c r="A35" s="24" t="s">
        <v>46</v>
      </c>
      <c r="B35" s="21">
        <v>10</v>
      </c>
      <c r="C35" s="19"/>
      <c r="D35" s="190">
        <v>1.8</v>
      </c>
      <c r="E35" s="17">
        <v>3.4</v>
      </c>
      <c r="F35" s="17">
        <v>0.6</v>
      </c>
      <c r="G35" s="17">
        <v>19.2</v>
      </c>
      <c r="H35" s="17">
        <v>-5</v>
      </c>
      <c r="I35" s="17">
        <v>-3.9</v>
      </c>
      <c r="J35" s="17">
        <v>18</v>
      </c>
      <c r="K35" s="17">
        <v>2.8</v>
      </c>
      <c r="L35" s="17">
        <v>-7.7</v>
      </c>
      <c r="M35" s="17">
        <v>3.7</v>
      </c>
      <c r="N35" s="17">
        <v>-7.8</v>
      </c>
      <c r="O35" s="17">
        <v>-7.5</v>
      </c>
      <c r="P35" s="17">
        <v>3.2</v>
      </c>
      <c r="Q35" s="17">
        <v>-1.6</v>
      </c>
      <c r="R35" s="17">
        <v>3.9</v>
      </c>
      <c r="S35" s="17">
        <v>-0.1</v>
      </c>
    </row>
    <row r="36" spans="1:32" ht="13.5" customHeight="1" x14ac:dyDescent="0.25">
      <c r="A36" s="24" t="s">
        <v>46</v>
      </c>
      <c r="B36" s="21">
        <v>11</v>
      </c>
      <c r="C36" s="19"/>
      <c r="D36" s="190">
        <v>4.0999999999999996</v>
      </c>
      <c r="E36" s="17">
        <v>-1.7</v>
      </c>
      <c r="F36" s="17">
        <v>0.9</v>
      </c>
      <c r="G36" s="17">
        <v>26.2</v>
      </c>
      <c r="H36" s="17">
        <v>-20.7</v>
      </c>
      <c r="I36" s="17">
        <v>9.1999999999999993</v>
      </c>
      <c r="J36" s="17">
        <v>10.9</v>
      </c>
      <c r="K36" s="17">
        <v>8.1</v>
      </c>
      <c r="L36" s="17">
        <v>-2.9</v>
      </c>
      <c r="M36" s="17">
        <v>14</v>
      </c>
      <c r="N36" s="17">
        <v>-9.1</v>
      </c>
      <c r="O36" s="17">
        <v>12.4</v>
      </c>
      <c r="P36" s="17">
        <v>3.7</v>
      </c>
      <c r="Q36" s="17">
        <v>8.5</v>
      </c>
      <c r="R36" s="17">
        <v>4</v>
      </c>
      <c r="S36" s="17">
        <v>5.8</v>
      </c>
    </row>
    <row r="37" spans="1:32" ht="13.5" customHeight="1" x14ac:dyDescent="0.25">
      <c r="A37" s="24" t="s">
        <v>46</v>
      </c>
      <c r="B37" s="21">
        <v>12</v>
      </c>
      <c r="D37" s="190">
        <v>6.4</v>
      </c>
      <c r="E37" s="17">
        <v>11</v>
      </c>
      <c r="F37" s="17">
        <v>3.3</v>
      </c>
      <c r="G37" s="17">
        <v>4.7</v>
      </c>
      <c r="H37" s="17">
        <v>-20.6</v>
      </c>
      <c r="I37" s="17">
        <v>-6.9</v>
      </c>
      <c r="J37" s="17">
        <v>26.5</v>
      </c>
      <c r="K37" s="17">
        <v>4.7</v>
      </c>
      <c r="L37" s="17">
        <v>-10.1</v>
      </c>
      <c r="M37" s="17">
        <v>8.1999999999999993</v>
      </c>
      <c r="N37" s="17">
        <v>3.5</v>
      </c>
      <c r="O37" s="17">
        <v>-8.3000000000000007</v>
      </c>
      <c r="P37" s="17">
        <v>9.1999999999999993</v>
      </c>
      <c r="Q37" s="17">
        <v>6.5</v>
      </c>
      <c r="R37" s="17">
        <v>15.3</v>
      </c>
      <c r="S37" s="17">
        <v>3.7</v>
      </c>
    </row>
    <row r="38" spans="1:32" ht="13.5" customHeight="1" x14ac:dyDescent="0.25">
      <c r="A38" s="24" t="s">
        <v>422</v>
      </c>
      <c r="B38" s="21">
        <v>1</v>
      </c>
      <c r="C38" s="19"/>
      <c r="D38" s="190">
        <v>2.5</v>
      </c>
      <c r="E38" s="17">
        <v>10.7</v>
      </c>
      <c r="F38" s="17">
        <v>0.5</v>
      </c>
      <c r="G38" s="17">
        <v>26.7</v>
      </c>
      <c r="H38" s="17">
        <v>10.8</v>
      </c>
      <c r="I38" s="17">
        <v>13.2</v>
      </c>
      <c r="J38" s="17">
        <v>-6.5</v>
      </c>
      <c r="K38" s="17">
        <v>11.5</v>
      </c>
      <c r="L38" s="17">
        <v>5.0999999999999996</v>
      </c>
      <c r="M38" s="17">
        <v>9.8000000000000007</v>
      </c>
      <c r="N38" s="17">
        <v>4.3</v>
      </c>
      <c r="O38" s="17">
        <v>12.6</v>
      </c>
      <c r="P38" s="17">
        <v>6.7</v>
      </c>
      <c r="Q38" s="17">
        <v>-1.6</v>
      </c>
      <c r="R38" s="17">
        <v>-2</v>
      </c>
      <c r="S38" s="17">
        <v>3.4</v>
      </c>
    </row>
    <row r="39" spans="1:32" ht="13.5" customHeight="1" x14ac:dyDescent="0.25">
      <c r="A39" s="24" t="s">
        <v>46</v>
      </c>
      <c r="B39" s="21">
        <v>2</v>
      </c>
      <c r="C39" s="19"/>
      <c r="D39" s="190">
        <v>0.7</v>
      </c>
      <c r="E39" s="17">
        <v>2.4</v>
      </c>
      <c r="F39" s="17">
        <v>-0.2</v>
      </c>
      <c r="G39" s="17">
        <v>55</v>
      </c>
      <c r="H39" s="17">
        <v>10.9</v>
      </c>
      <c r="I39" s="17">
        <v>8.8000000000000007</v>
      </c>
      <c r="J39" s="17">
        <v>-6.9</v>
      </c>
      <c r="K39" s="17">
        <v>10.5</v>
      </c>
      <c r="L39" s="17">
        <v>-10.6</v>
      </c>
      <c r="M39" s="17">
        <v>4.9000000000000004</v>
      </c>
      <c r="N39" s="17">
        <v>-1.5</v>
      </c>
      <c r="O39" s="17">
        <v>3.6</v>
      </c>
      <c r="P39" s="17">
        <v>5.0999999999999996</v>
      </c>
      <c r="Q39" s="17">
        <v>-3.4</v>
      </c>
      <c r="R39" s="17">
        <v>1.9</v>
      </c>
      <c r="S39" s="17">
        <v>2.5</v>
      </c>
    </row>
    <row r="40" spans="1:32" ht="13.5" customHeight="1" x14ac:dyDescent="0.25">
      <c r="A40" s="24" t="s">
        <v>46</v>
      </c>
      <c r="B40" s="21">
        <v>3</v>
      </c>
      <c r="C40" s="19"/>
      <c r="D40" s="190">
        <v>-1</v>
      </c>
      <c r="E40" s="17">
        <v>8.1999999999999993</v>
      </c>
      <c r="F40" s="17">
        <v>-2.6</v>
      </c>
      <c r="G40" s="17">
        <v>-6.4</v>
      </c>
      <c r="H40" s="17">
        <v>13.4</v>
      </c>
      <c r="I40" s="17">
        <v>7.2</v>
      </c>
      <c r="J40" s="17">
        <v>-3.5</v>
      </c>
      <c r="K40" s="17">
        <v>-0.6</v>
      </c>
      <c r="L40" s="17">
        <v>-8.8000000000000007</v>
      </c>
      <c r="M40" s="17">
        <v>4.0999999999999996</v>
      </c>
      <c r="N40" s="17">
        <v>5.9</v>
      </c>
      <c r="O40" s="17">
        <v>13.8</v>
      </c>
      <c r="P40" s="17">
        <v>-0.1</v>
      </c>
      <c r="Q40" s="17">
        <v>-7.6</v>
      </c>
      <c r="R40" s="17">
        <v>2</v>
      </c>
      <c r="S40" s="17">
        <v>-1.9</v>
      </c>
    </row>
    <row r="41" spans="1:32" ht="13.5" customHeight="1" x14ac:dyDescent="0.25">
      <c r="A41" s="198" t="s">
        <v>46</v>
      </c>
      <c r="B41" s="21">
        <v>4</v>
      </c>
      <c r="C41" s="19"/>
      <c r="D41" s="190">
        <v>-0.8</v>
      </c>
      <c r="E41" s="17">
        <v>-14.3</v>
      </c>
      <c r="F41" s="17">
        <v>1</v>
      </c>
      <c r="G41" s="17">
        <v>-4.8</v>
      </c>
      <c r="H41" s="17">
        <v>22</v>
      </c>
      <c r="I41" s="17">
        <v>10.1</v>
      </c>
      <c r="J41" s="17">
        <v>0.1</v>
      </c>
      <c r="K41" s="17">
        <v>8.6</v>
      </c>
      <c r="L41" s="17">
        <v>-8.1999999999999993</v>
      </c>
      <c r="M41" s="17">
        <v>3.6</v>
      </c>
      <c r="N41" s="17">
        <v>6.1</v>
      </c>
      <c r="O41" s="17">
        <v>4.5999999999999996</v>
      </c>
      <c r="P41" s="17">
        <v>4.0999999999999996</v>
      </c>
      <c r="Q41" s="17">
        <v>-11.5</v>
      </c>
      <c r="R41" s="17">
        <v>5.9</v>
      </c>
      <c r="S41" s="17">
        <v>-1.1000000000000001</v>
      </c>
    </row>
    <row r="42" spans="1:32" ht="13.5" customHeight="1" x14ac:dyDescent="0.25">
      <c r="A42" s="24" t="s">
        <v>46</v>
      </c>
      <c r="B42" s="21">
        <v>5</v>
      </c>
      <c r="D42" s="190">
        <v>-1.8</v>
      </c>
      <c r="E42" s="17">
        <v>-9.3000000000000007</v>
      </c>
      <c r="F42" s="17">
        <v>-0.3</v>
      </c>
      <c r="G42" s="17">
        <v>-1.2</v>
      </c>
      <c r="H42" s="17">
        <v>15.3</v>
      </c>
      <c r="I42" s="17">
        <v>11</v>
      </c>
      <c r="J42" s="17">
        <v>-6.7</v>
      </c>
      <c r="K42" s="17">
        <v>8.9</v>
      </c>
      <c r="L42" s="17">
        <v>-5.2</v>
      </c>
      <c r="M42" s="17">
        <v>-25.5</v>
      </c>
      <c r="N42" s="17">
        <v>4.9000000000000004</v>
      </c>
      <c r="O42" s="17">
        <v>7.3</v>
      </c>
      <c r="P42" s="17">
        <v>6.1</v>
      </c>
      <c r="Q42" s="17">
        <v>-5.6</v>
      </c>
      <c r="R42" s="17">
        <v>5.9</v>
      </c>
      <c r="S42" s="17">
        <v>0.8</v>
      </c>
    </row>
    <row r="43" spans="1:32" ht="13.5" customHeight="1" x14ac:dyDescent="0.25">
      <c r="A43" s="24" t="s">
        <v>46</v>
      </c>
      <c r="B43" s="21">
        <v>6</v>
      </c>
      <c r="C43" s="19"/>
      <c r="D43" s="190">
        <v>4.8</v>
      </c>
      <c r="E43" s="17">
        <v>22.9</v>
      </c>
      <c r="F43" s="17">
        <v>-0.3</v>
      </c>
      <c r="G43" s="17">
        <v>41.8</v>
      </c>
      <c r="H43" s="17">
        <v>44.6</v>
      </c>
      <c r="I43" s="17">
        <v>22.5</v>
      </c>
      <c r="J43" s="17">
        <v>8.6999999999999993</v>
      </c>
      <c r="K43" s="17">
        <v>35.9</v>
      </c>
      <c r="L43" s="17">
        <v>-21.7</v>
      </c>
      <c r="M43" s="17">
        <v>10.5</v>
      </c>
      <c r="N43" s="17">
        <v>-2.2000000000000002</v>
      </c>
      <c r="O43" s="17">
        <v>14.2</v>
      </c>
      <c r="P43" s="17">
        <v>5</v>
      </c>
      <c r="Q43" s="17">
        <v>-9.3000000000000007</v>
      </c>
      <c r="R43" s="17">
        <v>8.6</v>
      </c>
      <c r="S43" s="17">
        <v>-7</v>
      </c>
    </row>
    <row r="44" spans="1:32" ht="13.5" customHeight="1" x14ac:dyDescent="0.25">
      <c r="A44" s="24" t="s">
        <v>46</v>
      </c>
      <c r="B44" s="21">
        <v>7</v>
      </c>
      <c r="C44" s="19"/>
      <c r="D44" s="190">
        <v>2.7</v>
      </c>
      <c r="E44" s="17">
        <v>25.8</v>
      </c>
      <c r="F44" s="17">
        <v>-2</v>
      </c>
      <c r="G44" s="17">
        <v>65.7</v>
      </c>
      <c r="H44" s="17">
        <v>6.7</v>
      </c>
      <c r="I44" s="17">
        <v>8</v>
      </c>
      <c r="J44" s="17">
        <v>-5.2</v>
      </c>
      <c r="K44" s="17">
        <v>1.4</v>
      </c>
      <c r="L44" s="17">
        <v>-13.8</v>
      </c>
      <c r="M44" s="17">
        <v>4.3</v>
      </c>
      <c r="N44" s="17">
        <v>18.100000000000001</v>
      </c>
      <c r="O44" s="17">
        <v>22.3</v>
      </c>
      <c r="P44" s="17">
        <v>12.4</v>
      </c>
      <c r="Q44" s="17">
        <v>3.5</v>
      </c>
      <c r="R44" s="17">
        <v>1.5</v>
      </c>
      <c r="S44" s="17">
        <v>8.6999999999999993</v>
      </c>
    </row>
    <row r="45" spans="1:32" ht="13.5" customHeight="1" x14ac:dyDescent="0.25">
      <c r="A45" s="24" t="s">
        <v>46</v>
      </c>
      <c r="B45" s="21">
        <v>8</v>
      </c>
      <c r="C45" s="19"/>
      <c r="D45" s="190">
        <v>-0.2</v>
      </c>
      <c r="E45" s="17">
        <v>-19.100000000000001</v>
      </c>
      <c r="F45" s="17">
        <v>2.6</v>
      </c>
      <c r="G45" s="17">
        <v>-3.7</v>
      </c>
      <c r="H45" s="17">
        <v>4.5</v>
      </c>
      <c r="I45" s="17">
        <v>4.9000000000000004</v>
      </c>
      <c r="J45" s="17">
        <v>-5.3</v>
      </c>
      <c r="K45" s="17">
        <v>4.7</v>
      </c>
      <c r="L45" s="17">
        <v>-2.6</v>
      </c>
      <c r="M45" s="17">
        <v>1.2</v>
      </c>
      <c r="N45" s="17">
        <v>4.2</v>
      </c>
      <c r="O45" s="17">
        <v>0.2</v>
      </c>
      <c r="P45" s="17">
        <v>6</v>
      </c>
      <c r="Q45" s="17">
        <v>-0.8</v>
      </c>
      <c r="R45" s="17">
        <v>2.1</v>
      </c>
      <c r="S45" s="17">
        <v>3.9</v>
      </c>
    </row>
    <row r="46" spans="1:32" ht="13.5" customHeight="1" x14ac:dyDescent="0.25">
      <c r="A46" s="199" t="s">
        <v>46</v>
      </c>
      <c r="B46" s="200">
        <v>9</v>
      </c>
      <c r="C46" s="25"/>
      <c r="D46" s="201">
        <v>2.2999999999999998</v>
      </c>
      <c r="E46" s="202">
        <v>23.1</v>
      </c>
      <c r="F46" s="202">
        <v>2.6</v>
      </c>
      <c r="G46" s="202">
        <v>-7.1</v>
      </c>
      <c r="H46" s="202">
        <v>13.2</v>
      </c>
      <c r="I46" s="202">
        <v>5.3</v>
      </c>
      <c r="J46" s="202">
        <v>-4.5</v>
      </c>
      <c r="K46" s="202">
        <v>-3.4</v>
      </c>
      <c r="L46" s="202">
        <v>-7</v>
      </c>
      <c r="M46" s="202">
        <v>8.8000000000000007</v>
      </c>
      <c r="N46" s="202">
        <v>6.1</v>
      </c>
      <c r="O46" s="202">
        <v>-2.2000000000000002</v>
      </c>
      <c r="P46" s="202">
        <v>5.8</v>
      </c>
      <c r="Q46" s="202">
        <v>-1.1000000000000001</v>
      </c>
      <c r="R46" s="202">
        <v>10.7</v>
      </c>
      <c r="S46" s="202">
        <v>-2.6</v>
      </c>
    </row>
    <row r="47" spans="1:32" ht="27" customHeight="1" x14ac:dyDescent="0.25">
      <c r="A47" s="595" t="s">
        <v>147</v>
      </c>
      <c r="B47" s="595"/>
      <c r="C47" s="596"/>
      <c r="D47" s="203">
        <v>-0.7</v>
      </c>
      <c r="E47" s="203">
        <v>27.5</v>
      </c>
      <c r="F47" s="203">
        <v>-2.6</v>
      </c>
      <c r="G47" s="203">
        <v>-2.7</v>
      </c>
      <c r="H47" s="203">
        <v>-8.1999999999999993</v>
      </c>
      <c r="I47" s="203">
        <v>-1.2</v>
      </c>
      <c r="J47" s="203">
        <v>-5.0999999999999996</v>
      </c>
      <c r="K47" s="203">
        <v>-0.9</v>
      </c>
      <c r="L47" s="203">
        <v>-8</v>
      </c>
      <c r="M47" s="203">
        <v>2.7</v>
      </c>
      <c r="N47" s="203">
        <v>-6.1</v>
      </c>
      <c r="O47" s="203">
        <v>-9.9</v>
      </c>
      <c r="P47" s="203">
        <v>0.8</v>
      </c>
      <c r="Q47" s="203">
        <v>1.9</v>
      </c>
      <c r="R47" s="203">
        <v>2.2999999999999998</v>
      </c>
      <c r="S47" s="203">
        <v>-5.4</v>
      </c>
      <c r="T47" s="204"/>
      <c r="U47" s="204"/>
      <c r="V47" s="204"/>
      <c r="W47" s="204"/>
      <c r="X47" s="204"/>
      <c r="Y47" s="204"/>
      <c r="Z47" s="204"/>
      <c r="AA47" s="204"/>
      <c r="AB47" s="204"/>
      <c r="AC47" s="204"/>
      <c r="AD47" s="204"/>
      <c r="AE47" s="204"/>
      <c r="AF47" s="204"/>
    </row>
    <row r="48" spans="1:32" ht="27" customHeight="1" x14ac:dyDescent="0.25">
      <c r="A48" s="204"/>
      <c r="B48" s="204"/>
      <c r="C48" s="204"/>
      <c r="D48" s="205"/>
      <c r="E48" s="205"/>
      <c r="F48" s="205"/>
      <c r="G48" s="205"/>
      <c r="H48" s="205"/>
      <c r="I48" s="205"/>
      <c r="J48" s="205"/>
      <c r="K48" s="205"/>
      <c r="L48" s="205"/>
      <c r="M48" s="205"/>
      <c r="N48" s="205"/>
      <c r="O48" s="205"/>
      <c r="P48" s="205"/>
      <c r="Q48" s="205"/>
      <c r="R48" s="205"/>
      <c r="S48" s="205"/>
      <c r="T48" s="204"/>
      <c r="U48" s="204"/>
      <c r="V48" s="204"/>
      <c r="W48" s="204"/>
      <c r="X48" s="204"/>
      <c r="Y48" s="204"/>
      <c r="Z48" s="204"/>
      <c r="AA48" s="204"/>
      <c r="AB48" s="204"/>
      <c r="AC48" s="204"/>
      <c r="AD48" s="204"/>
      <c r="AE48" s="204"/>
      <c r="AF48" s="204"/>
    </row>
    <row r="49" spans="1:19" ht="16.75" x14ac:dyDescent="0.25">
      <c r="A49" s="176" t="s">
        <v>427</v>
      </c>
      <c r="B49" s="60"/>
      <c r="C49" s="60"/>
      <c r="D49" s="35"/>
      <c r="E49" s="35"/>
      <c r="F49" s="35"/>
      <c r="G49" s="35"/>
      <c r="H49" s="586"/>
      <c r="I49" s="586"/>
      <c r="J49" s="586"/>
      <c r="K49" s="586"/>
      <c r="L49" s="586"/>
      <c r="M49" s="586"/>
      <c r="N49" s="586"/>
      <c r="O49" s="586"/>
      <c r="P49" s="35"/>
      <c r="Q49" s="35"/>
      <c r="R49" s="35"/>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185"/>
      <c r="B53" s="185"/>
      <c r="C53" s="185"/>
      <c r="D53" s="593" t="s">
        <v>418</v>
      </c>
      <c r="E53" s="593"/>
      <c r="F53" s="593"/>
      <c r="G53" s="593"/>
      <c r="H53" s="593"/>
      <c r="I53" s="593"/>
      <c r="J53" s="593"/>
      <c r="K53" s="593"/>
      <c r="L53" s="593"/>
      <c r="M53" s="593"/>
      <c r="N53" s="593"/>
      <c r="O53" s="593"/>
      <c r="P53" s="593"/>
      <c r="Q53" s="593"/>
      <c r="R53" s="593"/>
      <c r="S53" s="206"/>
    </row>
    <row r="54" spans="1:19" ht="13.5" customHeight="1" x14ac:dyDescent="0.25">
      <c r="A54" s="186" t="s">
        <v>420</v>
      </c>
      <c r="B54" s="186" t="s">
        <v>296</v>
      </c>
      <c r="C54" s="19"/>
      <c r="D54" s="187">
        <v>101.7</v>
      </c>
      <c r="E54" s="188">
        <v>104.5</v>
      </c>
      <c r="F54" s="188">
        <v>104.3</v>
      </c>
      <c r="G54" s="188">
        <v>108.5</v>
      </c>
      <c r="H54" s="188">
        <v>103.3</v>
      </c>
      <c r="I54" s="188">
        <v>110</v>
      </c>
      <c r="J54" s="188">
        <v>108.1</v>
      </c>
      <c r="K54" s="188">
        <v>103.9</v>
      </c>
      <c r="L54" s="189">
        <v>88</v>
      </c>
      <c r="M54" s="189">
        <v>97.7</v>
      </c>
      <c r="N54" s="189">
        <v>119.7</v>
      </c>
      <c r="O54" s="189">
        <v>108.5</v>
      </c>
      <c r="P54" s="188">
        <v>78.5</v>
      </c>
      <c r="Q54" s="188">
        <v>95.6</v>
      </c>
      <c r="R54" s="188">
        <v>100.2</v>
      </c>
      <c r="S54" s="189">
        <v>100.8</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102</v>
      </c>
      <c r="E56" s="17">
        <v>117.8</v>
      </c>
      <c r="F56" s="17">
        <v>101.6</v>
      </c>
      <c r="G56" s="17">
        <v>97.5</v>
      </c>
      <c r="H56" s="17">
        <v>100.3</v>
      </c>
      <c r="I56" s="17">
        <v>105.6</v>
      </c>
      <c r="J56" s="17">
        <v>96.6</v>
      </c>
      <c r="K56" s="17">
        <v>84.1</v>
      </c>
      <c r="L56" s="191">
        <v>114.9</v>
      </c>
      <c r="M56" s="191">
        <v>103.6</v>
      </c>
      <c r="N56" s="191">
        <v>97.4</v>
      </c>
      <c r="O56" s="191">
        <v>107.2</v>
      </c>
      <c r="P56" s="17">
        <v>100.5</v>
      </c>
      <c r="Q56" s="17">
        <v>98.2</v>
      </c>
      <c r="R56" s="17">
        <v>89.7</v>
      </c>
      <c r="S56" s="191">
        <v>121.2</v>
      </c>
    </row>
    <row r="57" spans="1:19" ht="13.5" customHeight="1" x14ac:dyDescent="0.25">
      <c r="A57" s="21"/>
      <c r="B57" s="21" t="s">
        <v>278</v>
      </c>
      <c r="C57" s="19"/>
      <c r="D57" s="190">
        <v>103.7</v>
      </c>
      <c r="E57" s="35">
        <v>100.7</v>
      </c>
      <c r="F57" s="35">
        <v>107.2</v>
      </c>
      <c r="G57" s="35">
        <v>99.2</v>
      </c>
      <c r="H57" s="35">
        <v>93.7</v>
      </c>
      <c r="I57" s="35">
        <v>94.7</v>
      </c>
      <c r="J57" s="35">
        <v>88.1</v>
      </c>
      <c r="K57" s="35">
        <v>98.6</v>
      </c>
      <c r="L57" s="35">
        <v>97.7</v>
      </c>
      <c r="M57" s="35">
        <v>108.9</v>
      </c>
      <c r="N57" s="35">
        <v>103.3</v>
      </c>
      <c r="O57" s="35">
        <v>109.4</v>
      </c>
      <c r="P57" s="35">
        <v>99</v>
      </c>
      <c r="Q57" s="35">
        <v>99.7</v>
      </c>
      <c r="R57" s="35">
        <v>93.7</v>
      </c>
      <c r="S57" s="35">
        <v>131.9</v>
      </c>
    </row>
    <row r="58" spans="1:19" ht="13.5" customHeight="1" x14ac:dyDescent="0.25">
      <c r="B58" s="21" t="s">
        <v>96</v>
      </c>
      <c r="C58" s="19"/>
      <c r="D58" s="192">
        <v>105.3</v>
      </c>
      <c r="E58" s="207">
        <v>107.9</v>
      </c>
      <c r="F58" s="207">
        <v>108.2</v>
      </c>
      <c r="G58" s="207">
        <v>96.7</v>
      </c>
      <c r="H58" s="207">
        <v>93.2</v>
      </c>
      <c r="I58" s="207">
        <v>98.6</v>
      </c>
      <c r="J58" s="207">
        <v>90.3</v>
      </c>
      <c r="K58" s="207">
        <v>97.9</v>
      </c>
      <c r="L58" s="207">
        <v>93.9</v>
      </c>
      <c r="M58" s="207">
        <v>113.3</v>
      </c>
      <c r="N58" s="207">
        <v>102.2</v>
      </c>
      <c r="O58" s="207">
        <v>104.7</v>
      </c>
      <c r="P58" s="207">
        <v>101.1</v>
      </c>
      <c r="Q58" s="207">
        <v>100.8</v>
      </c>
      <c r="R58" s="207">
        <v>94.5</v>
      </c>
      <c r="S58" s="207">
        <v>129.69999999999999</v>
      </c>
    </row>
    <row r="59" spans="1:19" ht="13.5" customHeight="1" x14ac:dyDescent="0.25">
      <c r="A59" s="194"/>
      <c r="B59" s="194" t="s">
        <v>159</v>
      </c>
      <c r="C59" s="195"/>
      <c r="D59" s="196">
        <v>107.2</v>
      </c>
      <c r="E59" s="197">
        <v>119.1</v>
      </c>
      <c r="F59" s="197">
        <v>111.2</v>
      </c>
      <c r="G59" s="197">
        <v>106</v>
      </c>
      <c r="H59" s="197">
        <v>87.6</v>
      </c>
      <c r="I59" s="197">
        <v>89.8</v>
      </c>
      <c r="J59" s="197">
        <v>102.9</v>
      </c>
      <c r="K59" s="197">
        <v>98.2</v>
      </c>
      <c r="L59" s="197">
        <v>78.099999999999994</v>
      </c>
      <c r="M59" s="197">
        <v>120.1</v>
      </c>
      <c r="N59" s="197">
        <v>96.1</v>
      </c>
      <c r="O59" s="197">
        <v>101.8</v>
      </c>
      <c r="P59" s="197">
        <v>105.6</v>
      </c>
      <c r="Q59" s="197">
        <v>97.4</v>
      </c>
      <c r="R59" s="197">
        <v>113.4</v>
      </c>
      <c r="S59" s="197">
        <v>137.4</v>
      </c>
    </row>
    <row r="60" spans="1:19" ht="13.5" customHeight="1" x14ac:dyDescent="0.25">
      <c r="A60" s="21" t="s">
        <v>421</v>
      </c>
      <c r="B60" s="21">
        <v>9</v>
      </c>
      <c r="C60" s="19" t="s">
        <v>425</v>
      </c>
      <c r="D60" s="187">
        <v>87.3</v>
      </c>
      <c r="E60" s="188">
        <v>108</v>
      </c>
      <c r="F60" s="188">
        <v>87.8</v>
      </c>
      <c r="G60" s="188">
        <v>98</v>
      </c>
      <c r="H60" s="188">
        <v>78.2</v>
      </c>
      <c r="I60" s="188">
        <v>83.5</v>
      </c>
      <c r="J60" s="188">
        <v>84.4</v>
      </c>
      <c r="K60" s="188">
        <v>84.5</v>
      </c>
      <c r="L60" s="188">
        <v>64.599999999999994</v>
      </c>
      <c r="M60" s="188">
        <v>83.7</v>
      </c>
      <c r="N60" s="188">
        <v>91</v>
      </c>
      <c r="O60" s="188">
        <v>94.3</v>
      </c>
      <c r="P60" s="188">
        <v>76.400000000000006</v>
      </c>
      <c r="Q60" s="188">
        <v>82.3</v>
      </c>
      <c r="R60" s="188">
        <v>85.8</v>
      </c>
      <c r="S60" s="188">
        <v>122.2</v>
      </c>
    </row>
    <row r="61" spans="1:19" ht="13.5" customHeight="1" x14ac:dyDescent="0.25">
      <c r="A61" s="24" t="s">
        <v>46</v>
      </c>
      <c r="B61" s="21">
        <v>10</v>
      </c>
      <c r="C61" s="19"/>
      <c r="D61" s="190">
        <v>87.6</v>
      </c>
      <c r="E61" s="17">
        <v>91.6</v>
      </c>
      <c r="F61" s="17">
        <v>87.5</v>
      </c>
      <c r="G61" s="17">
        <v>97.2</v>
      </c>
      <c r="H61" s="17">
        <v>75.7</v>
      </c>
      <c r="I61" s="17">
        <v>84.2</v>
      </c>
      <c r="J61" s="17">
        <v>100.1</v>
      </c>
      <c r="K61" s="17">
        <v>75</v>
      </c>
      <c r="L61" s="17">
        <v>63.3</v>
      </c>
      <c r="M61" s="17">
        <v>88.9</v>
      </c>
      <c r="N61" s="17">
        <v>92.1</v>
      </c>
      <c r="O61" s="17">
        <v>88.9</v>
      </c>
      <c r="P61" s="17">
        <v>77.099999999999994</v>
      </c>
      <c r="Q61" s="17">
        <v>79.2</v>
      </c>
      <c r="R61" s="17">
        <v>89.3</v>
      </c>
      <c r="S61" s="17">
        <v>123.3</v>
      </c>
    </row>
    <row r="62" spans="1:19" ht="13.5" customHeight="1" x14ac:dyDescent="0.25">
      <c r="A62" s="24" t="s">
        <v>46</v>
      </c>
      <c r="B62" s="21">
        <v>11</v>
      </c>
      <c r="C62" s="19"/>
      <c r="D62" s="190">
        <v>94.2</v>
      </c>
      <c r="E62" s="17">
        <v>90.3</v>
      </c>
      <c r="F62" s="17">
        <v>95.2</v>
      </c>
      <c r="G62" s="17">
        <v>98.6</v>
      </c>
      <c r="H62" s="17">
        <v>74.8</v>
      </c>
      <c r="I62" s="17">
        <v>97.5</v>
      </c>
      <c r="J62" s="17">
        <v>88</v>
      </c>
      <c r="K62" s="17">
        <v>79.5</v>
      </c>
      <c r="L62" s="17">
        <v>80.3</v>
      </c>
      <c r="M62" s="17">
        <v>84.4</v>
      </c>
      <c r="N62" s="17">
        <v>96.3</v>
      </c>
      <c r="O62" s="17">
        <v>112.2</v>
      </c>
      <c r="P62" s="17">
        <v>76.2</v>
      </c>
      <c r="Q62" s="17">
        <v>97.2</v>
      </c>
      <c r="R62" s="17">
        <v>88.3</v>
      </c>
      <c r="S62" s="17">
        <v>133.30000000000001</v>
      </c>
    </row>
    <row r="63" spans="1:19" ht="13.5" customHeight="1" x14ac:dyDescent="0.25">
      <c r="A63" s="24" t="s">
        <v>46</v>
      </c>
      <c r="B63" s="21">
        <v>12</v>
      </c>
      <c r="D63" s="190">
        <v>205.2</v>
      </c>
      <c r="E63" s="17">
        <v>225.6</v>
      </c>
      <c r="F63" s="17">
        <v>226.9</v>
      </c>
      <c r="G63" s="17">
        <v>137</v>
      </c>
      <c r="H63" s="17">
        <v>129.9</v>
      </c>
      <c r="I63" s="17">
        <v>117.6</v>
      </c>
      <c r="J63" s="17">
        <v>180.6</v>
      </c>
      <c r="K63" s="17">
        <v>209.2</v>
      </c>
      <c r="L63" s="17">
        <v>148.5</v>
      </c>
      <c r="M63" s="17">
        <v>274</v>
      </c>
      <c r="N63" s="17">
        <v>132.1</v>
      </c>
      <c r="O63" s="17">
        <v>120.7</v>
      </c>
      <c r="P63" s="17">
        <v>253.3</v>
      </c>
      <c r="Q63" s="17">
        <v>175.4</v>
      </c>
      <c r="R63" s="17">
        <v>220.2</v>
      </c>
      <c r="S63" s="17">
        <v>205.2</v>
      </c>
    </row>
    <row r="64" spans="1:19" ht="13.5" customHeight="1" x14ac:dyDescent="0.25">
      <c r="A64" s="24" t="s">
        <v>422</v>
      </c>
      <c r="B64" s="21">
        <v>1</v>
      </c>
      <c r="C64" s="19"/>
      <c r="D64" s="190">
        <v>92.5</v>
      </c>
      <c r="E64" s="17">
        <v>80.5</v>
      </c>
      <c r="F64" s="17">
        <v>90.1</v>
      </c>
      <c r="G64" s="17">
        <v>180.4</v>
      </c>
      <c r="H64" s="17">
        <v>97.1</v>
      </c>
      <c r="I64" s="17">
        <v>97.1</v>
      </c>
      <c r="J64" s="17">
        <v>88.6</v>
      </c>
      <c r="K64" s="17">
        <v>82.3</v>
      </c>
      <c r="L64" s="17">
        <v>72.599999999999994</v>
      </c>
      <c r="M64" s="17">
        <v>94.3</v>
      </c>
      <c r="N64" s="17">
        <v>96.2</v>
      </c>
      <c r="O64" s="17">
        <v>103.1</v>
      </c>
      <c r="P64" s="17">
        <v>86.3</v>
      </c>
      <c r="Q64" s="17">
        <v>85.6</v>
      </c>
      <c r="R64" s="17">
        <v>98.4</v>
      </c>
      <c r="S64" s="17">
        <v>133.5</v>
      </c>
    </row>
    <row r="65" spans="1:19" ht="13.5" customHeight="1" x14ac:dyDescent="0.25">
      <c r="A65" s="24" t="s">
        <v>46</v>
      </c>
      <c r="B65" s="21">
        <v>2</v>
      </c>
      <c r="C65" s="19"/>
      <c r="D65" s="190">
        <v>86.5</v>
      </c>
      <c r="E65" s="17">
        <v>81.8</v>
      </c>
      <c r="F65" s="17">
        <v>85.3</v>
      </c>
      <c r="G65" s="17">
        <v>146.69999999999999</v>
      </c>
      <c r="H65" s="17">
        <v>84.8</v>
      </c>
      <c r="I65" s="17">
        <v>91.3</v>
      </c>
      <c r="J65" s="17">
        <v>88.3</v>
      </c>
      <c r="K65" s="17">
        <v>81.5</v>
      </c>
      <c r="L65" s="17">
        <v>54.1</v>
      </c>
      <c r="M65" s="17">
        <v>84.9</v>
      </c>
      <c r="N65" s="17">
        <v>93.9</v>
      </c>
      <c r="O65" s="17">
        <v>95</v>
      </c>
      <c r="P65" s="17">
        <v>78.7</v>
      </c>
      <c r="Q65" s="17">
        <v>76</v>
      </c>
      <c r="R65" s="17">
        <v>99.9</v>
      </c>
      <c r="S65" s="17">
        <v>125.8</v>
      </c>
    </row>
    <row r="66" spans="1:19" ht="13.5" customHeight="1" x14ac:dyDescent="0.25">
      <c r="A66" s="24" t="s">
        <v>46</v>
      </c>
      <c r="B66" s="21">
        <v>3</v>
      </c>
      <c r="C66" s="19"/>
      <c r="D66" s="190">
        <v>88.7</v>
      </c>
      <c r="E66" s="17">
        <v>109.6</v>
      </c>
      <c r="F66" s="17">
        <v>86.6</v>
      </c>
      <c r="G66" s="17">
        <v>91.8</v>
      </c>
      <c r="H66" s="17">
        <v>89.4</v>
      </c>
      <c r="I66" s="17">
        <v>92.5</v>
      </c>
      <c r="J66" s="17">
        <v>86.9</v>
      </c>
      <c r="K66" s="17">
        <v>80.8</v>
      </c>
      <c r="L66" s="17">
        <v>60.7</v>
      </c>
      <c r="M66" s="17">
        <v>86.7</v>
      </c>
      <c r="N66" s="17">
        <v>99.8</v>
      </c>
      <c r="O66" s="17">
        <v>104.9</v>
      </c>
      <c r="P66" s="17">
        <v>77.7</v>
      </c>
      <c r="Q66" s="17">
        <v>85</v>
      </c>
      <c r="R66" s="17">
        <v>99.9</v>
      </c>
      <c r="S66" s="17">
        <v>124.5</v>
      </c>
    </row>
    <row r="67" spans="1:19" ht="13.5" customHeight="1" x14ac:dyDescent="0.25">
      <c r="A67" s="198" t="s">
        <v>46</v>
      </c>
      <c r="B67" s="21">
        <v>4</v>
      </c>
      <c r="C67" s="19"/>
      <c r="D67" s="190">
        <v>89</v>
      </c>
      <c r="E67" s="17">
        <v>86.4</v>
      </c>
      <c r="F67" s="17">
        <v>90.7</v>
      </c>
      <c r="G67" s="17">
        <v>89.4</v>
      </c>
      <c r="H67" s="17">
        <v>87.7</v>
      </c>
      <c r="I67" s="17">
        <v>94.7</v>
      </c>
      <c r="J67" s="17">
        <v>90.1</v>
      </c>
      <c r="K67" s="17">
        <v>85.6</v>
      </c>
      <c r="L67" s="17">
        <v>59.6</v>
      </c>
      <c r="M67" s="17">
        <v>87.3</v>
      </c>
      <c r="N67" s="17">
        <v>98.9</v>
      </c>
      <c r="O67" s="17">
        <v>99.1</v>
      </c>
      <c r="P67" s="17">
        <v>77.400000000000006</v>
      </c>
      <c r="Q67" s="17">
        <v>76.5</v>
      </c>
      <c r="R67" s="17">
        <v>98.9</v>
      </c>
      <c r="S67" s="17">
        <v>124.8</v>
      </c>
    </row>
    <row r="68" spans="1:19" ht="13.5" customHeight="1" x14ac:dyDescent="0.25">
      <c r="A68" s="24" t="s">
        <v>46</v>
      </c>
      <c r="B68" s="21">
        <v>5</v>
      </c>
      <c r="D68" s="190">
        <v>87.8</v>
      </c>
      <c r="E68" s="17">
        <v>80.2</v>
      </c>
      <c r="F68" s="17">
        <v>87.3</v>
      </c>
      <c r="G68" s="17">
        <v>87.9</v>
      </c>
      <c r="H68" s="17">
        <v>90.3</v>
      </c>
      <c r="I68" s="17">
        <v>94.1</v>
      </c>
      <c r="J68" s="17">
        <v>86.7</v>
      </c>
      <c r="K68" s="17">
        <v>85.2</v>
      </c>
      <c r="L68" s="17">
        <v>61.5</v>
      </c>
      <c r="M68" s="17">
        <v>84.9</v>
      </c>
      <c r="N68" s="17">
        <v>96</v>
      </c>
      <c r="O68" s="17">
        <v>100.1</v>
      </c>
      <c r="P68" s="17">
        <v>79.3</v>
      </c>
      <c r="Q68" s="17">
        <v>78.2</v>
      </c>
      <c r="R68" s="17">
        <v>102.1</v>
      </c>
      <c r="S68" s="17">
        <v>127.1</v>
      </c>
    </row>
    <row r="69" spans="1:19" ht="13.5" customHeight="1" x14ac:dyDescent="0.25">
      <c r="A69" s="21" t="s">
        <v>46</v>
      </c>
      <c r="B69" s="21">
        <v>6</v>
      </c>
      <c r="C69" s="19"/>
      <c r="D69" s="190">
        <v>153.19999999999999</v>
      </c>
      <c r="E69" s="17">
        <v>188.6</v>
      </c>
      <c r="F69" s="17">
        <v>140.69999999999999</v>
      </c>
      <c r="G69" s="17">
        <v>113.2</v>
      </c>
      <c r="H69" s="17">
        <v>221.7</v>
      </c>
      <c r="I69" s="17">
        <v>145.5</v>
      </c>
      <c r="J69" s="17">
        <v>128.69999999999999</v>
      </c>
      <c r="K69" s="17">
        <v>270.8</v>
      </c>
      <c r="L69" s="17">
        <v>70.400000000000006</v>
      </c>
      <c r="M69" s="17">
        <v>151.5</v>
      </c>
      <c r="N69" s="17">
        <v>121.5</v>
      </c>
      <c r="O69" s="17">
        <v>138.4</v>
      </c>
      <c r="P69" s="17">
        <v>230.6</v>
      </c>
      <c r="Q69" s="17">
        <v>117.5</v>
      </c>
      <c r="R69" s="17">
        <v>241.4</v>
      </c>
      <c r="S69" s="17">
        <v>189.7</v>
      </c>
    </row>
    <row r="70" spans="1:19" ht="13.5" customHeight="1" x14ac:dyDescent="0.25">
      <c r="A70" s="24" t="s">
        <v>46</v>
      </c>
      <c r="B70" s="21">
        <v>7</v>
      </c>
      <c r="C70" s="19"/>
      <c r="D70" s="190">
        <v>145.9</v>
      </c>
      <c r="E70" s="17">
        <v>159.5</v>
      </c>
      <c r="F70" s="17">
        <v>168.5</v>
      </c>
      <c r="G70" s="17">
        <v>198.8</v>
      </c>
      <c r="H70" s="17">
        <v>102.7</v>
      </c>
      <c r="I70" s="17">
        <v>125</v>
      </c>
      <c r="J70" s="17">
        <v>153.69999999999999</v>
      </c>
      <c r="K70" s="17">
        <v>108</v>
      </c>
      <c r="L70" s="17">
        <v>100.5</v>
      </c>
      <c r="M70" s="17">
        <v>227.1</v>
      </c>
      <c r="N70" s="17">
        <v>113</v>
      </c>
      <c r="O70" s="17">
        <v>158.5</v>
      </c>
      <c r="P70" s="17">
        <v>76.8</v>
      </c>
      <c r="Q70" s="17">
        <v>119.3</v>
      </c>
      <c r="R70" s="17">
        <v>124.2</v>
      </c>
      <c r="S70" s="17">
        <v>160.1</v>
      </c>
    </row>
    <row r="71" spans="1:19" ht="13.5" customHeight="1" x14ac:dyDescent="0.25">
      <c r="A71" s="24" t="s">
        <v>46</v>
      </c>
      <c r="B71" s="21">
        <v>8</v>
      </c>
      <c r="C71" s="19"/>
      <c r="D71" s="190">
        <v>90.6</v>
      </c>
      <c r="E71" s="17">
        <v>85.8</v>
      </c>
      <c r="F71" s="17">
        <v>91.5</v>
      </c>
      <c r="G71" s="17">
        <v>92.7</v>
      </c>
      <c r="H71" s="17">
        <v>99.6</v>
      </c>
      <c r="I71" s="17">
        <v>91.8</v>
      </c>
      <c r="J71" s="17">
        <v>93.5</v>
      </c>
      <c r="K71" s="17">
        <v>81.400000000000006</v>
      </c>
      <c r="L71" s="17">
        <v>70.5</v>
      </c>
      <c r="M71" s="17">
        <v>85.5</v>
      </c>
      <c r="N71" s="17">
        <v>97.4</v>
      </c>
      <c r="O71" s="17">
        <v>99.9</v>
      </c>
      <c r="P71" s="17">
        <v>74.599999999999994</v>
      </c>
      <c r="Q71" s="17">
        <v>81.900000000000006</v>
      </c>
      <c r="R71" s="17">
        <v>100.5</v>
      </c>
      <c r="S71" s="17">
        <v>135.30000000000001</v>
      </c>
    </row>
    <row r="72" spans="1:19" ht="13.5" customHeight="1" x14ac:dyDescent="0.25">
      <c r="A72" s="199" t="s">
        <v>46</v>
      </c>
      <c r="B72" s="200">
        <v>9</v>
      </c>
      <c r="C72" s="25"/>
      <c r="D72" s="201">
        <v>91.4</v>
      </c>
      <c r="E72" s="202">
        <v>179.1</v>
      </c>
      <c r="F72" s="202">
        <v>90.8</v>
      </c>
      <c r="G72" s="202">
        <v>90.1</v>
      </c>
      <c r="H72" s="202">
        <v>90.7</v>
      </c>
      <c r="I72" s="202">
        <v>87.8</v>
      </c>
      <c r="J72" s="202">
        <v>87.3</v>
      </c>
      <c r="K72" s="202">
        <v>80.400000000000006</v>
      </c>
      <c r="L72" s="202">
        <v>58.4</v>
      </c>
      <c r="M72" s="202">
        <v>84.6</v>
      </c>
      <c r="N72" s="202">
        <v>97.9</v>
      </c>
      <c r="O72" s="202">
        <v>97.4</v>
      </c>
      <c r="P72" s="202">
        <v>75.400000000000006</v>
      </c>
      <c r="Q72" s="202">
        <v>83.7</v>
      </c>
      <c r="R72" s="202">
        <v>99.3</v>
      </c>
      <c r="S72" s="202">
        <v>128</v>
      </c>
    </row>
    <row r="73" spans="1:19" ht="17.25" customHeight="1" x14ac:dyDescent="0.25">
      <c r="A73" s="185"/>
      <c r="B73" s="185"/>
      <c r="C73" s="185"/>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1.3</v>
      </c>
      <c r="E74" s="188">
        <v>-24.7</v>
      </c>
      <c r="F74" s="188">
        <v>1.5</v>
      </c>
      <c r="G74" s="188">
        <v>2</v>
      </c>
      <c r="H74" s="188">
        <v>-3.5</v>
      </c>
      <c r="I74" s="188">
        <v>5.6</v>
      </c>
      <c r="J74" s="188">
        <v>5.6</v>
      </c>
      <c r="K74" s="188">
        <v>-9.4</v>
      </c>
      <c r="L74" s="189">
        <v>-18.2</v>
      </c>
      <c r="M74" s="189">
        <v>-2</v>
      </c>
      <c r="N74" s="189">
        <v>27.4</v>
      </c>
      <c r="O74" s="189">
        <v>-3.4</v>
      </c>
      <c r="P74" s="188">
        <v>-2.2999999999999998</v>
      </c>
      <c r="Q74" s="188">
        <v>4.3</v>
      </c>
      <c r="R74" s="188">
        <v>0.4</v>
      </c>
      <c r="S74" s="189">
        <v>-0.4</v>
      </c>
    </row>
    <row r="75" spans="1:19" ht="13.5" customHeight="1" x14ac:dyDescent="0.25">
      <c r="A75" s="21"/>
      <c r="B75" s="21" t="s">
        <v>219</v>
      </c>
      <c r="C75" s="19"/>
      <c r="D75" s="190">
        <v>-1.8</v>
      </c>
      <c r="E75" s="17">
        <v>-4.3</v>
      </c>
      <c r="F75" s="17">
        <v>-4.2</v>
      </c>
      <c r="G75" s="17">
        <v>-7.8</v>
      </c>
      <c r="H75" s="17">
        <v>-3.2</v>
      </c>
      <c r="I75" s="17">
        <v>-9.1</v>
      </c>
      <c r="J75" s="17">
        <v>-7.5</v>
      </c>
      <c r="K75" s="17">
        <v>-3.8</v>
      </c>
      <c r="L75" s="191">
        <v>13.5</v>
      </c>
      <c r="M75" s="191">
        <v>2.4</v>
      </c>
      <c r="N75" s="191">
        <v>-16.5</v>
      </c>
      <c r="O75" s="191">
        <v>-7.8</v>
      </c>
      <c r="P75" s="17">
        <v>27.3</v>
      </c>
      <c r="Q75" s="17">
        <v>4.5</v>
      </c>
      <c r="R75" s="17">
        <v>-0.2</v>
      </c>
      <c r="S75" s="191">
        <v>-0.7</v>
      </c>
    </row>
    <row r="76" spans="1:19" ht="13.5" customHeight="1" x14ac:dyDescent="0.25">
      <c r="A76" s="21"/>
      <c r="B76" s="21" t="s">
        <v>94</v>
      </c>
      <c r="C76" s="19"/>
      <c r="D76" s="190">
        <v>2</v>
      </c>
      <c r="E76" s="17">
        <v>17.899999999999999</v>
      </c>
      <c r="F76" s="17">
        <v>1.7</v>
      </c>
      <c r="G76" s="17">
        <v>-2.5</v>
      </c>
      <c r="H76" s="17">
        <v>0.3</v>
      </c>
      <c r="I76" s="17">
        <v>5.6</v>
      </c>
      <c r="J76" s="17">
        <v>-3.4</v>
      </c>
      <c r="K76" s="17">
        <v>-15.9</v>
      </c>
      <c r="L76" s="191">
        <v>15</v>
      </c>
      <c r="M76" s="191">
        <v>3.6</v>
      </c>
      <c r="N76" s="191">
        <v>-2.6</v>
      </c>
      <c r="O76" s="191">
        <v>7.2</v>
      </c>
      <c r="P76" s="17">
        <v>0.5</v>
      </c>
      <c r="Q76" s="17">
        <v>-1.7</v>
      </c>
      <c r="R76" s="17">
        <v>-10.3</v>
      </c>
      <c r="S76" s="191">
        <v>21.2</v>
      </c>
    </row>
    <row r="77" spans="1:19" ht="13.5" customHeight="1" x14ac:dyDescent="0.25">
      <c r="A77" s="21"/>
      <c r="B77" s="21" t="s">
        <v>278</v>
      </c>
      <c r="C77" s="19"/>
      <c r="D77" s="190">
        <v>1.7</v>
      </c>
      <c r="E77" s="17">
        <v>-14.5</v>
      </c>
      <c r="F77" s="17">
        <v>5.5</v>
      </c>
      <c r="G77" s="17">
        <v>1.7</v>
      </c>
      <c r="H77" s="17">
        <v>-6.6</v>
      </c>
      <c r="I77" s="17">
        <v>-10.3</v>
      </c>
      <c r="J77" s="17">
        <v>-8.8000000000000007</v>
      </c>
      <c r="K77" s="17">
        <v>17.2</v>
      </c>
      <c r="L77" s="191">
        <v>-15</v>
      </c>
      <c r="M77" s="191">
        <v>5.0999999999999996</v>
      </c>
      <c r="N77" s="191">
        <v>6.1</v>
      </c>
      <c r="O77" s="191">
        <v>2.1</v>
      </c>
      <c r="P77" s="17">
        <v>-1.5</v>
      </c>
      <c r="Q77" s="17">
        <v>1.5</v>
      </c>
      <c r="R77" s="17">
        <v>4.5</v>
      </c>
      <c r="S77" s="191">
        <v>8.8000000000000007</v>
      </c>
    </row>
    <row r="78" spans="1:19" ht="13.5" customHeight="1" x14ac:dyDescent="0.25">
      <c r="B78" s="21" t="s">
        <v>96</v>
      </c>
      <c r="C78" s="19"/>
      <c r="D78" s="190">
        <v>1.5</v>
      </c>
      <c r="E78" s="17">
        <v>7.1</v>
      </c>
      <c r="F78" s="17">
        <v>0.9</v>
      </c>
      <c r="G78" s="17">
        <v>-2.5</v>
      </c>
      <c r="H78" s="17">
        <v>-0.5</v>
      </c>
      <c r="I78" s="17">
        <v>4.0999999999999996</v>
      </c>
      <c r="J78" s="17">
        <v>2.5</v>
      </c>
      <c r="K78" s="17">
        <v>-0.7</v>
      </c>
      <c r="L78" s="191">
        <v>-3.9</v>
      </c>
      <c r="M78" s="191">
        <v>4</v>
      </c>
      <c r="N78" s="191">
        <v>-1.1000000000000001</v>
      </c>
      <c r="O78" s="191">
        <v>-4.3</v>
      </c>
      <c r="P78" s="17">
        <v>2.1</v>
      </c>
      <c r="Q78" s="17">
        <v>1.1000000000000001</v>
      </c>
      <c r="R78" s="17">
        <v>0.9</v>
      </c>
      <c r="S78" s="191">
        <v>-1.7</v>
      </c>
    </row>
    <row r="79" spans="1:19" ht="13.5" customHeight="1" x14ac:dyDescent="0.25">
      <c r="A79" s="194"/>
      <c r="B79" s="194" t="s">
        <v>159</v>
      </c>
      <c r="C79" s="195"/>
      <c r="D79" s="196">
        <v>2.6</v>
      </c>
      <c r="E79" s="197">
        <v>8.8000000000000007</v>
      </c>
      <c r="F79" s="197">
        <v>2.4</v>
      </c>
      <c r="G79" s="197">
        <v>11.2</v>
      </c>
      <c r="H79" s="197">
        <v>-4.7</v>
      </c>
      <c r="I79" s="197">
        <v>-8.9</v>
      </c>
      <c r="J79" s="197">
        <v>13.1</v>
      </c>
      <c r="K79" s="197">
        <v>3.8</v>
      </c>
      <c r="L79" s="197">
        <v>-18.2</v>
      </c>
      <c r="M79" s="197">
        <v>5.4</v>
      </c>
      <c r="N79" s="197">
        <v>2.2999999999999998</v>
      </c>
      <c r="O79" s="197">
        <v>-3.4</v>
      </c>
      <c r="P79" s="197">
        <v>5.3</v>
      </c>
      <c r="Q79" s="197">
        <v>0.2</v>
      </c>
      <c r="R79" s="197">
        <v>19.899999999999999</v>
      </c>
      <c r="S79" s="197">
        <v>2.8</v>
      </c>
    </row>
    <row r="80" spans="1:19" ht="13.5" customHeight="1" x14ac:dyDescent="0.25">
      <c r="A80" s="21" t="s">
        <v>421</v>
      </c>
      <c r="B80" s="21">
        <v>9</v>
      </c>
      <c r="C80" s="19" t="s">
        <v>425</v>
      </c>
      <c r="D80" s="187">
        <v>2.6</v>
      </c>
      <c r="E80" s="188">
        <v>26.3</v>
      </c>
      <c r="F80" s="188">
        <v>2</v>
      </c>
      <c r="G80" s="188">
        <v>30</v>
      </c>
      <c r="H80" s="188">
        <v>6</v>
      </c>
      <c r="I80" s="188">
        <v>-5.3</v>
      </c>
      <c r="J80" s="188">
        <v>10.199999999999999</v>
      </c>
      <c r="K80" s="188">
        <v>10</v>
      </c>
      <c r="L80" s="188">
        <v>-17.399999999999999</v>
      </c>
      <c r="M80" s="188">
        <v>1.5</v>
      </c>
      <c r="N80" s="188">
        <v>2.9</v>
      </c>
      <c r="O80" s="188">
        <v>-2</v>
      </c>
      <c r="P80" s="188">
        <v>6.6</v>
      </c>
      <c r="Q80" s="188">
        <v>-1</v>
      </c>
      <c r="R80" s="188">
        <v>13.6</v>
      </c>
      <c r="S80" s="188">
        <v>-0.6</v>
      </c>
    </row>
    <row r="81" spans="1:32" ht="13.5" customHeight="1" x14ac:dyDescent="0.25">
      <c r="A81" s="24" t="s">
        <v>46</v>
      </c>
      <c r="B81" s="21">
        <v>10</v>
      </c>
      <c r="C81" s="19"/>
      <c r="D81" s="190">
        <v>2.2999999999999998</v>
      </c>
      <c r="E81" s="17">
        <v>-3.6</v>
      </c>
      <c r="F81" s="17">
        <v>2</v>
      </c>
      <c r="G81" s="17">
        <v>29.4</v>
      </c>
      <c r="H81" s="17">
        <v>0.4</v>
      </c>
      <c r="I81" s="17">
        <v>-3.7</v>
      </c>
      <c r="J81" s="17">
        <v>26.7</v>
      </c>
      <c r="K81" s="17">
        <v>2.5</v>
      </c>
      <c r="L81" s="17">
        <v>-18.8</v>
      </c>
      <c r="M81" s="17">
        <v>1.8</v>
      </c>
      <c r="N81" s="17">
        <v>5.3</v>
      </c>
      <c r="O81" s="17">
        <v>-9</v>
      </c>
      <c r="P81" s="17">
        <v>2</v>
      </c>
      <c r="Q81" s="17">
        <v>-3.2</v>
      </c>
      <c r="R81" s="17">
        <v>13.8</v>
      </c>
      <c r="S81" s="17">
        <v>1.1000000000000001</v>
      </c>
    </row>
    <row r="82" spans="1:32" ht="13.5" customHeight="1" x14ac:dyDescent="0.25">
      <c r="A82" s="24" t="s">
        <v>46</v>
      </c>
      <c r="B82" s="21">
        <v>11</v>
      </c>
      <c r="C82" s="19"/>
      <c r="D82" s="190">
        <v>5</v>
      </c>
      <c r="E82" s="17">
        <v>-17.2</v>
      </c>
      <c r="F82" s="17">
        <v>3.5</v>
      </c>
      <c r="G82" s="17">
        <v>30.3</v>
      </c>
      <c r="H82" s="17">
        <v>-0.1</v>
      </c>
      <c r="I82" s="17">
        <v>5.5</v>
      </c>
      <c r="J82" s="17">
        <v>8.5</v>
      </c>
      <c r="K82" s="17">
        <v>7.1</v>
      </c>
      <c r="L82" s="17">
        <v>2.8</v>
      </c>
      <c r="M82" s="17">
        <v>2.2000000000000002</v>
      </c>
      <c r="N82" s="17">
        <v>7.4</v>
      </c>
      <c r="O82" s="17">
        <v>13.7</v>
      </c>
      <c r="P82" s="17">
        <v>1.5</v>
      </c>
      <c r="Q82" s="17">
        <v>12.2</v>
      </c>
      <c r="R82" s="17">
        <v>12.5</v>
      </c>
      <c r="S82" s="17">
        <v>7.8</v>
      </c>
    </row>
    <row r="83" spans="1:32" ht="13.5" customHeight="1" x14ac:dyDescent="0.25">
      <c r="A83" s="24" t="s">
        <v>46</v>
      </c>
      <c r="B83" s="21">
        <v>12</v>
      </c>
      <c r="D83" s="190">
        <v>4.0999999999999996</v>
      </c>
      <c r="E83" s="17">
        <v>17.100000000000001</v>
      </c>
      <c r="F83" s="17">
        <v>4.3</v>
      </c>
      <c r="G83" s="17">
        <v>-15.1</v>
      </c>
      <c r="H83" s="17">
        <v>-32.4</v>
      </c>
      <c r="I83" s="17">
        <v>-26.7</v>
      </c>
      <c r="J83" s="17">
        <v>21.8</v>
      </c>
      <c r="K83" s="17">
        <v>-2.2999999999999998</v>
      </c>
      <c r="L83" s="17">
        <v>-13.6</v>
      </c>
      <c r="M83" s="17">
        <v>21.5</v>
      </c>
      <c r="N83" s="17">
        <v>10.7</v>
      </c>
      <c r="O83" s="17">
        <v>-19.8</v>
      </c>
      <c r="P83" s="17">
        <v>8.5</v>
      </c>
      <c r="Q83" s="17">
        <v>3</v>
      </c>
      <c r="R83" s="17">
        <v>14.9</v>
      </c>
      <c r="S83" s="17">
        <v>4</v>
      </c>
    </row>
    <row r="84" spans="1:32" ht="13.5" customHeight="1" x14ac:dyDescent="0.25">
      <c r="A84" s="24" t="s">
        <v>422</v>
      </c>
      <c r="B84" s="21">
        <v>1</v>
      </c>
      <c r="C84" s="19"/>
      <c r="D84" s="190">
        <v>3.4</v>
      </c>
      <c r="E84" s="17">
        <v>-0.9</v>
      </c>
      <c r="F84" s="17">
        <v>0.7</v>
      </c>
      <c r="G84" s="17">
        <v>33.9</v>
      </c>
      <c r="H84" s="17">
        <v>25.8</v>
      </c>
      <c r="I84" s="17">
        <v>18.7</v>
      </c>
      <c r="J84" s="17">
        <v>-0.6</v>
      </c>
      <c r="K84" s="17">
        <v>13.5</v>
      </c>
      <c r="L84" s="17">
        <v>10</v>
      </c>
      <c r="M84" s="17">
        <v>14.7</v>
      </c>
      <c r="N84" s="17">
        <v>10.4</v>
      </c>
      <c r="O84" s="17">
        <v>5.0999999999999996</v>
      </c>
      <c r="P84" s="17">
        <v>-1.4</v>
      </c>
      <c r="Q84" s="17">
        <v>1.5</v>
      </c>
      <c r="R84" s="17">
        <v>-0.6</v>
      </c>
      <c r="S84" s="17">
        <v>3.2</v>
      </c>
    </row>
    <row r="85" spans="1:32" ht="13.5" customHeight="1" x14ac:dyDescent="0.25">
      <c r="A85" s="24" t="s">
        <v>46</v>
      </c>
      <c r="B85" s="21">
        <v>2</v>
      </c>
      <c r="C85" s="19"/>
      <c r="D85" s="190">
        <v>2.7</v>
      </c>
      <c r="E85" s="17">
        <v>0.2</v>
      </c>
      <c r="F85" s="17">
        <v>1.5</v>
      </c>
      <c r="G85" s="17">
        <v>60.9</v>
      </c>
      <c r="H85" s="17">
        <v>18.3</v>
      </c>
      <c r="I85" s="17">
        <v>8.4</v>
      </c>
      <c r="J85" s="17">
        <v>3.3</v>
      </c>
      <c r="K85" s="17">
        <v>13</v>
      </c>
      <c r="L85" s="17">
        <v>-5.0999999999999996</v>
      </c>
      <c r="M85" s="17">
        <v>3.4</v>
      </c>
      <c r="N85" s="17">
        <v>6.7</v>
      </c>
      <c r="O85" s="17">
        <v>-1.3</v>
      </c>
      <c r="P85" s="17">
        <v>0.1</v>
      </c>
      <c r="Q85" s="17">
        <v>-3.4</v>
      </c>
      <c r="R85" s="17">
        <v>2.6</v>
      </c>
      <c r="S85" s="17">
        <v>6.5</v>
      </c>
    </row>
    <row r="86" spans="1:32" ht="13.5" customHeight="1" x14ac:dyDescent="0.25">
      <c r="A86" s="24" t="s">
        <v>46</v>
      </c>
      <c r="B86" s="21">
        <v>3</v>
      </c>
      <c r="C86" s="19"/>
      <c r="D86" s="190">
        <v>1.1000000000000001</v>
      </c>
      <c r="E86" s="17">
        <v>7.3</v>
      </c>
      <c r="F86" s="17">
        <v>-1.5</v>
      </c>
      <c r="G86" s="17">
        <v>-13.5</v>
      </c>
      <c r="H86" s="17">
        <v>21.3</v>
      </c>
      <c r="I86" s="17">
        <v>11.3</v>
      </c>
      <c r="J86" s="17">
        <v>2.4</v>
      </c>
      <c r="K86" s="17">
        <v>4.8</v>
      </c>
      <c r="L86" s="17">
        <v>-2.1</v>
      </c>
      <c r="M86" s="17">
        <v>2.2000000000000002</v>
      </c>
      <c r="N86" s="17">
        <v>12.8</v>
      </c>
      <c r="O86" s="17">
        <v>19.899999999999999</v>
      </c>
      <c r="P86" s="17">
        <v>0.3</v>
      </c>
      <c r="Q86" s="17">
        <v>-0.8</v>
      </c>
      <c r="R86" s="17">
        <v>3.5</v>
      </c>
      <c r="S86" s="17">
        <v>2</v>
      </c>
    </row>
    <row r="87" spans="1:32" ht="13.5" customHeight="1" x14ac:dyDescent="0.25">
      <c r="A87" s="198" t="s">
        <v>46</v>
      </c>
      <c r="B87" s="21">
        <v>4</v>
      </c>
      <c r="C87" s="19"/>
      <c r="D87" s="190">
        <v>-0.2</v>
      </c>
      <c r="E87" s="17">
        <v>-40.700000000000003</v>
      </c>
      <c r="F87" s="17">
        <v>3</v>
      </c>
      <c r="G87" s="17">
        <v>-5</v>
      </c>
      <c r="H87" s="17">
        <v>23.2</v>
      </c>
      <c r="I87" s="17">
        <v>9.9</v>
      </c>
      <c r="J87" s="17">
        <v>4.5</v>
      </c>
      <c r="K87" s="17">
        <v>16.3</v>
      </c>
      <c r="L87" s="17">
        <v>-8.3000000000000007</v>
      </c>
      <c r="M87" s="17">
        <v>1.4</v>
      </c>
      <c r="N87" s="17">
        <v>12.1</v>
      </c>
      <c r="O87" s="17">
        <v>11</v>
      </c>
      <c r="P87" s="17">
        <v>-1.1000000000000001</v>
      </c>
      <c r="Q87" s="17">
        <v>-12.1</v>
      </c>
      <c r="R87" s="17">
        <v>8.8000000000000007</v>
      </c>
      <c r="S87" s="17">
        <v>3.5</v>
      </c>
    </row>
    <row r="88" spans="1:32" ht="13.5" customHeight="1" x14ac:dyDescent="0.25">
      <c r="A88" s="24" t="s">
        <v>46</v>
      </c>
      <c r="B88" s="21">
        <v>5</v>
      </c>
      <c r="D88" s="190">
        <v>-0.2</v>
      </c>
      <c r="E88" s="17">
        <v>-17.3</v>
      </c>
      <c r="F88" s="17">
        <v>0.8</v>
      </c>
      <c r="G88" s="17">
        <v>-7.5</v>
      </c>
      <c r="H88" s="17">
        <v>24.6</v>
      </c>
      <c r="I88" s="17">
        <v>15.2</v>
      </c>
      <c r="J88" s="17">
        <v>-1</v>
      </c>
      <c r="K88" s="17">
        <v>13.3</v>
      </c>
      <c r="L88" s="17">
        <v>-2.1</v>
      </c>
      <c r="M88" s="17">
        <v>-32.9</v>
      </c>
      <c r="N88" s="17">
        <v>2.2000000000000002</v>
      </c>
      <c r="O88" s="17">
        <v>4.5</v>
      </c>
      <c r="P88" s="17">
        <v>1.5</v>
      </c>
      <c r="Q88" s="17">
        <v>-3.3</v>
      </c>
      <c r="R88" s="17">
        <v>11.7</v>
      </c>
      <c r="S88" s="17">
        <v>7</v>
      </c>
    </row>
    <row r="89" spans="1:32" ht="13.5" customHeight="1" x14ac:dyDescent="0.25">
      <c r="A89" s="21" t="s">
        <v>46</v>
      </c>
      <c r="B89" s="21">
        <v>6</v>
      </c>
      <c r="C89" s="19"/>
      <c r="D89" s="190">
        <v>8.1999999999999993</v>
      </c>
      <c r="E89" s="17">
        <v>36.799999999999997</v>
      </c>
      <c r="F89" s="17">
        <v>0.2</v>
      </c>
      <c r="G89" s="17">
        <v>6</v>
      </c>
      <c r="H89" s="17">
        <v>50.8</v>
      </c>
      <c r="I89" s="17">
        <v>60.2</v>
      </c>
      <c r="J89" s="17">
        <v>21.1</v>
      </c>
      <c r="K89" s="17">
        <v>49.1</v>
      </c>
      <c r="L89" s="17">
        <v>-7.7</v>
      </c>
      <c r="M89" s="17">
        <v>19.899999999999999</v>
      </c>
      <c r="N89" s="17">
        <v>13</v>
      </c>
      <c r="O89" s="17">
        <v>21</v>
      </c>
      <c r="P89" s="17">
        <v>1.1000000000000001</v>
      </c>
      <c r="Q89" s="17">
        <v>-7.3</v>
      </c>
      <c r="R89" s="17">
        <v>19.7</v>
      </c>
      <c r="S89" s="17">
        <v>9</v>
      </c>
    </row>
    <row r="90" spans="1:32" ht="13.5" customHeight="1" x14ac:dyDescent="0.25">
      <c r="A90" s="24" t="s">
        <v>46</v>
      </c>
      <c r="B90" s="21">
        <v>7</v>
      </c>
      <c r="C90" s="19"/>
      <c r="D90" s="190">
        <v>1.6</v>
      </c>
      <c r="E90" s="17">
        <v>-9.3000000000000007</v>
      </c>
      <c r="F90" s="17">
        <v>-1.4</v>
      </c>
      <c r="G90" s="17">
        <v>71.5</v>
      </c>
      <c r="H90" s="17">
        <v>14.2</v>
      </c>
      <c r="I90" s="17">
        <v>25.4</v>
      </c>
      <c r="J90" s="17">
        <v>4.9000000000000004</v>
      </c>
      <c r="K90" s="17">
        <v>3.8</v>
      </c>
      <c r="L90" s="17">
        <v>-21.1</v>
      </c>
      <c r="M90" s="17">
        <v>-4.3</v>
      </c>
      <c r="N90" s="17">
        <v>15.2</v>
      </c>
      <c r="O90" s="17">
        <v>25.2</v>
      </c>
      <c r="P90" s="17">
        <v>-4.7</v>
      </c>
      <c r="Q90" s="17">
        <v>5.2</v>
      </c>
      <c r="R90" s="17">
        <v>14</v>
      </c>
      <c r="S90" s="17">
        <v>0.5</v>
      </c>
    </row>
    <row r="91" spans="1:32" ht="13.5" customHeight="1" x14ac:dyDescent="0.25">
      <c r="A91" s="24" t="s">
        <v>46</v>
      </c>
      <c r="B91" s="21">
        <v>8</v>
      </c>
      <c r="C91" s="19"/>
      <c r="D91" s="190">
        <v>3</v>
      </c>
      <c r="E91" s="17">
        <v>-7.1</v>
      </c>
      <c r="F91" s="17">
        <v>1.9</v>
      </c>
      <c r="G91" s="17">
        <v>-5.2</v>
      </c>
      <c r="H91" s="208">
        <v>12.2</v>
      </c>
      <c r="I91" s="17">
        <v>5.8</v>
      </c>
      <c r="J91" s="17">
        <v>-2.5</v>
      </c>
      <c r="K91" s="17">
        <v>10</v>
      </c>
      <c r="L91" s="17">
        <v>9.1</v>
      </c>
      <c r="M91" s="17">
        <v>1.5</v>
      </c>
      <c r="N91" s="17">
        <v>7.3</v>
      </c>
      <c r="O91" s="17">
        <v>2.9</v>
      </c>
      <c r="P91" s="17">
        <v>-0.9</v>
      </c>
      <c r="Q91" s="17">
        <v>5.3</v>
      </c>
      <c r="R91" s="17">
        <v>10.1</v>
      </c>
      <c r="S91" s="17">
        <v>10.4</v>
      </c>
    </row>
    <row r="92" spans="1:32" ht="13.5" customHeight="1" x14ac:dyDescent="0.25">
      <c r="A92" s="199" t="s">
        <v>46</v>
      </c>
      <c r="B92" s="200">
        <v>9</v>
      </c>
      <c r="C92" s="25"/>
      <c r="D92" s="201">
        <v>4.7</v>
      </c>
      <c r="E92" s="202">
        <v>65.8</v>
      </c>
      <c r="F92" s="202">
        <v>3.4</v>
      </c>
      <c r="G92" s="202">
        <v>-8.1</v>
      </c>
      <c r="H92" s="209">
        <v>16</v>
      </c>
      <c r="I92" s="202">
        <v>5.0999999999999996</v>
      </c>
      <c r="J92" s="202">
        <v>3.4</v>
      </c>
      <c r="K92" s="202">
        <v>-4.9000000000000004</v>
      </c>
      <c r="L92" s="202">
        <v>-9.6</v>
      </c>
      <c r="M92" s="202">
        <v>1.1000000000000001</v>
      </c>
      <c r="N92" s="202">
        <v>7.6</v>
      </c>
      <c r="O92" s="202">
        <v>3.3</v>
      </c>
      <c r="P92" s="202">
        <v>-1.3</v>
      </c>
      <c r="Q92" s="202">
        <v>1.7</v>
      </c>
      <c r="R92" s="202">
        <v>15.7</v>
      </c>
      <c r="S92" s="202">
        <v>4.7</v>
      </c>
    </row>
    <row r="93" spans="1:32" ht="27" customHeight="1" x14ac:dyDescent="0.25">
      <c r="A93" s="595" t="s">
        <v>147</v>
      </c>
      <c r="B93" s="595"/>
      <c r="C93" s="596"/>
      <c r="D93" s="210">
        <v>0.9</v>
      </c>
      <c r="E93" s="209">
        <v>108.7</v>
      </c>
      <c r="F93" s="209">
        <v>-0.8</v>
      </c>
      <c r="G93" s="209">
        <v>-2.8</v>
      </c>
      <c r="H93" s="209">
        <v>-8.9</v>
      </c>
      <c r="I93" s="209">
        <v>-4.4000000000000004</v>
      </c>
      <c r="J93" s="209">
        <v>-6.6</v>
      </c>
      <c r="K93" s="209">
        <v>-1.2</v>
      </c>
      <c r="L93" s="209">
        <v>-17.2</v>
      </c>
      <c r="M93" s="209">
        <v>-1.1000000000000001</v>
      </c>
      <c r="N93" s="209">
        <v>0.5</v>
      </c>
      <c r="O93" s="209">
        <v>-2.5</v>
      </c>
      <c r="P93" s="209">
        <v>1.1000000000000001</v>
      </c>
      <c r="Q93" s="209">
        <v>2.2000000000000002</v>
      </c>
      <c r="R93" s="209">
        <v>-1.2</v>
      </c>
      <c r="S93" s="209">
        <v>-5.4</v>
      </c>
      <c r="T93" s="204"/>
      <c r="U93" s="204"/>
      <c r="V93" s="204"/>
      <c r="W93" s="204"/>
      <c r="X93" s="204"/>
      <c r="Y93" s="204"/>
      <c r="Z93" s="204"/>
      <c r="AA93" s="204"/>
      <c r="AB93" s="204"/>
      <c r="AC93" s="204"/>
      <c r="AD93" s="204"/>
      <c r="AE93" s="204"/>
      <c r="AF93" s="204"/>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65" right="0.39370078740157483" top="0.43307086614173229" bottom="0.59055118110236227" header="0.31496062992125984" footer="0.35433070866141736"/>
  <pageSetup paperSize="9" scale="61" firstPageNumber="0" orientation="portrait" r:id="rId1"/>
  <headerFooter alignWithMargins="0">
    <oddFooter>&amp;C&amp;"ＭＳ Ｐゴシック,標準"&amp;12- 4 -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17"/>
    <pageSetUpPr fitToPage="1"/>
  </sheetPr>
  <dimension ref="A1:IS98"/>
  <sheetViews>
    <sheetView zoomScale="70" zoomScaleNormal="70" workbookViewId="0"/>
  </sheetViews>
  <sheetFormatPr defaultColWidth="9" defaultRowHeight="13.3" x14ac:dyDescent="0.25"/>
  <cols>
    <col min="1" max="1" width="4.921875" style="23" bestFit="1" customWidth="1"/>
    <col min="2" max="2" width="5.23046875" style="23" customWidth="1"/>
    <col min="3" max="3" width="3.07421875" style="23" bestFit="1" customWidth="1"/>
    <col min="4" max="5" width="7.61328125" style="23" bestFit="1" customWidth="1"/>
    <col min="6" max="6" width="7.69140625" style="23" customWidth="1"/>
    <col min="7" max="7" width="8.07421875" style="23" bestFit="1" customWidth="1"/>
    <col min="8" max="10" width="7.61328125" style="23" bestFit="1" customWidth="1"/>
    <col min="11"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429</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213">
        <v>100.8</v>
      </c>
      <c r="E8" s="214">
        <v>99.4</v>
      </c>
      <c r="F8" s="214">
        <v>104.1</v>
      </c>
      <c r="G8" s="214">
        <v>111</v>
      </c>
      <c r="H8" s="214">
        <v>98.2</v>
      </c>
      <c r="I8" s="214">
        <v>108.7</v>
      </c>
      <c r="J8" s="214">
        <v>106.3</v>
      </c>
      <c r="K8" s="214">
        <v>99.3</v>
      </c>
      <c r="L8" s="189">
        <v>109</v>
      </c>
      <c r="M8" s="189">
        <v>97</v>
      </c>
      <c r="N8" s="189">
        <v>110.9</v>
      </c>
      <c r="O8" s="189">
        <v>101.5</v>
      </c>
      <c r="P8" s="214">
        <v>75.8</v>
      </c>
      <c r="Q8" s="214">
        <v>95</v>
      </c>
      <c r="R8" s="214">
        <v>101.2</v>
      </c>
      <c r="S8" s="189">
        <v>105.7</v>
      </c>
    </row>
    <row r="9" spans="1:28" ht="13.5" customHeight="1" x14ac:dyDescent="0.25">
      <c r="A9" s="21"/>
      <c r="B9" s="21" t="s">
        <v>219</v>
      </c>
      <c r="C9" s="19"/>
      <c r="D9" s="11">
        <v>100</v>
      </c>
      <c r="E9" s="22">
        <v>100</v>
      </c>
      <c r="F9" s="22">
        <v>100</v>
      </c>
      <c r="G9" s="22">
        <v>100</v>
      </c>
      <c r="H9" s="22">
        <v>100</v>
      </c>
      <c r="I9" s="22">
        <v>100</v>
      </c>
      <c r="J9" s="22">
        <v>100</v>
      </c>
      <c r="K9" s="22">
        <v>100</v>
      </c>
      <c r="L9" s="191">
        <v>100</v>
      </c>
      <c r="M9" s="191">
        <v>100</v>
      </c>
      <c r="N9" s="191">
        <v>100</v>
      </c>
      <c r="O9" s="191">
        <v>100</v>
      </c>
      <c r="P9" s="22">
        <v>100</v>
      </c>
      <c r="Q9" s="22">
        <v>100</v>
      </c>
      <c r="R9" s="22">
        <v>100</v>
      </c>
      <c r="S9" s="191">
        <v>100</v>
      </c>
    </row>
    <row r="10" spans="1:28" x14ac:dyDescent="0.25">
      <c r="A10" s="21"/>
      <c r="B10" s="21" t="s">
        <v>94</v>
      </c>
      <c r="C10" s="19"/>
      <c r="D10" s="11">
        <v>101.8</v>
      </c>
      <c r="E10" s="22">
        <v>108</v>
      </c>
      <c r="F10" s="22">
        <v>102.8</v>
      </c>
      <c r="G10" s="22">
        <v>99.6</v>
      </c>
      <c r="H10" s="22">
        <v>105.7</v>
      </c>
      <c r="I10" s="22">
        <v>102.4</v>
      </c>
      <c r="J10" s="22">
        <v>92.4</v>
      </c>
      <c r="K10" s="22">
        <v>96</v>
      </c>
      <c r="L10" s="191">
        <v>112.9</v>
      </c>
      <c r="M10" s="191">
        <v>106.9</v>
      </c>
      <c r="N10" s="191">
        <v>102.9</v>
      </c>
      <c r="O10" s="191">
        <v>98</v>
      </c>
      <c r="P10" s="22">
        <v>99.7</v>
      </c>
      <c r="Q10" s="22">
        <v>100.3</v>
      </c>
      <c r="R10" s="22">
        <v>99.8</v>
      </c>
      <c r="S10" s="191">
        <v>118.3</v>
      </c>
    </row>
    <row r="11" spans="1:28" ht="13.5" customHeight="1" x14ac:dyDescent="0.25">
      <c r="A11" s="21"/>
      <c r="B11" s="21" t="s">
        <v>278</v>
      </c>
      <c r="C11" s="19"/>
      <c r="D11" s="11">
        <v>99.6</v>
      </c>
      <c r="E11" s="22">
        <v>100.6</v>
      </c>
      <c r="F11" s="22">
        <v>105.3</v>
      </c>
      <c r="G11" s="22">
        <v>88.7</v>
      </c>
      <c r="H11" s="22">
        <v>96.6</v>
      </c>
      <c r="I11" s="22">
        <v>90.9</v>
      </c>
      <c r="J11" s="22">
        <v>87.4</v>
      </c>
      <c r="K11" s="22">
        <v>97.8</v>
      </c>
      <c r="L11" s="22">
        <v>111.1</v>
      </c>
      <c r="M11" s="22">
        <v>104.8</v>
      </c>
      <c r="N11" s="22">
        <v>98.9</v>
      </c>
      <c r="O11" s="22">
        <v>99.5</v>
      </c>
      <c r="P11" s="22">
        <v>96.8</v>
      </c>
      <c r="Q11" s="22">
        <v>96.9</v>
      </c>
      <c r="R11" s="22">
        <v>105.4</v>
      </c>
      <c r="S11" s="22">
        <v>115.6</v>
      </c>
    </row>
    <row r="12" spans="1:28" ht="13.5" customHeight="1" x14ac:dyDescent="0.25">
      <c r="B12" s="21" t="s">
        <v>96</v>
      </c>
      <c r="C12" s="19"/>
      <c r="D12" s="215">
        <v>98.6</v>
      </c>
      <c r="E12" s="191">
        <v>103.5</v>
      </c>
      <c r="F12" s="191">
        <v>103.7</v>
      </c>
      <c r="G12" s="191">
        <v>90.4</v>
      </c>
      <c r="H12" s="191">
        <v>92.3</v>
      </c>
      <c r="I12" s="191">
        <v>93.4</v>
      </c>
      <c r="J12" s="191">
        <v>89.1</v>
      </c>
      <c r="K12" s="191">
        <v>94.2</v>
      </c>
      <c r="L12" s="191">
        <v>112.5</v>
      </c>
      <c r="M12" s="191">
        <v>106</v>
      </c>
      <c r="N12" s="191">
        <v>96.2</v>
      </c>
      <c r="O12" s="191">
        <v>90.7</v>
      </c>
      <c r="P12" s="191">
        <v>90.7</v>
      </c>
      <c r="Q12" s="191">
        <v>94.9</v>
      </c>
      <c r="R12" s="191">
        <v>100</v>
      </c>
      <c r="S12" s="191">
        <v>118.9</v>
      </c>
    </row>
    <row r="13" spans="1:28" ht="13.5" customHeight="1" x14ac:dyDescent="0.25">
      <c r="A13" s="194"/>
      <c r="B13" s="194" t="s">
        <v>159</v>
      </c>
      <c r="C13" s="195"/>
      <c r="D13" s="216">
        <v>99.6</v>
      </c>
      <c r="E13" s="217">
        <v>108.4</v>
      </c>
      <c r="F13" s="217">
        <v>103.7</v>
      </c>
      <c r="G13" s="217">
        <v>96.9</v>
      </c>
      <c r="H13" s="217">
        <v>87.7</v>
      </c>
      <c r="I13" s="217">
        <v>88.6</v>
      </c>
      <c r="J13" s="217">
        <v>99.5</v>
      </c>
      <c r="K13" s="217">
        <v>93.5</v>
      </c>
      <c r="L13" s="217">
        <v>102.4</v>
      </c>
      <c r="M13" s="217">
        <v>108.1</v>
      </c>
      <c r="N13" s="217">
        <v>88</v>
      </c>
      <c r="O13" s="217">
        <v>82.4</v>
      </c>
      <c r="P13" s="217">
        <v>94.3</v>
      </c>
      <c r="Q13" s="217">
        <v>91.4</v>
      </c>
      <c r="R13" s="217">
        <v>105</v>
      </c>
      <c r="S13" s="217">
        <v>121.5</v>
      </c>
    </row>
    <row r="14" spans="1:28" ht="13.5" customHeight="1" x14ac:dyDescent="0.25">
      <c r="A14" s="21" t="s">
        <v>421</v>
      </c>
      <c r="B14" s="21">
        <v>9</v>
      </c>
      <c r="C14" s="19" t="s">
        <v>425</v>
      </c>
      <c r="D14" s="213">
        <v>81.599999999999994</v>
      </c>
      <c r="E14" s="214">
        <v>91.9</v>
      </c>
      <c r="F14" s="214">
        <v>82.7</v>
      </c>
      <c r="G14" s="214">
        <v>89.8</v>
      </c>
      <c r="H14" s="214">
        <v>75.099999999999994</v>
      </c>
      <c r="I14" s="214">
        <v>78.3</v>
      </c>
      <c r="J14" s="214">
        <v>83.1</v>
      </c>
      <c r="K14" s="214">
        <v>76.599999999999994</v>
      </c>
      <c r="L14" s="214">
        <v>75.400000000000006</v>
      </c>
      <c r="M14" s="214">
        <v>76.7</v>
      </c>
      <c r="N14" s="214">
        <v>79.7</v>
      </c>
      <c r="O14" s="214">
        <v>77.2</v>
      </c>
      <c r="P14" s="214">
        <v>69.099999999999994</v>
      </c>
      <c r="Q14" s="214">
        <v>77.099999999999994</v>
      </c>
      <c r="R14" s="214">
        <v>78.099999999999994</v>
      </c>
      <c r="S14" s="214">
        <v>108.2</v>
      </c>
    </row>
    <row r="15" spans="1:28" ht="13.5" customHeight="1" x14ac:dyDescent="0.25">
      <c r="A15" s="24" t="s">
        <v>46</v>
      </c>
      <c r="B15" s="21">
        <v>10</v>
      </c>
      <c r="C15" s="19"/>
      <c r="D15" s="11">
        <v>81.099999999999994</v>
      </c>
      <c r="E15" s="22">
        <v>88.6</v>
      </c>
      <c r="F15" s="22">
        <v>81.5</v>
      </c>
      <c r="G15" s="22">
        <v>89.5</v>
      </c>
      <c r="H15" s="22">
        <v>72.7</v>
      </c>
      <c r="I15" s="22">
        <v>78.3</v>
      </c>
      <c r="J15" s="22">
        <v>87.9</v>
      </c>
      <c r="K15" s="22">
        <v>70.5</v>
      </c>
      <c r="L15" s="22">
        <v>88.5</v>
      </c>
      <c r="M15" s="22">
        <v>81.599999999999994</v>
      </c>
      <c r="N15" s="22">
        <v>79.400000000000006</v>
      </c>
      <c r="O15" s="22">
        <v>72.900000000000006</v>
      </c>
      <c r="P15" s="22">
        <v>69.599999999999994</v>
      </c>
      <c r="Q15" s="22">
        <v>73.900000000000006</v>
      </c>
      <c r="R15" s="22">
        <v>79.400000000000006</v>
      </c>
      <c r="S15" s="22">
        <v>103.8</v>
      </c>
    </row>
    <row r="16" spans="1:28" ht="13.5" customHeight="1" x14ac:dyDescent="0.25">
      <c r="A16" s="24" t="s">
        <v>46</v>
      </c>
      <c r="B16" s="21">
        <v>11</v>
      </c>
      <c r="C16" s="19"/>
      <c r="D16" s="11">
        <v>85.8</v>
      </c>
      <c r="E16" s="22">
        <v>87.9</v>
      </c>
      <c r="F16" s="22">
        <v>87.3</v>
      </c>
      <c r="G16" s="22">
        <v>88.7</v>
      </c>
      <c r="H16" s="22">
        <v>71.7</v>
      </c>
      <c r="I16" s="22">
        <v>92.7</v>
      </c>
      <c r="J16" s="22">
        <v>83.9</v>
      </c>
      <c r="K16" s="22">
        <v>73</v>
      </c>
      <c r="L16" s="22">
        <v>84.4</v>
      </c>
      <c r="M16" s="22">
        <v>85.4</v>
      </c>
      <c r="N16" s="22">
        <v>82.6</v>
      </c>
      <c r="O16" s="22">
        <v>82</v>
      </c>
      <c r="P16" s="22">
        <v>68.3</v>
      </c>
      <c r="Q16" s="22">
        <v>86.2</v>
      </c>
      <c r="R16" s="22">
        <v>79.099999999999994</v>
      </c>
      <c r="S16" s="22">
        <v>109.8</v>
      </c>
    </row>
    <row r="17" spans="1:19" ht="13.5" customHeight="1" x14ac:dyDescent="0.25">
      <c r="A17" s="24" t="s">
        <v>46</v>
      </c>
      <c r="B17" s="21">
        <v>12</v>
      </c>
      <c r="D17" s="11">
        <v>177.7</v>
      </c>
      <c r="E17" s="22">
        <v>183.1</v>
      </c>
      <c r="F17" s="22">
        <v>199</v>
      </c>
      <c r="G17" s="22">
        <v>140.4</v>
      </c>
      <c r="H17" s="22">
        <v>132.30000000000001</v>
      </c>
      <c r="I17" s="22">
        <v>122.4</v>
      </c>
      <c r="J17" s="22">
        <v>170.1</v>
      </c>
      <c r="K17" s="22">
        <v>200.7</v>
      </c>
      <c r="L17" s="22">
        <v>166.3</v>
      </c>
      <c r="M17" s="22">
        <v>223</v>
      </c>
      <c r="N17" s="22">
        <v>107.8</v>
      </c>
      <c r="O17" s="22">
        <v>97.9</v>
      </c>
      <c r="P17" s="22">
        <v>213.6</v>
      </c>
      <c r="Q17" s="22">
        <v>155.5</v>
      </c>
      <c r="R17" s="22">
        <v>203.4</v>
      </c>
      <c r="S17" s="22">
        <v>173.6</v>
      </c>
    </row>
    <row r="18" spans="1:19" ht="13.5" customHeight="1" x14ac:dyDescent="0.25">
      <c r="A18" s="24" t="s">
        <v>422</v>
      </c>
      <c r="B18" s="21">
        <v>1</v>
      </c>
      <c r="C18" s="19"/>
      <c r="D18" s="11">
        <v>83.8</v>
      </c>
      <c r="E18" s="22">
        <v>90.2</v>
      </c>
      <c r="F18" s="22">
        <v>82.8</v>
      </c>
      <c r="G18" s="22">
        <v>144.1</v>
      </c>
      <c r="H18" s="22">
        <v>87.7</v>
      </c>
      <c r="I18" s="22">
        <v>85.4</v>
      </c>
      <c r="J18" s="22">
        <v>79.400000000000006</v>
      </c>
      <c r="K18" s="22">
        <v>73.900000000000006</v>
      </c>
      <c r="L18" s="22">
        <v>94.2</v>
      </c>
      <c r="M18" s="22">
        <v>84.6</v>
      </c>
      <c r="N18" s="22">
        <v>85.9</v>
      </c>
      <c r="O18" s="22">
        <v>79.099999999999994</v>
      </c>
      <c r="P18" s="22">
        <v>79.3</v>
      </c>
      <c r="Q18" s="22">
        <v>76.3</v>
      </c>
      <c r="R18" s="22">
        <v>82.3</v>
      </c>
      <c r="S18" s="22">
        <v>113.3</v>
      </c>
    </row>
    <row r="19" spans="1:19" ht="13.5" customHeight="1" x14ac:dyDescent="0.25">
      <c r="A19" s="24" t="s">
        <v>46</v>
      </c>
      <c r="B19" s="21">
        <v>2</v>
      </c>
      <c r="C19" s="19"/>
      <c r="D19" s="11">
        <v>79.5</v>
      </c>
      <c r="E19" s="22">
        <v>82.7</v>
      </c>
      <c r="F19" s="22">
        <v>78.7</v>
      </c>
      <c r="G19" s="22">
        <v>124.1</v>
      </c>
      <c r="H19" s="22">
        <v>82.5</v>
      </c>
      <c r="I19" s="22">
        <v>85.4</v>
      </c>
      <c r="J19" s="22">
        <v>78</v>
      </c>
      <c r="K19" s="22">
        <v>73.599999999999994</v>
      </c>
      <c r="L19" s="22">
        <v>75.400000000000006</v>
      </c>
      <c r="M19" s="22">
        <v>79.2</v>
      </c>
      <c r="N19" s="22">
        <v>81.5</v>
      </c>
      <c r="O19" s="22">
        <v>77.099999999999994</v>
      </c>
      <c r="P19" s="22">
        <v>73.2</v>
      </c>
      <c r="Q19" s="22">
        <v>71.5</v>
      </c>
      <c r="R19" s="22">
        <v>86.1</v>
      </c>
      <c r="S19" s="22">
        <v>105.3</v>
      </c>
    </row>
    <row r="20" spans="1:19" ht="13.5" customHeight="1" x14ac:dyDescent="0.25">
      <c r="A20" s="24" t="s">
        <v>46</v>
      </c>
      <c r="B20" s="21">
        <v>3</v>
      </c>
      <c r="C20" s="19"/>
      <c r="D20" s="11">
        <v>81.5</v>
      </c>
      <c r="E20" s="22">
        <v>96.6</v>
      </c>
      <c r="F20" s="22">
        <v>79.599999999999994</v>
      </c>
      <c r="G20" s="22">
        <v>84.2</v>
      </c>
      <c r="H20" s="22">
        <v>84.2</v>
      </c>
      <c r="I20" s="22">
        <v>85.5</v>
      </c>
      <c r="J20" s="22">
        <v>81.400000000000006</v>
      </c>
      <c r="K20" s="22">
        <v>73.5</v>
      </c>
      <c r="L20" s="22">
        <v>78</v>
      </c>
      <c r="M20" s="22">
        <v>80.099999999999994</v>
      </c>
      <c r="N20" s="22">
        <v>87</v>
      </c>
      <c r="O20" s="22">
        <v>80.900000000000006</v>
      </c>
      <c r="P20" s="22">
        <v>73</v>
      </c>
      <c r="Q20" s="22">
        <v>74.5</v>
      </c>
      <c r="R20" s="22">
        <v>91</v>
      </c>
      <c r="S20" s="22">
        <v>103.8</v>
      </c>
    </row>
    <row r="21" spans="1:19" ht="13.5" customHeight="1" x14ac:dyDescent="0.25">
      <c r="A21" s="198" t="s">
        <v>46</v>
      </c>
      <c r="B21" s="21">
        <v>4</v>
      </c>
      <c r="C21" s="19"/>
      <c r="D21" s="11">
        <v>81.5</v>
      </c>
      <c r="E21" s="22">
        <v>84.7</v>
      </c>
      <c r="F21" s="22">
        <v>82.6</v>
      </c>
      <c r="G21" s="22">
        <v>80.8</v>
      </c>
      <c r="H21" s="22">
        <v>87.3</v>
      </c>
      <c r="I21" s="22">
        <v>86.8</v>
      </c>
      <c r="J21" s="22">
        <v>82.5</v>
      </c>
      <c r="K21" s="22">
        <v>76</v>
      </c>
      <c r="L21" s="22">
        <v>90.1</v>
      </c>
      <c r="M21" s="22">
        <v>81</v>
      </c>
      <c r="N21" s="22">
        <v>86</v>
      </c>
      <c r="O21" s="22">
        <v>80.8</v>
      </c>
      <c r="P21" s="22">
        <v>71.599999999999994</v>
      </c>
      <c r="Q21" s="22">
        <v>71.2</v>
      </c>
      <c r="R21" s="22">
        <v>86.6</v>
      </c>
      <c r="S21" s="22">
        <v>103.7</v>
      </c>
    </row>
    <row r="22" spans="1:19" ht="13.5" customHeight="1" x14ac:dyDescent="0.25">
      <c r="A22" s="24" t="s">
        <v>46</v>
      </c>
      <c r="B22" s="21">
        <v>5</v>
      </c>
      <c r="D22" s="11">
        <v>79.8</v>
      </c>
      <c r="E22" s="22">
        <v>82.1</v>
      </c>
      <c r="F22" s="22">
        <v>79.8</v>
      </c>
      <c r="G22" s="22">
        <v>80.3</v>
      </c>
      <c r="H22" s="22">
        <v>83.2</v>
      </c>
      <c r="I22" s="22">
        <v>84.8</v>
      </c>
      <c r="J22" s="22">
        <v>77.8</v>
      </c>
      <c r="K22" s="22">
        <v>74.5</v>
      </c>
      <c r="L22" s="22">
        <v>85.6</v>
      </c>
      <c r="M22" s="22">
        <v>81.5</v>
      </c>
      <c r="N22" s="22">
        <v>87.4</v>
      </c>
      <c r="O22" s="22">
        <v>81.7</v>
      </c>
      <c r="P22" s="22">
        <v>72.7</v>
      </c>
      <c r="Q22" s="22">
        <v>71.599999999999994</v>
      </c>
      <c r="R22" s="22">
        <v>86.2</v>
      </c>
      <c r="S22" s="22">
        <v>103.4</v>
      </c>
    </row>
    <row r="23" spans="1:19" ht="13.5" customHeight="1" x14ac:dyDescent="0.25">
      <c r="A23" s="24" t="s">
        <v>46</v>
      </c>
      <c r="B23" s="21">
        <v>6</v>
      </c>
      <c r="C23" s="19"/>
      <c r="D23" s="11">
        <v>133.1</v>
      </c>
      <c r="E23" s="22">
        <v>167.5</v>
      </c>
      <c r="F23" s="22">
        <v>125.2</v>
      </c>
      <c r="G23" s="22">
        <v>126.8</v>
      </c>
      <c r="H23" s="22">
        <v>184.4</v>
      </c>
      <c r="I23" s="22">
        <v>115.1</v>
      </c>
      <c r="J23" s="22">
        <v>121</v>
      </c>
      <c r="K23" s="22">
        <v>221.5</v>
      </c>
      <c r="L23" s="22">
        <v>107.3</v>
      </c>
      <c r="M23" s="22">
        <v>132</v>
      </c>
      <c r="N23" s="22">
        <v>96.1</v>
      </c>
      <c r="O23" s="22">
        <v>101.8</v>
      </c>
      <c r="P23" s="22">
        <v>194.8</v>
      </c>
      <c r="Q23" s="22">
        <v>105</v>
      </c>
      <c r="R23" s="22">
        <v>166.3</v>
      </c>
      <c r="S23" s="22">
        <v>147.9</v>
      </c>
    </row>
    <row r="24" spans="1:19" ht="13.5" customHeight="1" x14ac:dyDescent="0.25">
      <c r="A24" s="24" t="s">
        <v>46</v>
      </c>
      <c r="B24" s="21">
        <v>7</v>
      </c>
      <c r="C24" s="19"/>
      <c r="D24" s="11">
        <v>126.5</v>
      </c>
      <c r="E24" s="22">
        <v>166.4</v>
      </c>
      <c r="F24" s="22">
        <v>146.5</v>
      </c>
      <c r="G24" s="22">
        <v>164.8</v>
      </c>
      <c r="H24" s="22">
        <v>93.7</v>
      </c>
      <c r="I24" s="22">
        <v>112.9</v>
      </c>
      <c r="J24" s="22">
        <v>116.2</v>
      </c>
      <c r="K24" s="22">
        <v>96</v>
      </c>
      <c r="L24" s="22">
        <v>104.1</v>
      </c>
      <c r="M24" s="22">
        <v>190.7</v>
      </c>
      <c r="N24" s="22">
        <v>102.7</v>
      </c>
      <c r="O24" s="22">
        <v>115.9</v>
      </c>
      <c r="P24" s="22">
        <v>85.5</v>
      </c>
      <c r="Q24" s="22">
        <v>101.9</v>
      </c>
      <c r="R24" s="22">
        <v>134.5</v>
      </c>
      <c r="S24" s="22">
        <v>148</v>
      </c>
    </row>
    <row r="25" spans="1:19" ht="13.5" customHeight="1" x14ac:dyDescent="0.25">
      <c r="A25" s="24" t="s">
        <v>46</v>
      </c>
      <c r="B25" s="21">
        <v>8</v>
      </c>
      <c r="C25" s="19"/>
      <c r="D25" s="11">
        <v>81.099999999999994</v>
      </c>
      <c r="E25" s="22">
        <v>85.6</v>
      </c>
      <c r="F25" s="22">
        <v>84.1</v>
      </c>
      <c r="G25" s="22">
        <v>82.7</v>
      </c>
      <c r="H25" s="22">
        <v>89.4</v>
      </c>
      <c r="I25" s="22">
        <v>80.599999999999994</v>
      </c>
      <c r="J25" s="22">
        <v>80.7</v>
      </c>
      <c r="K25" s="22">
        <v>72</v>
      </c>
      <c r="L25" s="22">
        <v>73.599999999999994</v>
      </c>
      <c r="M25" s="22">
        <v>78.400000000000006</v>
      </c>
      <c r="N25" s="22">
        <v>86.8</v>
      </c>
      <c r="O25" s="22">
        <v>80.8</v>
      </c>
      <c r="P25" s="22">
        <v>70</v>
      </c>
      <c r="Q25" s="22">
        <v>72.2</v>
      </c>
      <c r="R25" s="22">
        <v>81.599999999999994</v>
      </c>
      <c r="S25" s="22">
        <v>107.5</v>
      </c>
    </row>
    <row r="26" spans="1:19" ht="13.5" customHeight="1" x14ac:dyDescent="0.25">
      <c r="A26" s="199" t="s">
        <v>46</v>
      </c>
      <c r="B26" s="200">
        <v>9</v>
      </c>
      <c r="C26" s="25"/>
      <c r="D26" s="216">
        <v>80.5</v>
      </c>
      <c r="E26" s="217">
        <v>109</v>
      </c>
      <c r="F26" s="217">
        <v>81.8</v>
      </c>
      <c r="G26" s="217">
        <v>80.400000000000006</v>
      </c>
      <c r="H26" s="217">
        <v>82</v>
      </c>
      <c r="I26" s="217">
        <v>79.5</v>
      </c>
      <c r="J26" s="217">
        <v>76.5</v>
      </c>
      <c r="K26" s="217">
        <v>71.3</v>
      </c>
      <c r="L26" s="217">
        <v>67.599999999999994</v>
      </c>
      <c r="M26" s="217">
        <v>80.400000000000006</v>
      </c>
      <c r="N26" s="217">
        <v>81.5</v>
      </c>
      <c r="O26" s="217">
        <v>72.8</v>
      </c>
      <c r="P26" s="217">
        <v>70.5</v>
      </c>
      <c r="Q26" s="217">
        <v>73.599999999999994</v>
      </c>
      <c r="R26" s="217">
        <v>83.4</v>
      </c>
      <c r="S26" s="217">
        <v>101.6</v>
      </c>
    </row>
    <row r="27" spans="1:19"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19" ht="13.5" customHeight="1" x14ac:dyDescent="0.25">
      <c r="A28" s="186" t="s">
        <v>420</v>
      </c>
      <c r="B28" s="186" t="s">
        <v>296</v>
      </c>
      <c r="C28" s="19"/>
      <c r="D28" s="213">
        <v>-0.3</v>
      </c>
      <c r="E28" s="214">
        <v>-12.2</v>
      </c>
      <c r="F28" s="214">
        <v>0.3</v>
      </c>
      <c r="G28" s="214">
        <v>-2.9</v>
      </c>
      <c r="H28" s="214">
        <v>4.5</v>
      </c>
      <c r="I28" s="214">
        <v>2.9</v>
      </c>
      <c r="J28" s="214">
        <v>0.4</v>
      </c>
      <c r="K28" s="214">
        <v>-5.0999999999999996</v>
      </c>
      <c r="L28" s="189">
        <v>-3.5</v>
      </c>
      <c r="M28" s="189">
        <v>-4.5999999999999996</v>
      </c>
      <c r="N28" s="189">
        <v>15.5</v>
      </c>
      <c r="O28" s="189">
        <v>1.1000000000000001</v>
      </c>
      <c r="P28" s="214">
        <v>-5.5</v>
      </c>
      <c r="Q28" s="214">
        <v>1</v>
      </c>
      <c r="R28" s="214">
        <v>-2.9</v>
      </c>
      <c r="S28" s="189">
        <v>1</v>
      </c>
    </row>
    <row r="29" spans="1:19" ht="13.5" customHeight="1" x14ac:dyDescent="0.25">
      <c r="A29" s="21"/>
      <c r="B29" s="21" t="s">
        <v>219</v>
      </c>
      <c r="C29" s="19"/>
      <c r="D29" s="11">
        <v>-0.8</v>
      </c>
      <c r="E29" s="22">
        <v>0.5</v>
      </c>
      <c r="F29" s="22">
        <v>-3.8</v>
      </c>
      <c r="G29" s="22">
        <v>-9.9</v>
      </c>
      <c r="H29" s="22">
        <v>1.8</v>
      </c>
      <c r="I29" s="22">
        <v>-8</v>
      </c>
      <c r="J29" s="22">
        <v>-5.8</v>
      </c>
      <c r="K29" s="22">
        <v>0.7</v>
      </c>
      <c r="L29" s="191">
        <v>-8.3000000000000007</v>
      </c>
      <c r="M29" s="191">
        <v>3.2</v>
      </c>
      <c r="N29" s="191">
        <v>-9.8000000000000007</v>
      </c>
      <c r="O29" s="191">
        <v>-1.6</v>
      </c>
      <c r="P29" s="22">
        <v>32</v>
      </c>
      <c r="Q29" s="22">
        <v>5.3</v>
      </c>
      <c r="R29" s="22">
        <v>-1.2</v>
      </c>
      <c r="S29" s="191">
        <v>-5.4</v>
      </c>
    </row>
    <row r="30" spans="1:19" ht="13.5" customHeight="1" x14ac:dyDescent="0.25">
      <c r="A30" s="21"/>
      <c r="B30" s="21" t="s">
        <v>94</v>
      </c>
      <c r="C30" s="19"/>
      <c r="D30" s="11">
        <v>1.8</v>
      </c>
      <c r="E30" s="22">
        <v>8</v>
      </c>
      <c r="F30" s="22">
        <v>2.8</v>
      </c>
      <c r="G30" s="22">
        <v>-0.4</v>
      </c>
      <c r="H30" s="22">
        <v>5.7</v>
      </c>
      <c r="I30" s="22">
        <v>2.4</v>
      </c>
      <c r="J30" s="22">
        <v>-7.6</v>
      </c>
      <c r="K30" s="22">
        <v>-4</v>
      </c>
      <c r="L30" s="191">
        <v>12.9</v>
      </c>
      <c r="M30" s="191">
        <v>6.9</v>
      </c>
      <c r="N30" s="191">
        <v>2.9</v>
      </c>
      <c r="O30" s="191">
        <v>-2</v>
      </c>
      <c r="P30" s="22">
        <v>-0.3</v>
      </c>
      <c r="Q30" s="22">
        <v>0.3</v>
      </c>
      <c r="R30" s="22">
        <v>-0.2</v>
      </c>
      <c r="S30" s="191">
        <v>18.3</v>
      </c>
    </row>
    <row r="31" spans="1:19" ht="13.5" customHeight="1" x14ac:dyDescent="0.25">
      <c r="A31" s="21"/>
      <c r="B31" s="21" t="s">
        <v>278</v>
      </c>
      <c r="C31" s="19"/>
      <c r="D31" s="11">
        <v>-2.2000000000000002</v>
      </c>
      <c r="E31" s="22">
        <v>-6.9</v>
      </c>
      <c r="F31" s="22">
        <v>2.4</v>
      </c>
      <c r="G31" s="22">
        <v>-10.9</v>
      </c>
      <c r="H31" s="22">
        <v>-8.6</v>
      </c>
      <c r="I31" s="22">
        <v>-11.2</v>
      </c>
      <c r="J31" s="22">
        <v>-5.4</v>
      </c>
      <c r="K31" s="22">
        <v>1.9</v>
      </c>
      <c r="L31" s="191">
        <v>-1.6</v>
      </c>
      <c r="M31" s="191">
        <v>-2</v>
      </c>
      <c r="N31" s="191">
        <v>-3.9</v>
      </c>
      <c r="O31" s="191">
        <v>1.5</v>
      </c>
      <c r="P31" s="22">
        <v>-2.9</v>
      </c>
      <c r="Q31" s="22">
        <v>-3.4</v>
      </c>
      <c r="R31" s="22">
        <v>5.6</v>
      </c>
      <c r="S31" s="191">
        <v>-2.2999999999999998</v>
      </c>
    </row>
    <row r="32" spans="1:19" ht="13.5" customHeight="1" x14ac:dyDescent="0.25">
      <c r="B32" s="21" t="s">
        <v>96</v>
      </c>
      <c r="C32" s="19"/>
      <c r="D32" s="11">
        <v>-1</v>
      </c>
      <c r="E32" s="22">
        <v>2.9</v>
      </c>
      <c r="F32" s="22">
        <v>-1.5</v>
      </c>
      <c r="G32" s="22">
        <v>1.9</v>
      </c>
      <c r="H32" s="22">
        <v>-4.5</v>
      </c>
      <c r="I32" s="22">
        <v>2.8</v>
      </c>
      <c r="J32" s="22">
        <v>1.9</v>
      </c>
      <c r="K32" s="22">
        <v>-3.7</v>
      </c>
      <c r="L32" s="191">
        <v>1.3</v>
      </c>
      <c r="M32" s="191">
        <v>1.1000000000000001</v>
      </c>
      <c r="N32" s="191">
        <v>-2.7</v>
      </c>
      <c r="O32" s="191">
        <v>-8.8000000000000007</v>
      </c>
      <c r="P32" s="22">
        <v>-6.3</v>
      </c>
      <c r="Q32" s="22">
        <v>-2.1</v>
      </c>
      <c r="R32" s="22">
        <v>-5.0999999999999996</v>
      </c>
      <c r="S32" s="191">
        <v>2.9</v>
      </c>
    </row>
    <row r="33" spans="1:32" ht="13.5" customHeight="1" x14ac:dyDescent="0.25">
      <c r="A33" s="194"/>
      <c r="B33" s="194" t="s">
        <v>159</v>
      </c>
      <c r="C33" s="195"/>
      <c r="D33" s="216">
        <v>0.5</v>
      </c>
      <c r="E33" s="217">
        <v>4</v>
      </c>
      <c r="F33" s="217">
        <v>-1.5</v>
      </c>
      <c r="G33" s="217">
        <v>8.6</v>
      </c>
      <c r="H33" s="217">
        <v>-3.9</v>
      </c>
      <c r="I33" s="217">
        <v>-5.5</v>
      </c>
      <c r="J33" s="217">
        <v>12.4</v>
      </c>
      <c r="K33" s="217">
        <v>1.1000000000000001</v>
      </c>
      <c r="L33" s="217">
        <v>-9.6</v>
      </c>
      <c r="M33" s="217">
        <v>-0.6</v>
      </c>
      <c r="N33" s="217">
        <v>-5.8</v>
      </c>
      <c r="O33" s="217">
        <v>-9.4</v>
      </c>
      <c r="P33" s="217">
        <v>2.8</v>
      </c>
      <c r="Q33" s="217">
        <v>-0.2</v>
      </c>
      <c r="R33" s="217">
        <v>5.4</v>
      </c>
      <c r="S33" s="217">
        <v>2</v>
      </c>
    </row>
    <row r="34" spans="1:32" ht="13.5" customHeight="1" x14ac:dyDescent="0.25">
      <c r="A34" s="21" t="s">
        <v>421</v>
      </c>
      <c r="B34" s="21">
        <v>9</v>
      </c>
      <c r="C34" s="19" t="s">
        <v>425</v>
      </c>
      <c r="D34" s="213">
        <v>-0.7</v>
      </c>
      <c r="E34" s="214">
        <v>3.6</v>
      </c>
      <c r="F34" s="214">
        <v>-2.2000000000000002</v>
      </c>
      <c r="G34" s="214">
        <v>24.5</v>
      </c>
      <c r="H34" s="214">
        <v>7</v>
      </c>
      <c r="I34" s="214">
        <v>-8.4</v>
      </c>
      <c r="J34" s="214">
        <v>10.7</v>
      </c>
      <c r="K34" s="214">
        <v>5.4</v>
      </c>
      <c r="L34" s="214">
        <v>-17.600000000000001</v>
      </c>
      <c r="M34" s="214">
        <v>-3.3</v>
      </c>
      <c r="N34" s="214">
        <v>-12.6</v>
      </c>
      <c r="O34" s="214">
        <v>-2.6</v>
      </c>
      <c r="P34" s="214">
        <v>4.0999999999999996</v>
      </c>
      <c r="Q34" s="214">
        <v>-3.1</v>
      </c>
      <c r="R34" s="214">
        <v>1</v>
      </c>
      <c r="S34" s="214">
        <v>-0.1</v>
      </c>
    </row>
    <row r="35" spans="1:32" ht="13.5" customHeight="1" x14ac:dyDescent="0.25">
      <c r="A35" s="24" t="s">
        <v>46</v>
      </c>
      <c r="B35" s="21">
        <v>10</v>
      </c>
      <c r="C35" s="19"/>
      <c r="D35" s="11">
        <v>-0.7</v>
      </c>
      <c r="E35" s="22">
        <v>0.8</v>
      </c>
      <c r="F35" s="22">
        <v>-2</v>
      </c>
      <c r="G35" s="22">
        <v>16.2</v>
      </c>
      <c r="H35" s="22">
        <v>-7.4</v>
      </c>
      <c r="I35" s="22">
        <v>-6.3</v>
      </c>
      <c r="J35" s="22">
        <v>15.1</v>
      </c>
      <c r="K35" s="22">
        <v>0.1</v>
      </c>
      <c r="L35" s="22">
        <v>-10.1</v>
      </c>
      <c r="M35" s="22">
        <v>1</v>
      </c>
      <c r="N35" s="22">
        <v>-10.1</v>
      </c>
      <c r="O35" s="22">
        <v>-9.8000000000000007</v>
      </c>
      <c r="P35" s="22">
        <v>0.6</v>
      </c>
      <c r="Q35" s="22">
        <v>-4.2</v>
      </c>
      <c r="R35" s="22">
        <v>1.3</v>
      </c>
      <c r="S35" s="22">
        <v>-2.6</v>
      </c>
    </row>
    <row r="36" spans="1:32" ht="13.5" customHeight="1" x14ac:dyDescent="0.25">
      <c r="A36" s="24" t="s">
        <v>46</v>
      </c>
      <c r="B36" s="21">
        <v>11</v>
      </c>
      <c r="C36" s="19"/>
      <c r="D36" s="11">
        <v>0.4</v>
      </c>
      <c r="E36" s="22">
        <v>-5.2</v>
      </c>
      <c r="F36" s="22">
        <v>-2.8</v>
      </c>
      <c r="G36" s="22">
        <v>21.8</v>
      </c>
      <c r="H36" s="22">
        <v>-23.6</v>
      </c>
      <c r="I36" s="22">
        <v>5.3</v>
      </c>
      <c r="J36" s="22">
        <v>6.9</v>
      </c>
      <c r="K36" s="22">
        <v>4.0999999999999996</v>
      </c>
      <c r="L36" s="22">
        <v>-6.4</v>
      </c>
      <c r="M36" s="22">
        <v>9.8000000000000007</v>
      </c>
      <c r="N36" s="22">
        <v>-12.4</v>
      </c>
      <c r="O36" s="22">
        <v>8.5</v>
      </c>
      <c r="P36" s="22">
        <v>0</v>
      </c>
      <c r="Q36" s="22">
        <v>4.5999999999999996</v>
      </c>
      <c r="R36" s="22">
        <v>0.3</v>
      </c>
      <c r="S36" s="22">
        <v>2</v>
      </c>
    </row>
    <row r="37" spans="1:32" ht="13.5" customHeight="1" x14ac:dyDescent="0.25">
      <c r="A37" s="24" t="s">
        <v>46</v>
      </c>
      <c r="B37" s="21">
        <v>12</v>
      </c>
      <c r="D37" s="11">
        <v>1.7</v>
      </c>
      <c r="E37" s="22">
        <v>6.1</v>
      </c>
      <c r="F37" s="22">
        <v>-1.2</v>
      </c>
      <c r="G37" s="22">
        <v>0.1</v>
      </c>
      <c r="H37" s="22">
        <v>-24.1</v>
      </c>
      <c r="I37" s="22">
        <v>-11</v>
      </c>
      <c r="J37" s="22">
        <v>21</v>
      </c>
      <c r="K37" s="22">
        <v>0.1</v>
      </c>
      <c r="L37" s="22">
        <v>-14.1</v>
      </c>
      <c r="M37" s="22">
        <v>3.5</v>
      </c>
      <c r="N37" s="22">
        <v>-1</v>
      </c>
      <c r="O37" s="22">
        <v>-12.3</v>
      </c>
      <c r="P37" s="22">
        <v>4.4000000000000004</v>
      </c>
      <c r="Q37" s="22">
        <v>1.8</v>
      </c>
      <c r="R37" s="22">
        <v>10.3</v>
      </c>
      <c r="S37" s="22">
        <v>-0.8</v>
      </c>
    </row>
    <row r="38" spans="1:32" ht="13.5" customHeight="1" x14ac:dyDescent="0.25">
      <c r="A38" s="24" t="s">
        <v>422</v>
      </c>
      <c r="B38" s="21">
        <v>1</v>
      </c>
      <c r="C38" s="19"/>
      <c r="D38" s="11">
        <v>-2.2999999999999998</v>
      </c>
      <c r="E38" s="22">
        <v>5.4</v>
      </c>
      <c r="F38" s="22">
        <v>-4.2</v>
      </c>
      <c r="G38" s="22">
        <v>20.7</v>
      </c>
      <c r="H38" s="22">
        <v>5.5</v>
      </c>
      <c r="I38" s="22">
        <v>7.8</v>
      </c>
      <c r="J38" s="22">
        <v>-10.9</v>
      </c>
      <c r="K38" s="22">
        <v>6.2</v>
      </c>
      <c r="L38" s="22">
        <v>0.2</v>
      </c>
      <c r="M38" s="22">
        <v>4.7</v>
      </c>
      <c r="N38" s="22">
        <v>-0.6</v>
      </c>
      <c r="O38" s="22">
        <v>7.5</v>
      </c>
      <c r="P38" s="22">
        <v>1.7</v>
      </c>
      <c r="Q38" s="22">
        <v>-6.3</v>
      </c>
      <c r="R38" s="22">
        <v>-6.7</v>
      </c>
      <c r="S38" s="22">
        <v>-1.5</v>
      </c>
    </row>
    <row r="39" spans="1:32" ht="13.5" customHeight="1" x14ac:dyDescent="0.25">
      <c r="A39" s="24" t="s">
        <v>46</v>
      </c>
      <c r="B39" s="21">
        <v>2</v>
      </c>
      <c r="C39" s="19"/>
      <c r="D39" s="11">
        <v>-3.8</v>
      </c>
      <c r="E39" s="22">
        <v>-2</v>
      </c>
      <c r="F39" s="22">
        <v>-4.5999999999999996</v>
      </c>
      <c r="G39" s="22">
        <v>48.3</v>
      </c>
      <c r="H39" s="22">
        <v>6</v>
      </c>
      <c r="I39" s="22">
        <v>4</v>
      </c>
      <c r="J39" s="22">
        <v>-11.1</v>
      </c>
      <c r="K39" s="22">
        <v>5.6</v>
      </c>
      <c r="L39" s="22">
        <v>-14.5</v>
      </c>
      <c r="M39" s="22">
        <v>0.3</v>
      </c>
      <c r="N39" s="22">
        <v>-5.8</v>
      </c>
      <c r="O39" s="22">
        <v>-1</v>
      </c>
      <c r="P39" s="22">
        <v>0.5</v>
      </c>
      <c r="Q39" s="22">
        <v>-7.6</v>
      </c>
      <c r="R39" s="22">
        <v>-2.5</v>
      </c>
      <c r="S39" s="22">
        <v>-2</v>
      </c>
    </row>
    <row r="40" spans="1:32" ht="13.5" customHeight="1" x14ac:dyDescent="0.25">
      <c r="A40" s="24" t="s">
        <v>46</v>
      </c>
      <c r="B40" s="21">
        <v>3</v>
      </c>
      <c r="C40" s="19"/>
      <c r="D40" s="11">
        <v>-4.9000000000000004</v>
      </c>
      <c r="E40" s="22">
        <v>3.9</v>
      </c>
      <c r="F40" s="22">
        <v>-6.5</v>
      </c>
      <c r="G40" s="22">
        <v>-10.199999999999999</v>
      </c>
      <c r="H40" s="22">
        <v>8.9</v>
      </c>
      <c r="I40" s="22">
        <v>2.9</v>
      </c>
      <c r="J40" s="22">
        <v>-7.3</v>
      </c>
      <c r="K40" s="22">
        <v>-4.7</v>
      </c>
      <c r="L40" s="22">
        <v>-12.4</v>
      </c>
      <c r="M40" s="22">
        <v>-0.1</v>
      </c>
      <c r="N40" s="22">
        <v>1.6</v>
      </c>
      <c r="O40" s="22">
        <v>9.1999999999999993</v>
      </c>
      <c r="P40" s="22">
        <v>-4.0999999999999996</v>
      </c>
      <c r="Q40" s="22">
        <v>-11.3</v>
      </c>
      <c r="R40" s="22">
        <v>-2</v>
      </c>
      <c r="S40" s="22">
        <v>-5.9</v>
      </c>
    </row>
    <row r="41" spans="1:32" ht="13.5" customHeight="1" x14ac:dyDescent="0.25">
      <c r="A41" s="198" t="s">
        <v>46</v>
      </c>
      <c r="B41" s="21">
        <v>4</v>
      </c>
      <c r="C41" s="19"/>
      <c r="D41" s="11">
        <v>-4.3</v>
      </c>
      <c r="E41" s="22">
        <v>-17.399999999999999</v>
      </c>
      <c r="F41" s="22">
        <v>-2.6</v>
      </c>
      <c r="G41" s="22">
        <v>-8.1999999999999993</v>
      </c>
      <c r="H41" s="22">
        <v>17.7</v>
      </c>
      <c r="I41" s="22">
        <v>6.2</v>
      </c>
      <c r="J41" s="22">
        <v>-3.5</v>
      </c>
      <c r="K41" s="22">
        <v>4.7</v>
      </c>
      <c r="L41" s="22">
        <v>-11.4</v>
      </c>
      <c r="M41" s="22">
        <v>0</v>
      </c>
      <c r="N41" s="22">
        <v>2.4</v>
      </c>
      <c r="O41" s="22">
        <v>0.9</v>
      </c>
      <c r="P41" s="22">
        <v>0.4</v>
      </c>
      <c r="Q41" s="22">
        <v>-14.6</v>
      </c>
      <c r="R41" s="22">
        <v>2.1</v>
      </c>
      <c r="S41" s="22">
        <v>-4.5999999999999996</v>
      </c>
    </row>
    <row r="42" spans="1:32" ht="13.5" customHeight="1" x14ac:dyDescent="0.25">
      <c r="A42" s="24" t="s">
        <v>46</v>
      </c>
      <c r="B42" s="21">
        <v>5</v>
      </c>
      <c r="D42" s="11">
        <v>-5.5</v>
      </c>
      <c r="E42" s="22">
        <v>-12.6</v>
      </c>
      <c r="F42" s="22">
        <v>-3.9</v>
      </c>
      <c r="G42" s="22">
        <v>-4.7</v>
      </c>
      <c r="H42" s="22">
        <v>11.1</v>
      </c>
      <c r="I42" s="22">
        <v>6.9</v>
      </c>
      <c r="J42" s="22">
        <v>-10.1</v>
      </c>
      <c r="K42" s="22">
        <v>4.9000000000000004</v>
      </c>
      <c r="L42" s="22">
        <v>-8.6</v>
      </c>
      <c r="M42" s="22">
        <v>-28.2</v>
      </c>
      <c r="N42" s="22">
        <v>1.2</v>
      </c>
      <c r="O42" s="22">
        <v>3.4</v>
      </c>
      <c r="P42" s="22">
        <v>2.2999999999999998</v>
      </c>
      <c r="Q42" s="22">
        <v>-9</v>
      </c>
      <c r="R42" s="22">
        <v>2</v>
      </c>
      <c r="S42" s="22">
        <v>-2.8</v>
      </c>
    </row>
    <row r="43" spans="1:32" ht="13.5" customHeight="1" x14ac:dyDescent="0.25">
      <c r="A43" s="24" t="s">
        <v>46</v>
      </c>
      <c r="B43" s="21">
        <v>6</v>
      </c>
      <c r="C43" s="19"/>
      <c r="D43" s="11">
        <v>0.8</v>
      </c>
      <c r="E43" s="22">
        <v>18.100000000000001</v>
      </c>
      <c r="F43" s="22">
        <v>-4.0999999999999996</v>
      </c>
      <c r="G43" s="22">
        <v>36.299999999999997</v>
      </c>
      <c r="H43" s="22">
        <v>39</v>
      </c>
      <c r="I43" s="22">
        <v>17.8</v>
      </c>
      <c r="J43" s="22">
        <v>4.5</v>
      </c>
      <c r="K43" s="22">
        <v>30.6</v>
      </c>
      <c r="L43" s="22">
        <v>-24.7</v>
      </c>
      <c r="M43" s="22">
        <v>6.2</v>
      </c>
      <c r="N43" s="22">
        <v>-6</v>
      </c>
      <c r="O43" s="22">
        <v>9.8000000000000007</v>
      </c>
      <c r="P43" s="22">
        <v>1</v>
      </c>
      <c r="Q43" s="22">
        <v>-12.8</v>
      </c>
      <c r="R43" s="22">
        <v>4.5</v>
      </c>
      <c r="S43" s="22">
        <v>-10.6</v>
      </c>
    </row>
    <row r="44" spans="1:32" ht="13.5" customHeight="1" x14ac:dyDescent="0.25">
      <c r="A44" s="24" t="s">
        <v>46</v>
      </c>
      <c r="B44" s="21">
        <v>7</v>
      </c>
      <c r="C44" s="19"/>
      <c r="D44" s="11">
        <v>-0.9</v>
      </c>
      <c r="E44" s="22">
        <v>21.5</v>
      </c>
      <c r="F44" s="22">
        <v>-5.4</v>
      </c>
      <c r="G44" s="22">
        <v>60</v>
      </c>
      <c r="H44" s="22">
        <v>3.1</v>
      </c>
      <c r="I44" s="22">
        <v>4.3</v>
      </c>
      <c r="J44" s="22">
        <v>-8.5</v>
      </c>
      <c r="K44" s="22">
        <v>-2.1</v>
      </c>
      <c r="L44" s="22">
        <v>-16.899999999999999</v>
      </c>
      <c r="M44" s="22">
        <v>0.7</v>
      </c>
      <c r="N44" s="22">
        <v>14</v>
      </c>
      <c r="O44" s="22">
        <v>18</v>
      </c>
      <c r="P44" s="22">
        <v>8.6</v>
      </c>
      <c r="Q44" s="22">
        <v>0</v>
      </c>
      <c r="R44" s="22">
        <v>-2</v>
      </c>
      <c r="S44" s="22">
        <v>4.9000000000000004</v>
      </c>
    </row>
    <row r="45" spans="1:32" ht="13.5" customHeight="1" x14ac:dyDescent="0.25">
      <c r="A45" s="24" t="s">
        <v>46</v>
      </c>
      <c r="B45" s="21">
        <v>8</v>
      </c>
      <c r="C45" s="19"/>
      <c r="D45" s="11">
        <v>-3.5</v>
      </c>
      <c r="E45" s="22">
        <v>-21.8</v>
      </c>
      <c r="F45" s="22">
        <v>-0.7</v>
      </c>
      <c r="G45" s="22">
        <v>-6.8</v>
      </c>
      <c r="H45" s="22">
        <v>1.1000000000000001</v>
      </c>
      <c r="I45" s="22">
        <v>1.5</v>
      </c>
      <c r="J45" s="22">
        <v>-8.3000000000000007</v>
      </c>
      <c r="K45" s="22">
        <v>1.4</v>
      </c>
      <c r="L45" s="22">
        <v>-5.6</v>
      </c>
      <c r="M45" s="22">
        <v>-2</v>
      </c>
      <c r="N45" s="22">
        <v>0.8</v>
      </c>
      <c r="O45" s="22">
        <v>-3.1</v>
      </c>
      <c r="P45" s="22">
        <v>2.5</v>
      </c>
      <c r="Q45" s="22">
        <v>-4.0999999999999996</v>
      </c>
      <c r="R45" s="22">
        <v>-1.3</v>
      </c>
      <c r="S45" s="22">
        <v>0.6</v>
      </c>
    </row>
    <row r="46" spans="1:32" ht="13.5" customHeight="1" x14ac:dyDescent="0.25">
      <c r="A46" s="199" t="s">
        <v>46</v>
      </c>
      <c r="B46" s="200">
        <v>9</v>
      </c>
      <c r="C46" s="25"/>
      <c r="D46" s="201">
        <v>-1.3</v>
      </c>
      <c r="E46" s="202">
        <v>18.600000000000001</v>
      </c>
      <c r="F46" s="202">
        <v>-1.1000000000000001</v>
      </c>
      <c r="G46" s="202">
        <v>-10.5</v>
      </c>
      <c r="H46" s="202">
        <v>9.1999999999999993</v>
      </c>
      <c r="I46" s="202">
        <v>1.5</v>
      </c>
      <c r="J46" s="202">
        <v>-7.9</v>
      </c>
      <c r="K46" s="202">
        <v>-6.9</v>
      </c>
      <c r="L46" s="202">
        <v>-10.3</v>
      </c>
      <c r="M46" s="202">
        <v>4.8</v>
      </c>
      <c r="N46" s="202">
        <v>2.2999999999999998</v>
      </c>
      <c r="O46" s="202">
        <v>-5.7</v>
      </c>
      <c r="P46" s="202">
        <v>2</v>
      </c>
      <c r="Q46" s="202">
        <v>-4.5</v>
      </c>
      <c r="R46" s="202">
        <v>6.8</v>
      </c>
      <c r="S46" s="202">
        <v>-6.1</v>
      </c>
    </row>
    <row r="47" spans="1:32" ht="27" customHeight="1" x14ac:dyDescent="0.25">
      <c r="A47" s="595" t="s">
        <v>147</v>
      </c>
      <c r="B47" s="595"/>
      <c r="C47" s="596"/>
      <c r="D47" s="218">
        <v>-0.7</v>
      </c>
      <c r="E47" s="218">
        <v>27.3</v>
      </c>
      <c r="F47" s="218">
        <v>-2.7</v>
      </c>
      <c r="G47" s="218">
        <v>-2.8</v>
      </c>
      <c r="H47" s="218">
        <v>-8.3000000000000007</v>
      </c>
      <c r="I47" s="218">
        <v>-1.4</v>
      </c>
      <c r="J47" s="218">
        <v>-5.2</v>
      </c>
      <c r="K47" s="218">
        <v>-1</v>
      </c>
      <c r="L47" s="218">
        <v>-8.1999999999999993</v>
      </c>
      <c r="M47" s="218">
        <v>2.6</v>
      </c>
      <c r="N47" s="218">
        <v>-6.1</v>
      </c>
      <c r="O47" s="218">
        <v>-9.9</v>
      </c>
      <c r="P47" s="218">
        <v>0.7</v>
      </c>
      <c r="Q47" s="218">
        <v>1.9</v>
      </c>
      <c r="R47" s="218">
        <v>2.2000000000000002</v>
      </c>
      <c r="S47" s="218">
        <v>-5.5</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213">
        <v>101.7</v>
      </c>
      <c r="E54" s="214">
        <v>104.5</v>
      </c>
      <c r="F54" s="214">
        <v>104.3</v>
      </c>
      <c r="G54" s="214">
        <v>108.5</v>
      </c>
      <c r="H54" s="214">
        <v>103.3</v>
      </c>
      <c r="I54" s="214">
        <v>110</v>
      </c>
      <c r="J54" s="214">
        <v>108.1</v>
      </c>
      <c r="K54" s="214">
        <v>103.9</v>
      </c>
      <c r="L54" s="189">
        <v>88</v>
      </c>
      <c r="M54" s="189">
        <v>97.7</v>
      </c>
      <c r="N54" s="189">
        <v>119.7</v>
      </c>
      <c r="O54" s="189">
        <v>108.5</v>
      </c>
      <c r="P54" s="214">
        <v>78.5</v>
      </c>
      <c r="Q54" s="214">
        <v>95.6</v>
      </c>
      <c r="R54" s="214">
        <v>100.2</v>
      </c>
      <c r="S54" s="189">
        <v>100.8</v>
      </c>
    </row>
    <row r="55" spans="1:19" ht="13.5" customHeight="1" x14ac:dyDescent="0.25">
      <c r="A55" s="21"/>
      <c r="B55" s="21" t="s">
        <v>219</v>
      </c>
      <c r="C55" s="19"/>
      <c r="D55" s="11">
        <v>100</v>
      </c>
      <c r="E55" s="22">
        <v>100</v>
      </c>
      <c r="F55" s="22">
        <v>100</v>
      </c>
      <c r="G55" s="22">
        <v>100</v>
      </c>
      <c r="H55" s="22">
        <v>100</v>
      </c>
      <c r="I55" s="22">
        <v>100</v>
      </c>
      <c r="J55" s="22">
        <v>100</v>
      </c>
      <c r="K55" s="22">
        <v>100</v>
      </c>
      <c r="L55" s="191">
        <v>100</v>
      </c>
      <c r="M55" s="191">
        <v>100</v>
      </c>
      <c r="N55" s="191">
        <v>100</v>
      </c>
      <c r="O55" s="191">
        <v>100</v>
      </c>
      <c r="P55" s="22">
        <v>100</v>
      </c>
      <c r="Q55" s="22">
        <v>100</v>
      </c>
      <c r="R55" s="22">
        <v>100</v>
      </c>
      <c r="S55" s="191">
        <v>100</v>
      </c>
    </row>
    <row r="56" spans="1:19" ht="13.5" customHeight="1" x14ac:dyDescent="0.25">
      <c r="A56" s="21"/>
      <c r="B56" s="21" t="s">
        <v>94</v>
      </c>
      <c r="C56" s="19"/>
      <c r="D56" s="11">
        <v>102.8</v>
      </c>
      <c r="E56" s="22">
        <v>118.8</v>
      </c>
      <c r="F56" s="22">
        <v>102.4</v>
      </c>
      <c r="G56" s="22">
        <v>98.3</v>
      </c>
      <c r="H56" s="22">
        <v>101.1</v>
      </c>
      <c r="I56" s="22">
        <v>106.5</v>
      </c>
      <c r="J56" s="22">
        <v>97.4</v>
      </c>
      <c r="K56" s="22">
        <v>84.8</v>
      </c>
      <c r="L56" s="191">
        <v>115.8</v>
      </c>
      <c r="M56" s="191">
        <v>104.4</v>
      </c>
      <c r="N56" s="191">
        <v>98.2</v>
      </c>
      <c r="O56" s="191">
        <v>108.1</v>
      </c>
      <c r="P56" s="22">
        <v>101.3</v>
      </c>
      <c r="Q56" s="22">
        <v>99</v>
      </c>
      <c r="R56" s="22">
        <v>90.4</v>
      </c>
      <c r="S56" s="191">
        <v>122.2</v>
      </c>
    </row>
    <row r="57" spans="1:19" ht="13.5" customHeight="1" x14ac:dyDescent="0.25">
      <c r="A57" s="21"/>
      <c r="B57" s="21" t="s">
        <v>278</v>
      </c>
      <c r="C57" s="19"/>
      <c r="D57" s="11">
        <v>101.4</v>
      </c>
      <c r="E57" s="22">
        <v>98.4</v>
      </c>
      <c r="F57" s="22">
        <v>104.8</v>
      </c>
      <c r="G57" s="22">
        <v>97</v>
      </c>
      <c r="H57" s="22">
        <v>91.6</v>
      </c>
      <c r="I57" s="22">
        <v>92.6</v>
      </c>
      <c r="J57" s="22">
        <v>86.1</v>
      </c>
      <c r="K57" s="22">
        <v>96.4</v>
      </c>
      <c r="L57" s="22">
        <v>95.5</v>
      </c>
      <c r="M57" s="22">
        <v>106.5</v>
      </c>
      <c r="N57" s="22">
        <v>101</v>
      </c>
      <c r="O57" s="22">
        <v>106.9</v>
      </c>
      <c r="P57" s="22">
        <v>96.8</v>
      </c>
      <c r="Q57" s="22">
        <v>97.5</v>
      </c>
      <c r="R57" s="22">
        <v>91.6</v>
      </c>
      <c r="S57" s="22">
        <v>128.9</v>
      </c>
    </row>
    <row r="58" spans="1:19" ht="13.5" customHeight="1" x14ac:dyDescent="0.25">
      <c r="B58" s="21" t="s">
        <v>96</v>
      </c>
      <c r="C58" s="19"/>
      <c r="D58" s="215">
        <v>99.3</v>
      </c>
      <c r="E58" s="191">
        <v>101.8</v>
      </c>
      <c r="F58" s="191">
        <v>102.1</v>
      </c>
      <c r="G58" s="191">
        <v>91.2</v>
      </c>
      <c r="H58" s="191">
        <v>87.9</v>
      </c>
      <c r="I58" s="191">
        <v>93</v>
      </c>
      <c r="J58" s="191">
        <v>85.2</v>
      </c>
      <c r="K58" s="191">
        <v>92.4</v>
      </c>
      <c r="L58" s="191">
        <v>88.6</v>
      </c>
      <c r="M58" s="191">
        <v>106.9</v>
      </c>
      <c r="N58" s="191">
        <v>96.4</v>
      </c>
      <c r="O58" s="191">
        <v>98.8</v>
      </c>
      <c r="P58" s="191">
        <v>95.4</v>
      </c>
      <c r="Q58" s="191">
        <v>95.1</v>
      </c>
      <c r="R58" s="191">
        <v>89.2</v>
      </c>
      <c r="S58" s="191">
        <v>122.4</v>
      </c>
    </row>
    <row r="59" spans="1:19" ht="13.5" customHeight="1" x14ac:dyDescent="0.25">
      <c r="A59" s="194"/>
      <c r="B59" s="194" t="s">
        <v>159</v>
      </c>
      <c r="C59" s="195"/>
      <c r="D59" s="216">
        <v>98</v>
      </c>
      <c r="E59" s="217">
        <v>108.9</v>
      </c>
      <c r="F59" s="217">
        <v>101.6</v>
      </c>
      <c r="G59" s="217">
        <v>96.9</v>
      </c>
      <c r="H59" s="217">
        <v>80.099999999999994</v>
      </c>
      <c r="I59" s="217">
        <v>82.1</v>
      </c>
      <c r="J59" s="217">
        <v>94.1</v>
      </c>
      <c r="K59" s="217">
        <v>89.8</v>
      </c>
      <c r="L59" s="217">
        <v>71.400000000000006</v>
      </c>
      <c r="M59" s="217">
        <v>109.8</v>
      </c>
      <c r="N59" s="217">
        <v>87.8</v>
      </c>
      <c r="O59" s="217">
        <v>93.1</v>
      </c>
      <c r="P59" s="217">
        <v>96.5</v>
      </c>
      <c r="Q59" s="217">
        <v>89</v>
      </c>
      <c r="R59" s="217">
        <v>103.7</v>
      </c>
      <c r="S59" s="217">
        <v>125.6</v>
      </c>
    </row>
    <row r="60" spans="1:19" ht="13.5" customHeight="1" x14ac:dyDescent="0.25">
      <c r="A60" s="21" t="s">
        <v>421</v>
      </c>
      <c r="B60" s="21">
        <v>9</v>
      </c>
      <c r="C60" s="19" t="s">
        <v>430</v>
      </c>
      <c r="D60" s="213">
        <v>79.5</v>
      </c>
      <c r="E60" s="214">
        <v>98.4</v>
      </c>
      <c r="F60" s="214">
        <v>80</v>
      </c>
      <c r="G60" s="214">
        <v>89.3</v>
      </c>
      <c r="H60" s="214">
        <v>71.2</v>
      </c>
      <c r="I60" s="214">
        <v>76</v>
      </c>
      <c r="J60" s="214">
        <v>76.900000000000006</v>
      </c>
      <c r="K60" s="214">
        <v>77</v>
      </c>
      <c r="L60" s="214">
        <v>58.8</v>
      </c>
      <c r="M60" s="214">
        <v>76.2</v>
      </c>
      <c r="N60" s="214">
        <v>82.9</v>
      </c>
      <c r="O60" s="214">
        <v>85.9</v>
      </c>
      <c r="P60" s="214">
        <v>69.599999999999994</v>
      </c>
      <c r="Q60" s="214">
        <v>75</v>
      </c>
      <c r="R60" s="214">
        <v>78.099999999999994</v>
      </c>
      <c r="S60" s="214">
        <v>111.3</v>
      </c>
    </row>
    <row r="61" spans="1:19" ht="13.5" customHeight="1" x14ac:dyDescent="0.25">
      <c r="A61" s="24" t="s">
        <v>46</v>
      </c>
      <c r="B61" s="21">
        <v>10</v>
      </c>
      <c r="C61" s="19"/>
      <c r="D61" s="11">
        <v>79.3</v>
      </c>
      <c r="E61" s="22">
        <v>82.9</v>
      </c>
      <c r="F61" s="22">
        <v>79.2</v>
      </c>
      <c r="G61" s="22">
        <v>88</v>
      </c>
      <c r="H61" s="22">
        <v>68.5</v>
      </c>
      <c r="I61" s="22">
        <v>76.2</v>
      </c>
      <c r="J61" s="22">
        <v>90.6</v>
      </c>
      <c r="K61" s="22">
        <v>67.900000000000006</v>
      </c>
      <c r="L61" s="22">
        <v>57.3</v>
      </c>
      <c r="M61" s="22">
        <v>80.5</v>
      </c>
      <c r="N61" s="22">
        <v>83.3</v>
      </c>
      <c r="O61" s="22">
        <v>80.5</v>
      </c>
      <c r="P61" s="22">
        <v>69.8</v>
      </c>
      <c r="Q61" s="22">
        <v>71.7</v>
      </c>
      <c r="R61" s="22">
        <v>80.8</v>
      </c>
      <c r="S61" s="22">
        <v>111.6</v>
      </c>
    </row>
    <row r="62" spans="1:19" ht="13.5" customHeight="1" x14ac:dyDescent="0.25">
      <c r="A62" s="24" t="s">
        <v>46</v>
      </c>
      <c r="B62" s="21">
        <v>11</v>
      </c>
      <c r="C62" s="19"/>
      <c r="D62" s="11">
        <v>84.6</v>
      </c>
      <c r="E62" s="22">
        <v>81.099999999999994</v>
      </c>
      <c r="F62" s="22">
        <v>85.5</v>
      </c>
      <c r="G62" s="22">
        <v>88.6</v>
      </c>
      <c r="H62" s="22">
        <v>67.2</v>
      </c>
      <c r="I62" s="22">
        <v>87.6</v>
      </c>
      <c r="J62" s="22">
        <v>79.099999999999994</v>
      </c>
      <c r="K62" s="22">
        <v>71.400000000000006</v>
      </c>
      <c r="L62" s="22">
        <v>72.099999999999994</v>
      </c>
      <c r="M62" s="22">
        <v>75.8</v>
      </c>
      <c r="N62" s="22">
        <v>86.5</v>
      </c>
      <c r="O62" s="22">
        <v>100.8</v>
      </c>
      <c r="P62" s="22">
        <v>68.5</v>
      </c>
      <c r="Q62" s="22">
        <v>87.3</v>
      </c>
      <c r="R62" s="22">
        <v>79.3</v>
      </c>
      <c r="S62" s="22">
        <v>119.8</v>
      </c>
    </row>
    <row r="63" spans="1:19" ht="13.5" customHeight="1" x14ac:dyDescent="0.25">
      <c r="A63" s="24" t="s">
        <v>46</v>
      </c>
      <c r="B63" s="21">
        <v>12</v>
      </c>
      <c r="D63" s="11">
        <v>183.2</v>
      </c>
      <c r="E63" s="22">
        <v>201.4</v>
      </c>
      <c r="F63" s="22">
        <v>202.6</v>
      </c>
      <c r="G63" s="22">
        <v>122.3</v>
      </c>
      <c r="H63" s="22">
        <v>116</v>
      </c>
      <c r="I63" s="22">
        <v>105</v>
      </c>
      <c r="J63" s="22">
        <v>161.30000000000001</v>
      </c>
      <c r="K63" s="22">
        <v>186.8</v>
      </c>
      <c r="L63" s="22">
        <v>132.6</v>
      </c>
      <c r="M63" s="22">
        <v>244.6</v>
      </c>
      <c r="N63" s="22">
        <v>117.9</v>
      </c>
      <c r="O63" s="22">
        <v>107.8</v>
      </c>
      <c r="P63" s="22">
        <v>226.2</v>
      </c>
      <c r="Q63" s="22">
        <v>156.6</v>
      </c>
      <c r="R63" s="22">
        <v>196.6</v>
      </c>
      <c r="S63" s="22">
        <v>183.2</v>
      </c>
    </row>
    <row r="64" spans="1:19" ht="13.5" customHeight="1" x14ac:dyDescent="0.25">
      <c r="A64" s="24" t="s">
        <v>422</v>
      </c>
      <c r="B64" s="21">
        <v>1</v>
      </c>
      <c r="C64" s="19"/>
      <c r="D64" s="11">
        <v>82.1</v>
      </c>
      <c r="E64" s="22">
        <v>71.400000000000006</v>
      </c>
      <c r="F64" s="22">
        <v>79.900000000000006</v>
      </c>
      <c r="G64" s="22">
        <v>160.1</v>
      </c>
      <c r="H64" s="22">
        <v>86.2</v>
      </c>
      <c r="I64" s="22">
        <v>86.2</v>
      </c>
      <c r="J64" s="22">
        <v>78.599999999999994</v>
      </c>
      <c r="K64" s="22">
        <v>73</v>
      </c>
      <c r="L64" s="22">
        <v>64.400000000000006</v>
      </c>
      <c r="M64" s="22">
        <v>83.7</v>
      </c>
      <c r="N64" s="22">
        <v>85.4</v>
      </c>
      <c r="O64" s="22">
        <v>91.5</v>
      </c>
      <c r="P64" s="22">
        <v>76.599999999999994</v>
      </c>
      <c r="Q64" s="22">
        <v>76</v>
      </c>
      <c r="R64" s="22">
        <v>87.3</v>
      </c>
      <c r="S64" s="22">
        <v>118.5</v>
      </c>
    </row>
    <row r="65" spans="1:19" ht="13.5" customHeight="1" x14ac:dyDescent="0.25">
      <c r="A65" s="24" t="s">
        <v>46</v>
      </c>
      <c r="B65" s="21">
        <v>2</v>
      </c>
      <c r="C65" s="19"/>
      <c r="D65" s="11">
        <v>77.3</v>
      </c>
      <c r="E65" s="22">
        <v>73.099999999999994</v>
      </c>
      <c r="F65" s="22">
        <v>76.2</v>
      </c>
      <c r="G65" s="22">
        <v>131.1</v>
      </c>
      <c r="H65" s="22">
        <v>75.8</v>
      </c>
      <c r="I65" s="22">
        <v>81.599999999999994</v>
      </c>
      <c r="J65" s="22">
        <v>78.900000000000006</v>
      </c>
      <c r="K65" s="22">
        <v>72.8</v>
      </c>
      <c r="L65" s="22">
        <v>48.3</v>
      </c>
      <c r="M65" s="22">
        <v>75.900000000000006</v>
      </c>
      <c r="N65" s="22">
        <v>83.9</v>
      </c>
      <c r="O65" s="22">
        <v>84.9</v>
      </c>
      <c r="P65" s="22">
        <v>70.3</v>
      </c>
      <c r="Q65" s="22">
        <v>67.900000000000006</v>
      </c>
      <c r="R65" s="22">
        <v>89.3</v>
      </c>
      <c r="S65" s="22">
        <v>112.4</v>
      </c>
    </row>
    <row r="66" spans="1:19" ht="13.5" customHeight="1" x14ac:dyDescent="0.25">
      <c r="A66" s="24" t="s">
        <v>46</v>
      </c>
      <c r="B66" s="21">
        <v>3</v>
      </c>
      <c r="C66" s="19"/>
      <c r="D66" s="11">
        <v>79.099999999999994</v>
      </c>
      <c r="E66" s="22">
        <v>97.7</v>
      </c>
      <c r="F66" s="22">
        <v>77.2</v>
      </c>
      <c r="G66" s="22">
        <v>81.8</v>
      </c>
      <c r="H66" s="22">
        <v>79.7</v>
      </c>
      <c r="I66" s="22">
        <v>82.4</v>
      </c>
      <c r="J66" s="22">
        <v>77.5</v>
      </c>
      <c r="K66" s="22">
        <v>72</v>
      </c>
      <c r="L66" s="22">
        <v>54.1</v>
      </c>
      <c r="M66" s="22">
        <v>77.3</v>
      </c>
      <c r="N66" s="22">
        <v>88.9</v>
      </c>
      <c r="O66" s="22">
        <v>93.5</v>
      </c>
      <c r="P66" s="22">
        <v>69.3</v>
      </c>
      <c r="Q66" s="22">
        <v>75.8</v>
      </c>
      <c r="R66" s="22">
        <v>89</v>
      </c>
      <c r="S66" s="22">
        <v>111</v>
      </c>
    </row>
    <row r="67" spans="1:19" ht="13.5" customHeight="1" x14ac:dyDescent="0.25">
      <c r="A67" s="198" t="s">
        <v>46</v>
      </c>
      <c r="B67" s="21">
        <v>4</v>
      </c>
      <c r="C67" s="19"/>
      <c r="D67" s="11">
        <v>79</v>
      </c>
      <c r="E67" s="22">
        <v>76.7</v>
      </c>
      <c r="F67" s="22">
        <v>80.599999999999994</v>
      </c>
      <c r="G67" s="22">
        <v>79.400000000000006</v>
      </c>
      <c r="H67" s="22">
        <v>77.900000000000006</v>
      </c>
      <c r="I67" s="22">
        <v>84.1</v>
      </c>
      <c r="J67" s="22">
        <v>80</v>
      </c>
      <c r="K67" s="22">
        <v>76</v>
      </c>
      <c r="L67" s="22">
        <v>52.9</v>
      </c>
      <c r="M67" s="22">
        <v>77.5</v>
      </c>
      <c r="N67" s="22">
        <v>87.8</v>
      </c>
      <c r="O67" s="22">
        <v>88</v>
      </c>
      <c r="P67" s="22">
        <v>68.7</v>
      </c>
      <c r="Q67" s="22">
        <v>67.900000000000006</v>
      </c>
      <c r="R67" s="22">
        <v>87.8</v>
      </c>
      <c r="S67" s="22">
        <v>110.8</v>
      </c>
    </row>
    <row r="68" spans="1:19" ht="13.5" customHeight="1" x14ac:dyDescent="0.25">
      <c r="A68" s="24" t="s">
        <v>46</v>
      </c>
      <c r="B68" s="21">
        <v>5</v>
      </c>
      <c r="D68" s="11">
        <v>77.599999999999994</v>
      </c>
      <c r="E68" s="22">
        <v>70.900000000000006</v>
      </c>
      <c r="F68" s="22">
        <v>77.2</v>
      </c>
      <c r="G68" s="22">
        <v>77.7</v>
      </c>
      <c r="H68" s="22">
        <v>79.8</v>
      </c>
      <c r="I68" s="22">
        <v>83.2</v>
      </c>
      <c r="J68" s="22">
        <v>76.7</v>
      </c>
      <c r="K68" s="22">
        <v>75.3</v>
      </c>
      <c r="L68" s="22">
        <v>54.4</v>
      </c>
      <c r="M68" s="22">
        <v>75.099999999999994</v>
      </c>
      <c r="N68" s="22">
        <v>84.9</v>
      </c>
      <c r="O68" s="22">
        <v>88.5</v>
      </c>
      <c r="P68" s="22">
        <v>70.099999999999994</v>
      </c>
      <c r="Q68" s="22">
        <v>69.099999999999994</v>
      </c>
      <c r="R68" s="22">
        <v>90.3</v>
      </c>
      <c r="S68" s="22">
        <v>112.4</v>
      </c>
    </row>
    <row r="69" spans="1:19" ht="13.5" customHeight="1" x14ac:dyDescent="0.25">
      <c r="A69" s="21" t="s">
        <v>46</v>
      </c>
      <c r="B69" s="21">
        <v>6</v>
      </c>
      <c r="C69" s="19"/>
      <c r="D69" s="11">
        <v>134.9</v>
      </c>
      <c r="E69" s="22">
        <v>166</v>
      </c>
      <c r="F69" s="22">
        <v>123.9</v>
      </c>
      <c r="G69" s="22">
        <v>99.6</v>
      </c>
      <c r="H69" s="22">
        <v>195.2</v>
      </c>
      <c r="I69" s="22">
        <v>128.1</v>
      </c>
      <c r="J69" s="22">
        <v>113.3</v>
      </c>
      <c r="K69" s="22">
        <v>238.4</v>
      </c>
      <c r="L69" s="22">
        <v>62</v>
      </c>
      <c r="M69" s="22">
        <v>133.4</v>
      </c>
      <c r="N69" s="22">
        <v>107</v>
      </c>
      <c r="O69" s="22">
        <v>121.8</v>
      </c>
      <c r="P69" s="22">
        <v>203</v>
      </c>
      <c r="Q69" s="22">
        <v>103.4</v>
      </c>
      <c r="R69" s="22">
        <v>212.5</v>
      </c>
      <c r="S69" s="22">
        <v>167</v>
      </c>
    </row>
    <row r="70" spans="1:19" ht="13.5" customHeight="1" x14ac:dyDescent="0.25">
      <c r="A70" s="24" t="s">
        <v>46</v>
      </c>
      <c r="B70" s="21">
        <v>7</v>
      </c>
      <c r="C70" s="19"/>
      <c r="D70" s="11">
        <v>128.5</v>
      </c>
      <c r="E70" s="22">
        <v>140.5</v>
      </c>
      <c r="F70" s="22">
        <v>148.5</v>
      </c>
      <c r="G70" s="22">
        <v>175.2</v>
      </c>
      <c r="H70" s="22">
        <v>90.5</v>
      </c>
      <c r="I70" s="22">
        <v>110.1</v>
      </c>
      <c r="J70" s="22">
        <v>135.4</v>
      </c>
      <c r="K70" s="22">
        <v>95.2</v>
      </c>
      <c r="L70" s="22">
        <v>88.5</v>
      </c>
      <c r="M70" s="22">
        <v>200.1</v>
      </c>
      <c r="N70" s="22">
        <v>99.6</v>
      </c>
      <c r="O70" s="22">
        <v>139.6</v>
      </c>
      <c r="P70" s="22">
        <v>67.7</v>
      </c>
      <c r="Q70" s="22">
        <v>105.1</v>
      </c>
      <c r="R70" s="22">
        <v>109.4</v>
      </c>
      <c r="S70" s="22">
        <v>141.1</v>
      </c>
    </row>
    <row r="71" spans="1:19" ht="13.5" customHeight="1" x14ac:dyDescent="0.25">
      <c r="A71" s="24" t="s">
        <v>46</v>
      </c>
      <c r="B71" s="21">
        <v>8</v>
      </c>
      <c r="C71" s="19"/>
      <c r="D71" s="11">
        <v>79.599999999999994</v>
      </c>
      <c r="E71" s="22">
        <v>75.400000000000006</v>
      </c>
      <c r="F71" s="22">
        <v>80.400000000000006</v>
      </c>
      <c r="G71" s="22">
        <v>81.5</v>
      </c>
      <c r="H71" s="22">
        <v>87.5</v>
      </c>
      <c r="I71" s="22">
        <v>80.7</v>
      </c>
      <c r="J71" s="22">
        <v>82.2</v>
      </c>
      <c r="K71" s="22">
        <v>71.5</v>
      </c>
      <c r="L71" s="22">
        <v>62</v>
      </c>
      <c r="M71" s="22">
        <v>75.099999999999994</v>
      </c>
      <c r="N71" s="22">
        <v>85.6</v>
      </c>
      <c r="O71" s="22">
        <v>87.8</v>
      </c>
      <c r="P71" s="22">
        <v>65.599999999999994</v>
      </c>
      <c r="Q71" s="22">
        <v>72</v>
      </c>
      <c r="R71" s="22">
        <v>88.3</v>
      </c>
      <c r="S71" s="22">
        <v>118.9</v>
      </c>
    </row>
    <row r="72" spans="1:19" ht="13.5" customHeight="1" x14ac:dyDescent="0.25">
      <c r="A72" s="199" t="s">
        <v>46</v>
      </c>
      <c r="B72" s="200">
        <v>9</v>
      </c>
      <c r="C72" s="25"/>
      <c r="D72" s="201">
        <v>80.2</v>
      </c>
      <c r="E72" s="202">
        <v>157.19999999999999</v>
      </c>
      <c r="F72" s="202">
        <v>79.7</v>
      </c>
      <c r="G72" s="202">
        <v>79.099999999999994</v>
      </c>
      <c r="H72" s="202">
        <v>79.599999999999994</v>
      </c>
      <c r="I72" s="202">
        <v>77.099999999999994</v>
      </c>
      <c r="J72" s="202">
        <v>76.599999999999994</v>
      </c>
      <c r="K72" s="202">
        <v>70.599999999999994</v>
      </c>
      <c r="L72" s="202">
        <v>51.3</v>
      </c>
      <c r="M72" s="202">
        <v>74.3</v>
      </c>
      <c r="N72" s="202">
        <v>86</v>
      </c>
      <c r="O72" s="202">
        <v>85.5</v>
      </c>
      <c r="P72" s="202">
        <v>66.2</v>
      </c>
      <c r="Q72" s="202">
        <v>73.5</v>
      </c>
      <c r="R72" s="202">
        <v>87.2</v>
      </c>
      <c r="S72" s="202">
        <v>112.4</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213">
        <v>0.9</v>
      </c>
      <c r="E74" s="214">
        <v>-25</v>
      </c>
      <c r="F74" s="214">
        <v>1.1000000000000001</v>
      </c>
      <c r="G74" s="214">
        <v>1.6</v>
      </c>
      <c r="H74" s="214">
        <v>-3.9</v>
      </c>
      <c r="I74" s="214">
        <v>5.2</v>
      </c>
      <c r="J74" s="214">
        <v>5.2</v>
      </c>
      <c r="K74" s="214">
        <v>-9.8000000000000007</v>
      </c>
      <c r="L74" s="189">
        <v>-18.5</v>
      </c>
      <c r="M74" s="189">
        <v>-2.2999999999999998</v>
      </c>
      <c r="N74" s="189">
        <v>27</v>
      </c>
      <c r="O74" s="189">
        <v>-3.8</v>
      </c>
      <c r="P74" s="214">
        <v>-2.7</v>
      </c>
      <c r="Q74" s="214">
        <v>3.9</v>
      </c>
      <c r="R74" s="214">
        <v>0.1</v>
      </c>
      <c r="S74" s="189">
        <v>-0.8</v>
      </c>
    </row>
    <row r="75" spans="1:19" ht="13.5" customHeight="1" x14ac:dyDescent="0.25">
      <c r="A75" s="21"/>
      <c r="B75" s="21" t="s">
        <v>219</v>
      </c>
      <c r="C75" s="19"/>
      <c r="D75" s="11">
        <v>-1.8</v>
      </c>
      <c r="E75" s="22">
        <v>-4.3</v>
      </c>
      <c r="F75" s="22">
        <v>-4.2</v>
      </c>
      <c r="G75" s="22">
        <v>-7.8</v>
      </c>
      <c r="H75" s="22">
        <v>-3.2</v>
      </c>
      <c r="I75" s="22">
        <v>-9.1999999999999993</v>
      </c>
      <c r="J75" s="22">
        <v>-7.6</v>
      </c>
      <c r="K75" s="22">
        <v>-3.8</v>
      </c>
      <c r="L75" s="191">
        <v>13.5</v>
      </c>
      <c r="M75" s="191">
        <v>2.2999999999999998</v>
      </c>
      <c r="N75" s="191">
        <v>-16.5</v>
      </c>
      <c r="O75" s="191">
        <v>-7.8</v>
      </c>
      <c r="P75" s="22">
        <v>27.3</v>
      </c>
      <c r="Q75" s="22">
        <v>4.5</v>
      </c>
      <c r="R75" s="22">
        <v>-0.2</v>
      </c>
      <c r="S75" s="191">
        <v>-0.7</v>
      </c>
    </row>
    <row r="76" spans="1:19" ht="13.5" customHeight="1" x14ac:dyDescent="0.25">
      <c r="A76" s="21"/>
      <c r="B76" s="21" t="s">
        <v>94</v>
      </c>
      <c r="C76" s="19"/>
      <c r="D76" s="11">
        <v>2.8</v>
      </c>
      <c r="E76" s="22">
        <v>18.8</v>
      </c>
      <c r="F76" s="22">
        <v>2.4</v>
      </c>
      <c r="G76" s="22">
        <v>-1.7</v>
      </c>
      <c r="H76" s="22">
        <v>1.1000000000000001</v>
      </c>
      <c r="I76" s="22">
        <v>6.5</v>
      </c>
      <c r="J76" s="22">
        <v>-2.6</v>
      </c>
      <c r="K76" s="22">
        <v>-15.2</v>
      </c>
      <c r="L76" s="191">
        <v>15.8</v>
      </c>
      <c r="M76" s="191">
        <v>4.4000000000000004</v>
      </c>
      <c r="N76" s="191">
        <v>-1.8</v>
      </c>
      <c r="O76" s="191">
        <v>8.1</v>
      </c>
      <c r="P76" s="22">
        <v>1.3</v>
      </c>
      <c r="Q76" s="22">
        <v>-1</v>
      </c>
      <c r="R76" s="22">
        <v>-9.6</v>
      </c>
      <c r="S76" s="191">
        <v>22.2</v>
      </c>
    </row>
    <row r="77" spans="1:19" ht="13.5" customHeight="1" x14ac:dyDescent="0.25">
      <c r="A77" s="21"/>
      <c r="B77" s="21" t="s">
        <v>278</v>
      </c>
      <c r="C77" s="19"/>
      <c r="D77" s="11">
        <v>-1.4</v>
      </c>
      <c r="E77" s="22">
        <v>-17.2</v>
      </c>
      <c r="F77" s="22">
        <v>2.2999999999999998</v>
      </c>
      <c r="G77" s="22">
        <v>-1.3</v>
      </c>
      <c r="H77" s="22">
        <v>-9.4</v>
      </c>
      <c r="I77" s="22">
        <v>-13.1</v>
      </c>
      <c r="J77" s="22">
        <v>-11.6</v>
      </c>
      <c r="K77" s="22">
        <v>13.7</v>
      </c>
      <c r="L77" s="191">
        <v>-17.5</v>
      </c>
      <c r="M77" s="191">
        <v>2</v>
      </c>
      <c r="N77" s="191">
        <v>2.9</v>
      </c>
      <c r="O77" s="191">
        <v>-1.1000000000000001</v>
      </c>
      <c r="P77" s="22">
        <v>-4.4000000000000004</v>
      </c>
      <c r="Q77" s="22">
        <v>-1.5</v>
      </c>
      <c r="R77" s="22">
        <v>1.3</v>
      </c>
      <c r="S77" s="191">
        <v>5.5</v>
      </c>
    </row>
    <row r="78" spans="1:19" ht="13.5" customHeight="1" x14ac:dyDescent="0.25">
      <c r="A78" s="21"/>
      <c r="B78" s="21" t="s">
        <v>96</v>
      </c>
      <c r="C78" s="19"/>
      <c r="D78" s="11">
        <v>-2.1</v>
      </c>
      <c r="E78" s="22">
        <v>3.5</v>
      </c>
      <c r="F78" s="22">
        <v>-2.6</v>
      </c>
      <c r="G78" s="22">
        <v>-6</v>
      </c>
      <c r="H78" s="22">
        <v>-4</v>
      </c>
      <c r="I78" s="22">
        <v>0.4</v>
      </c>
      <c r="J78" s="22">
        <v>-1</v>
      </c>
      <c r="K78" s="22">
        <v>-4.0999999999999996</v>
      </c>
      <c r="L78" s="191">
        <v>-7.2</v>
      </c>
      <c r="M78" s="191">
        <v>0.4</v>
      </c>
      <c r="N78" s="191">
        <v>-4.5999999999999996</v>
      </c>
      <c r="O78" s="191">
        <v>-7.6</v>
      </c>
      <c r="P78" s="22">
        <v>-1.4</v>
      </c>
      <c r="Q78" s="22">
        <v>-2.5</v>
      </c>
      <c r="R78" s="22">
        <v>-2.6</v>
      </c>
      <c r="S78" s="191">
        <v>-5</v>
      </c>
    </row>
    <row r="79" spans="1:19" ht="13.5" customHeight="1" x14ac:dyDescent="0.25">
      <c r="A79" s="194"/>
      <c r="B79" s="194" t="s">
        <v>159</v>
      </c>
      <c r="C79" s="195"/>
      <c r="D79" s="220">
        <v>-0.6</v>
      </c>
      <c r="E79" s="221">
        <v>5.4</v>
      </c>
      <c r="F79" s="221">
        <v>-0.9</v>
      </c>
      <c r="G79" s="221">
        <v>7.8</v>
      </c>
      <c r="H79" s="221">
        <v>-7.6</v>
      </c>
      <c r="I79" s="221">
        <v>-11.7</v>
      </c>
      <c r="J79" s="221">
        <v>9.6999999999999993</v>
      </c>
      <c r="K79" s="221">
        <v>0.7</v>
      </c>
      <c r="L79" s="221">
        <v>-20.8</v>
      </c>
      <c r="M79" s="221">
        <v>2.1</v>
      </c>
      <c r="N79" s="221">
        <v>-0.9</v>
      </c>
      <c r="O79" s="221">
        <v>-6.3</v>
      </c>
      <c r="P79" s="221">
        <v>2</v>
      </c>
      <c r="Q79" s="221">
        <v>-2.9</v>
      </c>
      <c r="R79" s="221">
        <v>16.3</v>
      </c>
      <c r="S79" s="221">
        <v>-0.4</v>
      </c>
    </row>
    <row r="80" spans="1:19" ht="13.5" customHeight="1" x14ac:dyDescent="0.25">
      <c r="A80" s="21" t="s">
        <v>421</v>
      </c>
      <c r="B80" s="21">
        <v>9</v>
      </c>
      <c r="C80" s="19" t="s">
        <v>425</v>
      </c>
      <c r="D80" s="213">
        <v>-0.4</v>
      </c>
      <c r="E80" s="214">
        <v>22.7</v>
      </c>
      <c r="F80" s="214">
        <v>-1</v>
      </c>
      <c r="G80" s="214">
        <v>26.3</v>
      </c>
      <c r="H80" s="214">
        <v>2.9</v>
      </c>
      <c r="I80" s="214">
        <v>-8.1999999999999993</v>
      </c>
      <c r="J80" s="214">
        <v>7.1</v>
      </c>
      <c r="K80" s="214">
        <v>6.8</v>
      </c>
      <c r="L80" s="214">
        <v>-19.8</v>
      </c>
      <c r="M80" s="214">
        <v>-1.6</v>
      </c>
      <c r="N80" s="214">
        <v>-0.1</v>
      </c>
      <c r="O80" s="214">
        <v>-4.8</v>
      </c>
      <c r="P80" s="214">
        <v>3.6</v>
      </c>
      <c r="Q80" s="214">
        <v>-3.7</v>
      </c>
      <c r="R80" s="214">
        <v>10.199999999999999</v>
      </c>
      <c r="S80" s="214">
        <v>-3.5</v>
      </c>
    </row>
    <row r="81" spans="1:253" ht="13.5" customHeight="1" x14ac:dyDescent="0.25">
      <c r="A81" s="24" t="s">
        <v>46</v>
      </c>
      <c r="B81" s="21">
        <v>10</v>
      </c>
      <c r="C81" s="19"/>
      <c r="D81" s="11">
        <v>-0.3</v>
      </c>
      <c r="E81" s="22">
        <v>-6</v>
      </c>
      <c r="F81" s="22">
        <v>-0.5</v>
      </c>
      <c r="G81" s="22">
        <v>26.1</v>
      </c>
      <c r="H81" s="22">
        <v>-2.1</v>
      </c>
      <c r="I81" s="22">
        <v>-6.2</v>
      </c>
      <c r="J81" s="22">
        <v>23.4</v>
      </c>
      <c r="K81" s="22">
        <v>-0.1</v>
      </c>
      <c r="L81" s="22">
        <v>-20.9</v>
      </c>
      <c r="M81" s="22">
        <v>-0.6</v>
      </c>
      <c r="N81" s="22">
        <v>2.6</v>
      </c>
      <c r="O81" s="22">
        <v>-11.2</v>
      </c>
      <c r="P81" s="22">
        <v>-0.6</v>
      </c>
      <c r="Q81" s="22">
        <v>-5.5</v>
      </c>
      <c r="R81" s="22">
        <v>10.8</v>
      </c>
      <c r="S81" s="22">
        <v>-1.5</v>
      </c>
    </row>
    <row r="82" spans="1:253" ht="13.5" customHeight="1" x14ac:dyDescent="0.25">
      <c r="A82" s="24" t="s">
        <v>46</v>
      </c>
      <c r="B82" s="21">
        <v>11</v>
      </c>
      <c r="C82" s="19"/>
      <c r="D82" s="11">
        <v>1.2</v>
      </c>
      <c r="E82" s="22">
        <v>-20.2</v>
      </c>
      <c r="F82" s="22">
        <v>-0.2</v>
      </c>
      <c r="G82" s="22">
        <v>25.7</v>
      </c>
      <c r="H82" s="22">
        <v>-3.7</v>
      </c>
      <c r="I82" s="22">
        <v>1.7</v>
      </c>
      <c r="J82" s="22">
        <v>4.8</v>
      </c>
      <c r="K82" s="22">
        <v>3.2</v>
      </c>
      <c r="L82" s="22">
        <v>-1</v>
      </c>
      <c r="M82" s="22">
        <v>-1.6</v>
      </c>
      <c r="N82" s="22">
        <v>3.5</v>
      </c>
      <c r="O82" s="22">
        <v>9.6</v>
      </c>
      <c r="P82" s="22">
        <v>-2.1</v>
      </c>
      <c r="Q82" s="22">
        <v>8.1999999999999993</v>
      </c>
      <c r="R82" s="22">
        <v>8.3000000000000007</v>
      </c>
      <c r="S82" s="22">
        <v>3.9</v>
      </c>
    </row>
    <row r="83" spans="1:253" ht="13.5" customHeight="1" x14ac:dyDescent="0.25">
      <c r="A83" s="24" t="s">
        <v>46</v>
      </c>
      <c r="B83" s="21">
        <v>12</v>
      </c>
      <c r="D83" s="11">
        <v>-0.5</v>
      </c>
      <c r="E83" s="22">
        <v>12</v>
      </c>
      <c r="F83" s="22">
        <v>-0.3</v>
      </c>
      <c r="G83" s="22">
        <v>-18.8</v>
      </c>
      <c r="H83" s="22">
        <v>-35.299999999999997</v>
      </c>
      <c r="I83" s="22">
        <v>-29.9</v>
      </c>
      <c r="J83" s="22">
        <v>16.5</v>
      </c>
      <c r="K83" s="22">
        <v>-6.6</v>
      </c>
      <c r="L83" s="22">
        <v>-17.3</v>
      </c>
      <c r="M83" s="22">
        <v>16.100000000000001</v>
      </c>
      <c r="N83" s="22">
        <v>5.8</v>
      </c>
      <c r="O83" s="22">
        <v>-23.3</v>
      </c>
      <c r="P83" s="22">
        <v>3.8</v>
      </c>
      <c r="Q83" s="22">
        <v>-1.6</v>
      </c>
      <c r="R83" s="22">
        <v>9.9</v>
      </c>
      <c r="S83" s="22">
        <v>-0.5</v>
      </c>
    </row>
    <row r="84" spans="1:253" ht="13.5" customHeight="1" x14ac:dyDescent="0.25">
      <c r="A84" s="24" t="s">
        <v>422</v>
      </c>
      <c r="B84" s="21">
        <v>1</v>
      </c>
      <c r="C84" s="19"/>
      <c r="D84" s="11">
        <v>-1.4</v>
      </c>
      <c r="E84" s="22">
        <v>-5.6</v>
      </c>
      <c r="F84" s="22">
        <v>-4.0999999999999996</v>
      </c>
      <c r="G84" s="22">
        <v>27.7</v>
      </c>
      <c r="H84" s="22">
        <v>19.899999999999999</v>
      </c>
      <c r="I84" s="22">
        <v>13.1</v>
      </c>
      <c r="J84" s="22">
        <v>-5.3</v>
      </c>
      <c r="K84" s="22">
        <v>8.1</v>
      </c>
      <c r="L84" s="22">
        <v>4.7</v>
      </c>
      <c r="M84" s="22">
        <v>9.4</v>
      </c>
      <c r="N84" s="22">
        <v>5.3</v>
      </c>
      <c r="O84" s="22">
        <v>0.2</v>
      </c>
      <c r="P84" s="22">
        <v>-6</v>
      </c>
      <c r="Q84" s="22">
        <v>-3.2</v>
      </c>
      <c r="R84" s="22">
        <v>-5.3</v>
      </c>
      <c r="S84" s="22">
        <v>-1.7</v>
      </c>
    </row>
    <row r="85" spans="1:253" ht="13.5" customHeight="1" x14ac:dyDescent="0.25">
      <c r="A85" s="24" t="s">
        <v>46</v>
      </c>
      <c r="B85" s="21">
        <v>2</v>
      </c>
      <c r="C85" s="19"/>
      <c r="D85" s="11">
        <v>-1.8</v>
      </c>
      <c r="E85" s="22">
        <v>-4.2</v>
      </c>
      <c r="F85" s="22">
        <v>-2.9</v>
      </c>
      <c r="G85" s="22">
        <v>53.9</v>
      </c>
      <c r="H85" s="22">
        <v>13.1</v>
      </c>
      <c r="I85" s="22">
        <v>3.7</v>
      </c>
      <c r="J85" s="22">
        <v>-1.3</v>
      </c>
      <c r="K85" s="22">
        <v>8</v>
      </c>
      <c r="L85" s="22">
        <v>-9.4</v>
      </c>
      <c r="M85" s="22">
        <v>-1</v>
      </c>
      <c r="N85" s="22">
        <v>2.1</v>
      </c>
      <c r="O85" s="22">
        <v>-5.7</v>
      </c>
      <c r="P85" s="22">
        <v>-4.4000000000000004</v>
      </c>
      <c r="Q85" s="22">
        <v>-7.7</v>
      </c>
      <c r="R85" s="22">
        <v>-1.9</v>
      </c>
      <c r="S85" s="22">
        <v>1.8</v>
      </c>
    </row>
    <row r="86" spans="1:253" ht="13.5" customHeight="1" x14ac:dyDescent="0.25">
      <c r="A86" s="24" t="s">
        <v>46</v>
      </c>
      <c r="B86" s="21">
        <v>3</v>
      </c>
      <c r="C86" s="19"/>
      <c r="D86" s="11">
        <v>-2.8</v>
      </c>
      <c r="E86" s="22">
        <v>3.1</v>
      </c>
      <c r="F86" s="22">
        <v>-5.4</v>
      </c>
      <c r="G86" s="22">
        <v>-17</v>
      </c>
      <c r="H86" s="22">
        <v>16.5</v>
      </c>
      <c r="I86" s="22">
        <v>6.7</v>
      </c>
      <c r="J86" s="22">
        <v>-1.6</v>
      </c>
      <c r="K86" s="22">
        <v>0.6</v>
      </c>
      <c r="L86" s="22">
        <v>-6.1</v>
      </c>
      <c r="M86" s="22">
        <v>-1.8</v>
      </c>
      <c r="N86" s="22">
        <v>8.1999999999999993</v>
      </c>
      <c r="O86" s="22">
        <v>15.1</v>
      </c>
      <c r="P86" s="22">
        <v>-3.8</v>
      </c>
      <c r="Q86" s="22">
        <v>-4.8</v>
      </c>
      <c r="R86" s="22">
        <v>-0.7</v>
      </c>
      <c r="S86" s="22">
        <v>-2</v>
      </c>
    </row>
    <row r="87" spans="1:253" ht="13.5" customHeight="1" x14ac:dyDescent="0.25">
      <c r="A87" s="198" t="s">
        <v>46</v>
      </c>
      <c r="B87" s="21">
        <v>4</v>
      </c>
      <c r="C87" s="19"/>
      <c r="D87" s="11">
        <v>-3.8</v>
      </c>
      <c r="E87" s="22">
        <v>-42.8</v>
      </c>
      <c r="F87" s="22">
        <v>-0.6</v>
      </c>
      <c r="G87" s="22">
        <v>-8.3000000000000007</v>
      </c>
      <c r="H87" s="22">
        <v>18.8</v>
      </c>
      <c r="I87" s="22">
        <v>5.9</v>
      </c>
      <c r="J87" s="22">
        <v>0.8</v>
      </c>
      <c r="K87" s="22">
        <v>12.1</v>
      </c>
      <c r="L87" s="22">
        <v>-11.7</v>
      </c>
      <c r="M87" s="22">
        <v>-2.2999999999999998</v>
      </c>
      <c r="N87" s="22">
        <v>8.1</v>
      </c>
      <c r="O87" s="22">
        <v>7.1</v>
      </c>
      <c r="P87" s="22">
        <v>-4.7</v>
      </c>
      <c r="Q87" s="22">
        <v>-15.2</v>
      </c>
      <c r="R87" s="22">
        <v>4.9000000000000004</v>
      </c>
      <c r="S87" s="22">
        <v>-0.2</v>
      </c>
    </row>
    <row r="88" spans="1:253" ht="13.5" customHeight="1" x14ac:dyDescent="0.25">
      <c r="A88" s="24" t="s">
        <v>46</v>
      </c>
      <c r="B88" s="21">
        <v>5</v>
      </c>
      <c r="D88" s="11">
        <v>-3.8</v>
      </c>
      <c r="E88" s="22">
        <v>-20.3</v>
      </c>
      <c r="F88" s="22">
        <v>-2.8</v>
      </c>
      <c r="G88" s="22">
        <v>-10.9</v>
      </c>
      <c r="H88" s="22">
        <v>20</v>
      </c>
      <c r="I88" s="22">
        <v>10.9</v>
      </c>
      <c r="J88" s="22">
        <v>-4.5999999999999996</v>
      </c>
      <c r="K88" s="22">
        <v>9.1</v>
      </c>
      <c r="L88" s="22">
        <v>-5.6</v>
      </c>
      <c r="M88" s="22">
        <v>-35.299999999999997</v>
      </c>
      <c r="N88" s="22">
        <v>-1.4</v>
      </c>
      <c r="O88" s="22">
        <v>0.7</v>
      </c>
      <c r="P88" s="22">
        <v>-2.2000000000000002</v>
      </c>
      <c r="Q88" s="22">
        <v>-6.9</v>
      </c>
      <c r="R88" s="22">
        <v>7.6</v>
      </c>
      <c r="S88" s="22">
        <v>3.1</v>
      </c>
    </row>
    <row r="89" spans="1:253" ht="13.5" customHeight="1" x14ac:dyDescent="0.25">
      <c r="A89" s="21" t="s">
        <v>46</v>
      </c>
      <c r="B89" s="21">
        <v>6</v>
      </c>
      <c r="C89" s="19"/>
      <c r="D89" s="11">
        <v>4</v>
      </c>
      <c r="E89" s="22">
        <v>31.4</v>
      </c>
      <c r="F89" s="22">
        <v>-3.7</v>
      </c>
      <c r="G89" s="22">
        <v>1.8</v>
      </c>
      <c r="H89" s="22">
        <v>45</v>
      </c>
      <c r="I89" s="22">
        <v>54</v>
      </c>
      <c r="J89" s="22">
        <v>16.399999999999999</v>
      </c>
      <c r="K89" s="22">
        <v>43.4</v>
      </c>
      <c r="L89" s="22">
        <v>-11.3</v>
      </c>
      <c r="M89" s="22">
        <v>15.2</v>
      </c>
      <c r="N89" s="22">
        <v>8.6999999999999993</v>
      </c>
      <c r="O89" s="22">
        <v>16.2</v>
      </c>
      <c r="P89" s="22">
        <v>-2.8</v>
      </c>
      <c r="Q89" s="22">
        <v>-10.9</v>
      </c>
      <c r="R89" s="22">
        <v>15.1</v>
      </c>
      <c r="S89" s="22">
        <v>4.8</v>
      </c>
    </row>
    <row r="90" spans="1:253" ht="13.5" customHeight="1" x14ac:dyDescent="0.25">
      <c r="A90" s="24" t="s">
        <v>46</v>
      </c>
      <c r="B90" s="21">
        <v>7</v>
      </c>
      <c r="C90" s="19"/>
      <c r="D90" s="11">
        <v>-1.9</v>
      </c>
      <c r="E90" s="22">
        <v>-12.4</v>
      </c>
      <c r="F90" s="22">
        <v>-4.7</v>
      </c>
      <c r="G90" s="22">
        <v>65.8</v>
      </c>
      <c r="H90" s="22">
        <v>10.4</v>
      </c>
      <c r="I90" s="22">
        <v>21</v>
      </c>
      <c r="J90" s="22">
        <v>1.3</v>
      </c>
      <c r="K90" s="22">
        <v>0.3</v>
      </c>
      <c r="L90" s="22">
        <v>-23.8</v>
      </c>
      <c r="M90" s="22">
        <v>-7.6</v>
      </c>
      <c r="N90" s="22">
        <v>11.3</v>
      </c>
      <c r="O90" s="22">
        <v>20.9</v>
      </c>
      <c r="P90" s="22">
        <v>-7.9</v>
      </c>
      <c r="Q90" s="22">
        <v>1.5</v>
      </c>
      <c r="R90" s="22">
        <v>10.1</v>
      </c>
      <c r="S90" s="22">
        <v>-2.9</v>
      </c>
    </row>
    <row r="91" spans="1:253" ht="13.5" customHeight="1" x14ac:dyDescent="0.25">
      <c r="A91" s="24" t="s">
        <v>46</v>
      </c>
      <c r="B91" s="21">
        <v>8</v>
      </c>
      <c r="C91" s="19"/>
      <c r="D91" s="11">
        <v>-0.4</v>
      </c>
      <c r="E91" s="22">
        <v>-10.1</v>
      </c>
      <c r="F91" s="22">
        <v>-1.5</v>
      </c>
      <c r="G91" s="22">
        <v>-8.1999999999999993</v>
      </c>
      <c r="H91" s="22">
        <v>8.4</v>
      </c>
      <c r="I91" s="22">
        <v>2.4</v>
      </c>
      <c r="J91" s="22">
        <v>-5.6</v>
      </c>
      <c r="K91" s="22">
        <v>6.4</v>
      </c>
      <c r="L91" s="22">
        <v>5.6</v>
      </c>
      <c r="M91" s="22">
        <v>-1.8</v>
      </c>
      <c r="N91" s="22">
        <v>3.8</v>
      </c>
      <c r="O91" s="22">
        <v>-0.5</v>
      </c>
      <c r="P91" s="22">
        <v>-4.0999999999999996</v>
      </c>
      <c r="Q91" s="22">
        <v>1.8</v>
      </c>
      <c r="R91" s="22">
        <v>6.5</v>
      </c>
      <c r="S91" s="22">
        <v>6.7</v>
      </c>
    </row>
    <row r="92" spans="1:253" ht="13.5" customHeight="1" x14ac:dyDescent="0.25">
      <c r="A92" s="199" t="s">
        <v>46</v>
      </c>
      <c r="B92" s="200">
        <v>9</v>
      </c>
      <c r="C92" s="25"/>
      <c r="D92" s="201">
        <v>0.9</v>
      </c>
      <c r="E92" s="202">
        <v>59.8</v>
      </c>
      <c r="F92" s="202">
        <v>-0.4</v>
      </c>
      <c r="G92" s="202">
        <v>-11.4</v>
      </c>
      <c r="H92" s="202">
        <v>11.8</v>
      </c>
      <c r="I92" s="202">
        <v>1.4</v>
      </c>
      <c r="J92" s="202">
        <v>-0.4</v>
      </c>
      <c r="K92" s="202">
        <v>-8.3000000000000007</v>
      </c>
      <c r="L92" s="202">
        <v>-12.8</v>
      </c>
      <c r="M92" s="202">
        <v>-2.5</v>
      </c>
      <c r="N92" s="202">
        <v>3.7</v>
      </c>
      <c r="O92" s="202">
        <v>-0.5</v>
      </c>
      <c r="P92" s="202">
        <v>-4.9000000000000004</v>
      </c>
      <c r="Q92" s="202">
        <v>-2</v>
      </c>
      <c r="R92" s="202">
        <v>11.7</v>
      </c>
      <c r="S92" s="202">
        <v>1</v>
      </c>
    </row>
    <row r="93" spans="1:253" ht="27" customHeight="1" x14ac:dyDescent="0.25">
      <c r="A93" s="595" t="s">
        <v>147</v>
      </c>
      <c r="B93" s="595"/>
      <c r="C93" s="595"/>
      <c r="D93" s="222">
        <v>0.8</v>
      </c>
      <c r="E93" s="203">
        <v>108.5</v>
      </c>
      <c r="F93" s="203">
        <v>-0.9</v>
      </c>
      <c r="G93" s="203">
        <v>-2.9</v>
      </c>
      <c r="H93" s="203">
        <v>-9</v>
      </c>
      <c r="I93" s="203">
        <v>-4.5</v>
      </c>
      <c r="J93" s="203">
        <v>-6.8</v>
      </c>
      <c r="K93" s="203">
        <v>-1.3</v>
      </c>
      <c r="L93" s="203">
        <v>-17.3</v>
      </c>
      <c r="M93" s="203">
        <v>-1.1000000000000001</v>
      </c>
      <c r="N93" s="203">
        <v>0.5</v>
      </c>
      <c r="O93" s="203">
        <v>-2.6</v>
      </c>
      <c r="P93" s="203">
        <v>0.9</v>
      </c>
      <c r="Q93" s="203">
        <v>2.1</v>
      </c>
      <c r="R93" s="203">
        <v>-1.2</v>
      </c>
      <c r="S93" s="203">
        <v>-5.5</v>
      </c>
      <c r="T93" s="204"/>
      <c r="U93" s="204"/>
      <c r="V93" s="204"/>
      <c r="W93" s="204"/>
      <c r="X93" s="204"/>
      <c r="Y93" s="204"/>
      <c r="Z93" s="204"/>
      <c r="AA93" s="204"/>
      <c r="AB93" s="204"/>
      <c r="AC93" s="204"/>
      <c r="AD93" s="204"/>
      <c r="AE93" s="204"/>
      <c r="AF93" s="204"/>
    </row>
    <row r="94" spans="1:253" s="211" customFormat="1" ht="27" customHeight="1" x14ac:dyDescent="0.25">
      <c r="A94" s="604" t="s">
        <v>211</v>
      </c>
      <c r="B94" s="604"/>
      <c r="C94" s="604"/>
      <c r="D94" s="604"/>
      <c r="E94" s="604"/>
      <c r="F94" s="604"/>
      <c r="G94" s="604"/>
      <c r="H94" s="604"/>
      <c r="I94" s="604"/>
      <c r="J94" s="604"/>
      <c r="K94" s="604"/>
      <c r="L94" s="604"/>
      <c r="M94" s="604"/>
      <c r="N94" s="604"/>
      <c r="O94" s="604"/>
      <c r="P94" s="604"/>
      <c r="Q94" s="604"/>
      <c r="R94" s="604"/>
      <c r="S94" s="604"/>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c r="BN94" s="223"/>
      <c r="BO94" s="223"/>
      <c r="BP94" s="223"/>
      <c r="BQ94" s="223"/>
      <c r="BR94" s="223"/>
      <c r="BS94" s="223"/>
      <c r="BT94" s="223"/>
      <c r="BU94" s="223"/>
      <c r="BV94" s="223"/>
      <c r="BW94" s="223"/>
      <c r="BX94" s="223"/>
      <c r="BY94" s="223"/>
      <c r="BZ94" s="223"/>
      <c r="CA94" s="223"/>
      <c r="CB94" s="223"/>
      <c r="CC94" s="223"/>
      <c r="CD94" s="223"/>
      <c r="CE94" s="223"/>
      <c r="CF94" s="223"/>
      <c r="CG94" s="223"/>
      <c r="CH94" s="223"/>
      <c r="CI94" s="223"/>
      <c r="CJ94" s="223"/>
      <c r="CK94" s="223"/>
      <c r="CL94" s="223"/>
      <c r="CM94" s="223"/>
      <c r="CN94" s="223"/>
      <c r="CO94" s="223"/>
      <c r="CP94" s="223"/>
      <c r="CQ94" s="223"/>
      <c r="CR94" s="223"/>
      <c r="CS94" s="223"/>
      <c r="CT94" s="223"/>
      <c r="CU94" s="223"/>
      <c r="CV94" s="223"/>
      <c r="CW94" s="223"/>
      <c r="CX94" s="223"/>
      <c r="CY94" s="223"/>
      <c r="CZ94" s="223"/>
      <c r="DA94" s="223"/>
      <c r="DB94" s="223"/>
      <c r="DC94" s="223"/>
      <c r="DD94" s="223"/>
      <c r="DE94" s="223"/>
      <c r="DF94" s="223"/>
      <c r="DG94" s="223"/>
      <c r="DH94" s="223"/>
      <c r="DI94" s="223"/>
      <c r="DJ94" s="223"/>
      <c r="DK94" s="223"/>
      <c r="DL94" s="223"/>
      <c r="DM94" s="223"/>
      <c r="DN94" s="223"/>
      <c r="DO94" s="223"/>
      <c r="DP94" s="223"/>
      <c r="DQ94" s="223"/>
      <c r="DR94" s="223"/>
      <c r="DS94" s="223"/>
      <c r="DT94" s="223"/>
      <c r="DU94" s="223"/>
      <c r="DV94" s="223"/>
      <c r="DW94" s="223"/>
      <c r="DX94" s="223"/>
      <c r="DY94" s="223"/>
      <c r="DZ94" s="223"/>
      <c r="EA94" s="223"/>
      <c r="EB94" s="223"/>
      <c r="EC94" s="223"/>
      <c r="ED94" s="223"/>
      <c r="EE94" s="223"/>
      <c r="EF94" s="223"/>
      <c r="EG94" s="223"/>
      <c r="EH94" s="223"/>
      <c r="EI94" s="223"/>
      <c r="EJ94" s="223"/>
      <c r="EK94" s="223"/>
      <c r="EL94" s="223"/>
      <c r="EM94" s="223"/>
      <c r="EN94" s="223"/>
      <c r="EO94" s="223"/>
      <c r="EP94" s="223"/>
      <c r="EQ94" s="223"/>
      <c r="ER94" s="223"/>
      <c r="ES94" s="223"/>
      <c r="ET94" s="223"/>
      <c r="EU94" s="223"/>
      <c r="EV94" s="223"/>
      <c r="EW94" s="223"/>
      <c r="EX94" s="223"/>
      <c r="EY94" s="223"/>
      <c r="EZ94" s="223"/>
      <c r="FA94" s="223"/>
      <c r="FB94" s="223"/>
      <c r="FC94" s="223"/>
      <c r="FD94" s="223"/>
      <c r="FE94" s="223"/>
      <c r="FF94" s="223"/>
      <c r="FG94" s="223"/>
      <c r="FH94" s="223"/>
      <c r="FI94" s="223"/>
      <c r="FJ94" s="223"/>
      <c r="FK94" s="223"/>
      <c r="FL94" s="223"/>
      <c r="FM94" s="223"/>
      <c r="FN94" s="223"/>
      <c r="FO94" s="223"/>
      <c r="FP94" s="223"/>
      <c r="FQ94" s="223"/>
      <c r="FR94" s="223"/>
      <c r="FS94" s="223"/>
      <c r="FT94" s="223"/>
      <c r="FU94" s="223"/>
      <c r="FV94" s="223"/>
      <c r="FW94" s="223"/>
      <c r="FX94" s="223"/>
      <c r="FY94" s="223"/>
      <c r="FZ94" s="223"/>
      <c r="GA94" s="223"/>
      <c r="GB94" s="223"/>
      <c r="GC94" s="223"/>
      <c r="GD94" s="223"/>
      <c r="GE94" s="223"/>
      <c r="GF94" s="223"/>
      <c r="GG94" s="223"/>
      <c r="GH94" s="223"/>
      <c r="GI94" s="223"/>
      <c r="GJ94" s="223"/>
      <c r="GK94" s="223"/>
      <c r="GL94" s="223"/>
      <c r="GM94" s="223"/>
      <c r="GN94" s="223"/>
      <c r="GO94" s="223"/>
      <c r="GP94" s="223"/>
      <c r="GQ94" s="223"/>
      <c r="GR94" s="223"/>
      <c r="GS94" s="223"/>
      <c r="GT94" s="223"/>
      <c r="GU94" s="223"/>
      <c r="GV94" s="223"/>
      <c r="GW94" s="223"/>
      <c r="GX94" s="223"/>
      <c r="GY94" s="223"/>
      <c r="GZ94" s="223"/>
      <c r="HA94" s="223"/>
      <c r="HB94" s="223"/>
      <c r="HC94" s="223"/>
      <c r="HD94" s="223"/>
      <c r="HE94" s="223"/>
      <c r="HF94" s="223"/>
      <c r="HG94" s="223"/>
      <c r="HH94" s="223"/>
      <c r="HI94" s="223"/>
      <c r="HJ94" s="223"/>
      <c r="HK94" s="223"/>
      <c r="HL94" s="223"/>
      <c r="HM94" s="223"/>
      <c r="HN94" s="223"/>
      <c r="HO94" s="223"/>
      <c r="HP94" s="223"/>
      <c r="HQ94" s="223"/>
      <c r="HR94" s="223"/>
      <c r="HS94" s="223"/>
      <c r="HT94" s="223"/>
      <c r="HU94" s="223"/>
      <c r="HV94" s="223"/>
      <c r="HW94" s="223"/>
      <c r="HX94" s="223"/>
      <c r="HY94" s="223"/>
      <c r="HZ94" s="223"/>
      <c r="IA94" s="223"/>
      <c r="IB94" s="223"/>
      <c r="IC94" s="223"/>
      <c r="ID94" s="223"/>
      <c r="IE94" s="223"/>
      <c r="IF94" s="223"/>
      <c r="IG94" s="223"/>
      <c r="IH94" s="223"/>
      <c r="II94" s="223"/>
      <c r="IJ94" s="223"/>
      <c r="IK94" s="223"/>
      <c r="IL94" s="223"/>
      <c r="IM94" s="223"/>
      <c r="IN94" s="223"/>
      <c r="IO94" s="223"/>
      <c r="IP94" s="223"/>
      <c r="IQ94" s="223"/>
      <c r="IR94" s="223"/>
      <c r="IS94" s="223"/>
    </row>
    <row r="95" spans="1:253" s="211" customFormat="1" ht="21" customHeight="1" x14ac:dyDescent="0.25">
      <c r="A95" s="605"/>
      <c r="B95" s="605"/>
      <c r="C95" s="605"/>
      <c r="D95" s="605"/>
      <c r="E95" s="605"/>
      <c r="F95" s="605"/>
      <c r="G95" s="605"/>
      <c r="H95" s="605"/>
      <c r="I95" s="605"/>
      <c r="J95" s="605"/>
      <c r="K95" s="605"/>
      <c r="L95" s="605"/>
      <c r="M95" s="605"/>
      <c r="N95" s="605"/>
      <c r="O95" s="605"/>
      <c r="P95" s="605"/>
      <c r="Q95" s="605"/>
      <c r="R95" s="605"/>
      <c r="S95" s="605"/>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c r="BN95" s="223"/>
      <c r="BO95" s="223"/>
      <c r="BP95" s="223"/>
      <c r="BQ95" s="223"/>
      <c r="BR95" s="223"/>
      <c r="BS95" s="223"/>
      <c r="BT95" s="223"/>
      <c r="BU95" s="223"/>
      <c r="BV95" s="223"/>
      <c r="BW95" s="223"/>
      <c r="BX95" s="223"/>
      <c r="BY95" s="223"/>
      <c r="BZ95" s="223"/>
      <c r="CA95" s="223"/>
      <c r="CB95" s="223"/>
      <c r="CC95" s="223"/>
      <c r="CD95" s="223"/>
      <c r="CE95" s="223"/>
      <c r="CF95" s="223"/>
      <c r="CG95" s="223"/>
      <c r="CH95" s="223"/>
      <c r="CI95" s="223"/>
      <c r="CJ95" s="223"/>
      <c r="CK95" s="223"/>
      <c r="CL95" s="223"/>
      <c r="CM95" s="223"/>
      <c r="CN95" s="223"/>
      <c r="CO95" s="223"/>
      <c r="CP95" s="223"/>
      <c r="CQ95" s="223"/>
      <c r="CR95" s="223"/>
      <c r="CS95" s="223"/>
      <c r="CT95" s="223"/>
      <c r="CU95" s="223"/>
      <c r="CV95" s="223"/>
      <c r="CW95" s="223"/>
      <c r="CX95" s="223"/>
      <c r="CY95" s="223"/>
      <c r="CZ95" s="223"/>
      <c r="DA95" s="223"/>
      <c r="DB95" s="223"/>
      <c r="DC95" s="223"/>
      <c r="DD95" s="223"/>
      <c r="DE95" s="223"/>
      <c r="DF95" s="223"/>
      <c r="DG95" s="223"/>
      <c r="DH95" s="223"/>
      <c r="DI95" s="223"/>
      <c r="DJ95" s="223"/>
      <c r="DK95" s="223"/>
      <c r="DL95" s="223"/>
      <c r="DM95" s="223"/>
      <c r="DN95" s="223"/>
      <c r="DO95" s="223"/>
      <c r="DP95" s="223"/>
      <c r="DQ95" s="223"/>
      <c r="DR95" s="223"/>
      <c r="DS95" s="223"/>
      <c r="DT95" s="223"/>
      <c r="DU95" s="223"/>
      <c r="DV95" s="223"/>
      <c r="DW95" s="223"/>
      <c r="DX95" s="223"/>
      <c r="DY95" s="223"/>
      <c r="DZ95" s="223"/>
      <c r="EA95" s="223"/>
      <c r="EB95" s="223"/>
      <c r="EC95" s="223"/>
      <c r="ED95" s="223"/>
      <c r="EE95" s="223"/>
      <c r="EF95" s="223"/>
      <c r="EG95" s="223"/>
      <c r="EH95" s="223"/>
      <c r="EI95" s="223"/>
      <c r="EJ95" s="223"/>
      <c r="EK95" s="223"/>
      <c r="EL95" s="223"/>
      <c r="EM95" s="223"/>
      <c r="EN95" s="223"/>
      <c r="EO95" s="223"/>
      <c r="EP95" s="223"/>
      <c r="EQ95" s="223"/>
      <c r="ER95" s="223"/>
      <c r="ES95" s="223"/>
      <c r="ET95" s="223"/>
      <c r="EU95" s="223"/>
      <c r="EV95" s="223"/>
      <c r="EW95" s="223"/>
      <c r="EX95" s="223"/>
      <c r="EY95" s="223"/>
      <c r="EZ95" s="223"/>
      <c r="FA95" s="223"/>
      <c r="FB95" s="223"/>
      <c r="FC95" s="223"/>
      <c r="FD95" s="223"/>
      <c r="FE95" s="223"/>
      <c r="FF95" s="223"/>
      <c r="FG95" s="223"/>
      <c r="FH95" s="223"/>
      <c r="FI95" s="223"/>
      <c r="FJ95" s="223"/>
      <c r="FK95" s="223"/>
      <c r="FL95" s="223"/>
      <c r="FM95" s="223"/>
      <c r="FN95" s="223"/>
      <c r="FO95" s="223"/>
      <c r="FP95" s="223"/>
      <c r="FQ95" s="223"/>
      <c r="FR95" s="223"/>
      <c r="FS95" s="223"/>
      <c r="FT95" s="223"/>
      <c r="FU95" s="223"/>
      <c r="FV95" s="223"/>
      <c r="FW95" s="223"/>
      <c r="FX95" s="223"/>
      <c r="FY95" s="223"/>
      <c r="FZ95" s="223"/>
      <c r="GA95" s="223"/>
      <c r="GB95" s="223"/>
      <c r="GC95" s="223"/>
      <c r="GD95" s="223"/>
      <c r="GE95" s="223"/>
      <c r="GF95" s="223"/>
      <c r="GG95" s="223"/>
      <c r="GH95" s="223"/>
      <c r="GI95" s="223"/>
      <c r="GJ95" s="223"/>
      <c r="GK95" s="223"/>
      <c r="GL95" s="223"/>
      <c r="GM95" s="223"/>
      <c r="GN95" s="223"/>
      <c r="GO95" s="223"/>
      <c r="GP95" s="223"/>
      <c r="GQ95" s="223"/>
      <c r="GR95" s="223"/>
      <c r="GS95" s="223"/>
      <c r="GT95" s="223"/>
      <c r="GU95" s="223"/>
      <c r="GV95" s="223"/>
      <c r="GW95" s="223"/>
      <c r="GX95" s="223"/>
      <c r="GY95" s="223"/>
      <c r="GZ95" s="223"/>
      <c r="HA95" s="223"/>
      <c r="HB95" s="223"/>
      <c r="HC95" s="223"/>
      <c r="HD95" s="223"/>
      <c r="HE95" s="223"/>
      <c r="HF95" s="223"/>
      <c r="HG95" s="223"/>
      <c r="HH95" s="223"/>
      <c r="HI95" s="223"/>
      <c r="HJ95" s="223"/>
      <c r="HK95" s="223"/>
      <c r="HL95" s="223"/>
      <c r="HM95" s="223"/>
      <c r="HN95" s="223"/>
      <c r="HO95" s="223"/>
      <c r="HP95" s="223"/>
      <c r="HQ95" s="223"/>
      <c r="HR95" s="223"/>
      <c r="HS95" s="223"/>
      <c r="HT95" s="223"/>
      <c r="HU95" s="223"/>
      <c r="HV95" s="223"/>
      <c r="HW95" s="223"/>
      <c r="HX95" s="223"/>
      <c r="HY95" s="223"/>
      <c r="HZ95" s="223"/>
      <c r="IA95" s="223"/>
      <c r="IB95" s="223"/>
      <c r="IC95" s="223"/>
      <c r="ID95" s="223"/>
      <c r="IE95" s="223"/>
      <c r="IF95" s="223"/>
      <c r="IG95" s="223"/>
      <c r="IH95" s="223"/>
      <c r="II95" s="223"/>
      <c r="IJ95" s="223"/>
      <c r="IK95" s="223"/>
      <c r="IL95" s="223"/>
      <c r="IM95" s="223"/>
      <c r="IN95" s="223"/>
      <c r="IO95" s="223"/>
      <c r="IP95" s="223"/>
      <c r="IQ95" s="223"/>
      <c r="IR95" s="223"/>
      <c r="IS95" s="223"/>
    </row>
    <row r="96" spans="1:253" x14ac:dyDescent="0.25">
      <c r="J96" s="600"/>
      <c r="K96" s="601"/>
      <c r="L96" s="601"/>
      <c r="M96" s="601"/>
      <c r="N96" s="601"/>
      <c r="O96" s="601"/>
      <c r="P96" s="601"/>
      <c r="Q96" s="601"/>
      <c r="R96" s="601"/>
      <c r="S96" s="601"/>
    </row>
    <row r="98" spans="2:20" x14ac:dyDescent="0.25">
      <c r="B98" s="602"/>
      <c r="C98" s="602"/>
      <c r="D98" s="602"/>
      <c r="E98" s="602"/>
      <c r="F98" s="602"/>
      <c r="G98" s="602"/>
      <c r="H98" s="602"/>
      <c r="I98" s="602"/>
      <c r="J98" s="602"/>
      <c r="K98" s="602"/>
      <c r="L98" s="602"/>
      <c r="M98" s="602"/>
      <c r="N98" s="602"/>
      <c r="O98" s="602"/>
      <c r="P98" s="602"/>
      <c r="Q98" s="602"/>
      <c r="R98" s="602"/>
      <c r="S98" s="602"/>
      <c r="T98" s="602"/>
    </row>
  </sheetData>
  <mergeCells count="14">
    <mergeCell ref="G2:N2"/>
    <mergeCell ref="H3:O3"/>
    <mergeCell ref="A4:C6"/>
    <mergeCell ref="D7:R7"/>
    <mergeCell ref="D27:S27"/>
    <mergeCell ref="A47:C47"/>
    <mergeCell ref="J96:S96"/>
    <mergeCell ref="B98:T98"/>
    <mergeCell ref="H49:O49"/>
    <mergeCell ref="A50:C52"/>
    <mergeCell ref="D53:R53"/>
    <mergeCell ref="D73:S73"/>
    <mergeCell ref="A93:C93"/>
    <mergeCell ref="A94:S95"/>
  </mergeCells>
  <phoneticPr fontId="64"/>
  <pageMargins left="0.78740157480314965" right="0.39370078740157483" top="0.43307086614173229" bottom="0.38" header="0.31496062992125984" footer="0.2"/>
  <pageSetup paperSize="9" scale="60" firstPageNumber="0" orientation="portrait" r:id="rId1"/>
  <headerFooter alignWithMargins="0">
    <oddFooter>&amp;C&amp;"ＭＳ Ｐゴシック,標準"&amp;12- 5 -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indexed="17"/>
    <pageSetUpPr fitToPage="1"/>
  </sheetPr>
  <dimension ref="A1:AQ94"/>
  <sheetViews>
    <sheetView zoomScale="70" zoomScaleNormal="70" workbookViewId="0"/>
  </sheetViews>
  <sheetFormatPr defaultColWidth="9" defaultRowHeight="13.3" x14ac:dyDescent="0.25"/>
  <cols>
    <col min="1" max="1" width="4.921875" style="23" bestFit="1" customWidth="1"/>
    <col min="2" max="2" width="3.61328125" style="23" bestFit="1" customWidth="1"/>
    <col min="3" max="3" width="3.07421875" style="23" bestFit="1" customWidth="1"/>
    <col min="4" max="19" width="8.23046875" style="23" customWidth="1"/>
    <col min="20" max="32" width="7.61328125" style="23" customWidth="1"/>
    <col min="33" max="33" width="9" style="23" bestFit="1"/>
    <col min="34" max="16384" width="9" style="23"/>
  </cols>
  <sheetData>
    <row r="1" spans="1:28" ht="18.45" x14ac:dyDescent="0.25">
      <c r="A1" s="34"/>
      <c r="B1" s="34"/>
      <c r="C1" s="34"/>
      <c r="D1" s="34"/>
      <c r="E1" s="174"/>
      <c r="F1" s="174"/>
      <c r="G1" s="173"/>
      <c r="H1" s="173"/>
      <c r="I1" s="173"/>
      <c r="J1" s="173"/>
      <c r="K1" s="173"/>
      <c r="L1" s="173"/>
      <c r="M1" s="173"/>
      <c r="N1" s="173"/>
      <c r="O1" s="173"/>
      <c r="P1" s="174"/>
      <c r="Q1" s="174"/>
      <c r="R1" s="34"/>
      <c r="S1" s="174"/>
      <c r="T1" s="174"/>
      <c r="U1" s="174"/>
      <c r="V1" s="174"/>
      <c r="W1" s="174"/>
      <c r="X1" s="174"/>
      <c r="Y1" s="174"/>
      <c r="Z1" s="174"/>
      <c r="AA1" s="174"/>
      <c r="AB1" s="174"/>
    </row>
    <row r="2" spans="1:28" ht="18.45" x14ac:dyDescent="0.25">
      <c r="A2" s="34"/>
      <c r="B2" s="34"/>
      <c r="C2" s="34"/>
      <c r="D2" s="34"/>
      <c r="E2" s="174"/>
      <c r="F2" s="174"/>
      <c r="G2" s="597" t="s">
        <v>431</v>
      </c>
      <c r="H2" s="597"/>
      <c r="I2" s="597"/>
      <c r="J2" s="597"/>
      <c r="K2" s="597"/>
      <c r="L2" s="597"/>
      <c r="M2" s="597"/>
      <c r="N2" s="597"/>
      <c r="O2" s="175"/>
      <c r="P2" s="174"/>
      <c r="Q2" s="174"/>
      <c r="R2" s="34"/>
      <c r="S2" s="174"/>
      <c r="T2" s="174"/>
      <c r="U2" s="174"/>
      <c r="V2" s="174"/>
      <c r="W2" s="174"/>
      <c r="X2" s="174"/>
      <c r="Y2" s="174"/>
      <c r="Z2" s="174"/>
      <c r="AA2" s="174"/>
      <c r="AB2" s="174"/>
    </row>
    <row r="3" spans="1:28" ht="16.75" x14ac:dyDescent="0.25">
      <c r="A3" s="176" t="s">
        <v>391</v>
      </c>
      <c r="B3" s="60"/>
      <c r="C3" s="60"/>
      <c r="H3" s="598"/>
      <c r="I3" s="598"/>
      <c r="J3" s="598"/>
      <c r="K3" s="598"/>
      <c r="L3" s="598"/>
      <c r="M3" s="598"/>
      <c r="N3" s="598"/>
      <c r="O3" s="598"/>
      <c r="S3" s="44" t="s">
        <v>49</v>
      </c>
    </row>
    <row r="4" spans="1:28" x14ac:dyDescent="0.25">
      <c r="A4" s="587" t="s">
        <v>22</v>
      </c>
      <c r="B4" s="587"/>
      <c r="C4" s="588"/>
      <c r="D4" s="177" t="s">
        <v>134</v>
      </c>
      <c r="E4" s="177" t="s">
        <v>392</v>
      </c>
      <c r="F4" s="177" t="s">
        <v>172</v>
      </c>
      <c r="G4" s="177" t="s">
        <v>65</v>
      </c>
      <c r="H4" s="177" t="s">
        <v>213</v>
      </c>
      <c r="I4" s="177" t="s">
        <v>393</v>
      </c>
      <c r="J4" s="177" t="s">
        <v>394</v>
      </c>
      <c r="K4" s="177" t="s">
        <v>395</v>
      </c>
      <c r="L4" s="177" t="s">
        <v>24</v>
      </c>
      <c r="M4" s="177" t="s">
        <v>297</v>
      </c>
      <c r="N4" s="177" t="s">
        <v>396</v>
      </c>
      <c r="O4" s="177" t="s">
        <v>115</v>
      </c>
      <c r="P4" s="177" t="s">
        <v>79</v>
      </c>
      <c r="Q4" s="177" t="s">
        <v>397</v>
      </c>
      <c r="R4" s="177" t="s">
        <v>398</v>
      </c>
      <c r="S4" s="177" t="s">
        <v>304</v>
      </c>
    </row>
    <row r="5" spans="1:28" x14ac:dyDescent="0.25">
      <c r="A5" s="589"/>
      <c r="B5" s="589"/>
      <c r="C5" s="590"/>
      <c r="D5" s="178" t="s">
        <v>58</v>
      </c>
      <c r="E5" s="178"/>
      <c r="F5" s="178"/>
      <c r="G5" s="178" t="s">
        <v>338</v>
      </c>
      <c r="H5" s="178" t="s">
        <v>145</v>
      </c>
      <c r="I5" s="178" t="s">
        <v>279</v>
      </c>
      <c r="J5" s="178" t="s">
        <v>399</v>
      </c>
      <c r="K5" s="178" t="s">
        <v>93</v>
      </c>
      <c r="L5" s="179" t="s">
        <v>212</v>
      </c>
      <c r="M5" s="180" t="s">
        <v>137</v>
      </c>
      <c r="N5" s="179" t="s">
        <v>403</v>
      </c>
      <c r="O5" s="179" t="s">
        <v>404</v>
      </c>
      <c r="P5" s="179" t="s">
        <v>405</v>
      </c>
      <c r="Q5" s="179" t="s">
        <v>407</v>
      </c>
      <c r="R5" s="179" t="s">
        <v>107</v>
      </c>
      <c r="S5" s="181" t="s">
        <v>408</v>
      </c>
    </row>
    <row r="6" spans="1:28" ht="18" customHeight="1" x14ac:dyDescent="0.25">
      <c r="A6" s="591"/>
      <c r="B6" s="591"/>
      <c r="C6" s="599"/>
      <c r="D6" s="182" t="s">
        <v>183</v>
      </c>
      <c r="E6" s="182" t="s">
        <v>302</v>
      </c>
      <c r="F6" s="182" t="s">
        <v>28</v>
      </c>
      <c r="G6" s="182" t="s">
        <v>409</v>
      </c>
      <c r="H6" s="182" t="s">
        <v>412</v>
      </c>
      <c r="I6" s="182" t="s">
        <v>98</v>
      </c>
      <c r="J6" s="182" t="s">
        <v>161</v>
      </c>
      <c r="K6" s="182" t="s">
        <v>413</v>
      </c>
      <c r="L6" s="183" t="s">
        <v>414</v>
      </c>
      <c r="M6" s="184" t="s">
        <v>415</v>
      </c>
      <c r="N6" s="183" t="s">
        <v>44</v>
      </c>
      <c r="O6" s="183" t="s">
        <v>330</v>
      </c>
      <c r="P6" s="184" t="s">
        <v>232</v>
      </c>
      <c r="Q6" s="184" t="s">
        <v>416</v>
      </c>
      <c r="R6" s="183" t="s">
        <v>417</v>
      </c>
      <c r="S6" s="183" t="s">
        <v>179</v>
      </c>
    </row>
    <row r="7" spans="1:28" ht="15.75" customHeight="1" x14ac:dyDescent="0.25">
      <c r="A7" s="212"/>
      <c r="B7" s="212"/>
      <c r="C7" s="212"/>
      <c r="D7" s="593" t="s">
        <v>418</v>
      </c>
      <c r="E7" s="593"/>
      <c r="F7" s="593"/>
      <c r="G7" s="593"/>
      <c r="H7" s="593"/>
      <c r="I7" s="593"/>
      <c r="J7" s="593"/>
      <c r="K7" s="593"/>
      <c r="L7" s="593"/>
      <c r="M7" s="593"/>
      <c r="N7" s="593"/>
      <c r="O7" s="593"/>
      <c r="P7" s="593"/>
      <c r="Q7" s="593"/>
      <c r="R7" s="593"/>
      <c r="S7" s="212"/>
    </row>
    <row r="8" spans="1:28" ht="13.5" customHeight="1" x14ac:dyDescent="0.25">
      <c r="A8" s="186" t="s">
        <v>420</v>
      </c>
      <c r="B8" s="186" t="s">
        <v>296</v>
      </c>
      <c r="C8" s="19"/>
      <c r="D8" s="187">
        <v>99.7</v>
      </c>
      <c r="E8" s="188">
        <v>99.7</v>
      </c>
      <c r="F8" s="188">
        <v>102.9</v>
      </c>
      <c r="G8" s="188">
        <v>111</v>
      </c>
      <c r="H8" s="188">
        <v>100.5</v>
      </c>
      <c r="I8" s="188">
        <v>105</v>
      </c>
      <c r="J8" s="188">
        <v>102.7</v>
      </c>
      <c r="K8" s="188">
        <v>98</v>
      </c>
      <c r="L8" s="189">
        <v>108</v>
      </c>
      <c r="M8" s="189">
        <v>95.4</v>
      </c>
      <c r="N8" s="189">
        <v>105.3</v>
      </c>
      <c r="O8" s="189">
        <v>101.4</v>
      </c>
      <c r="P8" s="188">
        <v>76.099999999999994</v>
      </c>
      <c r="Q8" s="188">
        <v>94.9</v>
      </c>
      <c r="R8" s="188">
        <v>100.2</v>
      </c>
      <c r="S8" s="189">
        <v>105.2</v>
      </c>
    </row>
    <row r="9" spans="1:28" ht="13.5" customHeight="1" x14ac:dyDescent="0.25">
      <c r="A9" s="21"/>
      <c r="B9" s="21" t="s">
        <v>219</v>
      </c>
      <c r="C9" s="19"/>
      <c r="D9" s="190">
        <v>100</v>
      </c>
      <c r="E9" s="17">
        <v>100</v>
      </c>
      <c r="F9" s="17">
        <v>100</v>
      </c>
      <c r="G9" s="17">
        <v>100</v>
      </c>
      <c r="H9" s="17">
        <v>100</v>
      </c>
      <c r="I9" s="17">
        <v>100</v>
      </c>
      <c r="J9" s="17">
        <v>100</v>
      </c>
      <c r="K9" s="17">
        <v>100</v>
      </c>
      <c r="L9" s="191">
        <v>100</v>
      </c>
      <c r="M9" s="191">
        <v>100</v>
      </c>
      <c r="N9" s="191">
        <v>100</v>
      </c>
      <c r="O9" s="191">
        <v>100</v>
      </c>
      <c r="P9" s="17">
        <v>100</v>
      </c>
      <c r="Q9" s="17">
        <v>100</v>
      </c>
      <c r="R9" s="17">
        <v>100</v>
      </c>
      <c r="S9" s="191">
        <v>100</v>
      </c>
    </row>
    <row r="10" spans="1:28" x14ac:dyDescent="0.25">
      <c r="A10" s="21"/>
      <c r="B10" s="21" t="s">
        <v>94</v>
      </c>
      <c r="C10" s="19"/>
      <c r="D10" s="190">
        <v>101.3</v>
      </c>
      <c r="E10" s="17">
        <v>107.2</v>
      </c>
      <c r="F10" s="17">
        <v>101.8</v>
      </c>
      <c r="G10" s="17">
        <v>101.5</v>
      </c>
      <c r="H10" s="17">
        <v>107</v>
      </c>
      <c r="I10" s="17">
        <v>99.6</v>
      </c>
      <c r="J10" s="17">
        <v>93.2</v>
      </c>
      <c r="K10" s="17">
        <v>91.1</v>
      </c>
      <c r="L10" s="191">
        <v>112.4</v>
      </c>
      <c r="M10" s="191">
        <v>105.1</v>
      </c>
      <c r="N10" s="191">
        <v>100.1</v>
      </c>
      <c r="O10" s="191">
        <v>101.3</v>
      </c>
      <c r="P10" s="17">
        <v>99.2</v>
      </c>
      <c r="Q10" s="17">
        <v>101.3</v>
      </c>
      <c r="R10" s="17">
        <v>101.8</v>
      </c>
      <c r="S10" s="191">
        <v>117.2</v>
      </c>
    </row>
    <row r="11" spans="1:28" ht="13.5" customHeight="1" x14ac:dyDescent="0.25">
      <c r="A11" s="21"/>
      <c r="B11" s="21" t="s">
        <v>278</v>
      </c>
      <c r="C11" s="19"/>
      <c r="D11" s="190">
        <v>101.6</v>
      </c>
      <c r="E11" s="17">
        <v>102.9</v>
      </c>
      <c r="F11" s="17">
        <v>105.9</v>
      </c>
      <c r="G11" s="17">
        <v>96.1</v>
      </c>
      <c r="H11" s="17">
        <v>105.2</v>
      </c>
      <c r="I11" s="17">
        <v>92.6</v>
      </c>
      <c r="J11" s="17">
        <v>90.7</v>
      </c>
      <c r="K11" s="17">
        <v>95.3</v>
      </c>
      <c r="L11" s="17">
        <v>109.3</v>
      </c>
      <c r="M11" s="17">
        <v>101</v>
      </c>
      <c r="N11" s="17">
        <v>99.9</v>
      </c>
      <c r="O11" s="17">
        <v>107.2</v>
      </c>
      <c r="P11" s="17">
        <v>98.8</v>
      </c>
      <c r="Q11" s="17">
        <v>100.7</v>
      </c>
      <c r="R11" s="17">
        <v>108.4</v>
      </c>
      <c r="S11" s="17">
        <v>121.6</v>
      </c>
    </row>
    <row r="12" spans="1:28" ht="13.5" customHeight="1" x14ac:dyDescent="0.25">
      <c r="A12" s="21"/>
      <c r="B12" s="21" t="s">
        <v>96</v>
      </c>
      <c r="C12" s="19"/>
      <c r="D12" s="192">
        <v>103.5</v>
      </c>
      <c r="E12" s="35">
        <v>104.4</v>
      </c>
      <c r="F12" s="35">
        <v>108.3</v>
      </c>
      <c r="G12" s="35">
        <v>104.9</v>
      </c>
      <c r="H12" s="35">
        <v>100.4</v>
      </c>
      <c r="I12" s="35">
        <v>99.1</v>
      </c>
      <c r="J12" s="35">
        <v>94.3</v>
      </c>
      <c r="K12" s="35">
        <v>92.7</v>
      </c>
      <c r="L12" s="35">
        <v>112.9</v>
      </c>
      <c r="M12" s="35">
        <v>103.2</v>
      </c>
      <c r="N12" s="35">
        <v>99.2</v>
      </c>
      <c r="O12" s="35">
        <v>97.9</v>
      </c>
      <c r="P12" s="35">
        <v>96.6</v>
      </c>
      <c r="Q12" s="35">
        <v>101.6</v>
      </c>
      <c r="R12" s="35">
        <v>110.3</v>
      </c>
      <c r="S12" s="35">
        <v>128</v>
      </c>
    </row>
    <row r="13" spans="1:28" ht="13.5" customHeight="1" x14ac:dyDescent="0.25">
      <c r="A13" s="194"/>
      <c r="B13" s="194" t="s">
        <v>159</v>
      </c>
      <c r="C13" s="195"/>
      <c r="D13" s="196">
        <v>106.5</v>
      </c>
      <c r="E13" s="197">
        <v>108.1</v>
      </c>
      <c r="F13" s="197">
        <v>111.3</v>
      </c>
      <c r="G13" s="197">
        <v>124.3</v>
      </c>
      <c r="H13" s="197">
        <v>105.3</v>
      </c>
      <c r="I13" s="197">
        <v>97.7</v>
      </c>
      <c r="J13" s="197">
        <v>106.8</v>
      </c>
      <c r="K13" s="197">
        <v>95.9</v>
      </c>
      <c r="L13" s="197">
        <v>103.5</v>
      </c>
      <c r="M13" s="197">
        <v>106.9</v>
      </c>
      <c r="N13" s="197">
        <v>93.7</v>
      </c>
      <c r="O13" s="197">
        <v>91.5</v>
      </c>
      <c r="P13" s="197">
        <v>101.5</v>
      </c>
      <c r="Q13" s="197">
        <v>98.3</v>
      </c>
      <c r="R13" s="197">
        <v>116.2</v>
      </c>
      <c r="S13" s="197">
        <v>130.80000000000001</v>
      </c>
    </row>
    <row r="14" spans="1:28" ht="13.5" customHeight="1" x14ac:dyDescent="0.25">
      <c r="A14" s="21" t="s">
        <v>421</v>
      </c>
      <c r="B14" s="21">
        <v>9</v>
      </c>
      <c r="C14" s="19" t="s">
        <v>425</v>
      </c>
      <c r="D14" s="190">
        <v>106.6</v>
      </c>
      <c r="E14" s="17">
        <v>113.5</v>
      </c>
      <c r="F14" s="17">
        <v>111.3</v>
      </c>
      <c r="G14" s="17">
        <v>130.4</v>
      </c>
      <c r="H14" s="17">
        <v>107.1</v>
      </c>
      <c r="I14" s="17">
        <v>96.7</v>
      </c>
      <c r="J14" s="17">
        <v>106.2</v>
      </c>
      <c r="K14" s="17">
        <v>96.8</v>
      </c>
      <c r="L14" s="17">
        <v>93.8</v>
      </c>
      <c r="M14" s="17">
        <v>104.9</v>
      </c>
      <c r="N14" s="17">
        <v>90</v>
      </c>
      <c r="O14" s="17">
        <v>94.7</v>
      </c>
      <c r="P14" s="17">
        <v>99.5</v>
      </c>
      <c r="Q14" s="17">
        <v>100.5</v>
      </c>
      <c r="R14" s="17">
        <v>111</v>
      </c>
      <c r="S14" s="17">
        <v>132.4</v>
      </c>
    </row>
    <row r="15" spans="1:28" ht="13.5" customHeight="1" x14ac:dyDescent="0.25">
      <c r="A15" s="24" t="s">
        <v>46</v>
      </c>
      <c r="B15" s="21">
        <v>10</v>
      </c>
      <c r="C15" s="19"/>
      <c r="D15" s="190">
        <v>106.2</v>
      </c>
      <c r="E15" s="17">
        <v>109</v>
      </c>
      <c r="F15" s="17">
        <v>112.4</v>
      </c>
      <c r="G15" s="17">
        <v>128.69999999999999</v>
      </c>
      <c r="H15" s="17">
        <v>104.1</v>
      </c>
      <c r="I15" s="17">
        <v>97.3</v>
      </c>
      <c r="J15" s="17">
        <v>106.7</v>
      </c>
      <c r="K15" s="17">
        <v>96.6</v>
      </c>
      <c r="L15" s="17">
        <v>93.4</v>
      </c>
      <c r="M15" s="17">
        <v>110.4</v>
      </c>
      <c r="N15" s="17">
        <v>90</v>
      </c>
      <c r="O15" s="17">
        <v>90.6</v>
      </c>
      <c r="P15" s="17">
        <v>100.5</v>
      </c>
      <c r="Q15" s="17">
        <v>96.8</v>
      </c>
      <c r="R15" s="17">
        <v>112.6</v>
      </c>
      <c r="S15" s="17">
        <v>128.5</v>
      </c>
    </row>
    <row r="16" spans="1:28" ht="13.5" customHeight="1" x14ac:dyDescent="0.25">
      <c r="A16" s="24" t="s">
        <v>46</v>
      </c>
      <c r="B16" s="21">
        <v>11</v>
      </c>
      <c r="C16" s="19"/>
      <c r="D16" s="190">
        <v>107.6</v>
      </c>
      <c r="E16" s="17">
        <v>111.3</v>
      </c>
      <c r="F16" s="17">
        <v>113.1</v>
      </c>
      <c r="G16" s="17">
        <v>130</v>
      </c>
      <c r="H16" s="17">
        <v>103.3</v>
      </c>
      <c r="I16" s="17">
        <v>102.3</v>
      </c>
      <c r="J16" s="17">
        <v>107.5</v>
      </c>
      <c r="K16" s="17">
        <v>98.1</v>
      </c>
      <c r="L16" s="17">
        <v>106.2</v>
      </c>
      <c r="M16" s="17">
        <v>107.7</v>
      </c>
      <c r="N16" s="17">
        <v>92.3</v>
      </c>
      <c r="O16" s="17">
        <v>92</v>
      </c>
      <c r="P16" s="17">
        <v>99.8</v>
      </c>
      <c r="Q16" s="17">
        <v>96.3</v>
      </c>
      <c r="R16" s="17">
        <v>113.8</v>
      </c>
      <c r="S16" s="17">
        <v>135.80000000000001</v>
      </c>
    </row>
    <row r="17" spans="1:43" ht="13.5" customHeight="1" x14ac:dyDescent="0.25">
      <c r="A17" s="24" t="s">
        <v>46</v>
      </c>
      <c r="B17" s="21">
        <v>12</v>
      </c>
      <c r="D17" s="190">
        <v>107</v>
      </c>
      <c r="E17" s="17">
        <v>111.5</v>
      </c>
      <c r="F17" s="17">
        <v>111.9</v>
      </c>
      <c r="G17" s="17">
        <v>128.80000000000001</v>
      </c>
      <c r="H17" s="17">
        <v>103.9</v>
      </c>
      <c r="I17" s="17">
        <v>99.4</v>
      </c>
      <c r="J17" s="17">
        <v>108.1</v>
      </c>
      <c r="K17" s="17">
        <v>98.7</v>
      </c>
      <c r="L17" s="17">
        <v>102.7</v>
      </c>
      <c r="M17" s="17">
        <v>106</v>
      </c>
      <c r="N17" s="17">
        <v>96.3</v>
      </c>
      <c r="O17" s="17">
        <v>90.2</v>
      </c>
      <c r="P17" s="17">
        <v>106.8</v>
      </c>
      <c r="Q17" s="17">
        <v>95.2</v>
      </c>
      <c r="R17" s="17">
        <v>113.9</v>
      </c>
      <c r="S17" s="17">
        <v>126.3</v>
      </c>
    </row>
    <row r="18" spans="1:43" ht="13.5" customHeight="1" x14ac:dyDescent="0.25">
      <c r="A18" s="24" t="s">
        <v>422</v>
      </c>
      <c r="B18" s="21">
        <v>1</v>
      </c>
      <c r="C18" s="19"/>
      <c r="D18" s="190">
        <v>105.3</v>
      </c>
      <c r="E18" s="17">
        <v>102.7</v>
      </c>
      <c r="F18" s="17">
        <v>107.3</v>
      </c>
      <c r="G18" s="17">
        <v>114.4</v>
      </c>
      <c r="H18" s="17">
        <v>116.9</v>
      </c>
      <c r="I18" s="17">
        <v>102.8</v>
      </c>
      <c r="J18" s="17">
        <v>102.1</v>
      </c>
      <c r="K18" s="17">
        <v>103.5</v>
      </c>
      <c r="L18" s="17">
        <v>96.3</v>
      </c>
      <c r="M18" s="17">
        <v>107.9</v>
      </c>
      <c r="N18" s="17">
        <v>99.2</v>
      </c>
      <c r="O18" s="17">
        <v>98</v>
      </c>
      <c r="P18" s="17">
        <v>106.1</v>
      </c>
      <c r="Q18" s="17">
        <v>96</v>
      </c>
      <c r="R18" s="17">
        <v>117</v>
      </c>
      <c r="S18" s="17">
        <v>132.1</v>
      </c>
    </row>
    <row r="19" spans="1:43" ht="13.5" customHeight="1" x14ac:dyDescent="0.25">
      <c r="A19" s="24" t="s">
        <v>46</v>
      </c>
      <c r="B19" s="21">
        <v>2</v>
      </c>
      <c r="C19" s="19"/>
      <c r="D19" s="190">
        <v>105.5</v>
      </c>
      <c r="E19" s="17">
        <v>104.5</v>
      </c>
      <c r="F19" s="17">
        <v>109.7</v>
      </c>
      <c r="G19" s="17">
        <v>119.7</v>
      </c>
      <c r="H19" s="17">
        <v>117.5</v>
      </c>
      <c r="I19" s="17">
        <v>107.5</v>
      </c>
      <c r="J19" s="17">
        <v>99.7</v>
      </c>
      <c r="K19" s="17">
        <v>102.2</v>
      </c>
      <c r="L19" s="17">
        <v>94.9</v>
      </c>
      <c r="M19" s="17">
        <v>109.9</v>
      </c>
      <c r="N19" s="17">
        <v>93.5</v>
      </c>
      <c r="O19" s="17">
        <v>94.9</v>
      </c>
      <c r="P19" s="17">
        <v>107</v>
      </c>
      <c r="Q19" s="17">
        <v>93.3</v>
      </c>
      <c r="R19" s="17">
        <v>124.7</v>
      </c>
      <c r="S19" s="17">
        <v>131.19999999999999</v>
      </c>
    </row>
    <row r="20" spans="1:43" ht="13.5" customHeight="1" x14ac:dyDescent="0.25">
      <c r="A20" s="24" t="s">
        <v>46</v>
      </c>
      <c r="B20" s="21">
        <v>3</v>
      </c>
      <c r="C20" s="19"/>
      <c r="D20" s="190">
        <v>105.1</v>
      </c>
      <c r="E20" s="17">
        <v>105.6</v>
      </c>
      <c r="F20" s="17">
        <v>109.4</v>
      </c>
      <c r="G20" s="17">
        <v>120.1</v>
      </c>
      <c r="H20" s="17">
        <v>117.5</v>
      </c>
      <c r="I20" s="17">
        <v>106.4</v>
      </c>
      <c r="J20" s="17">
        <v>101</v>
      </c>
      <c r="K20" s="17">
        <v>101.2</v>
      </c>
      <c r="L20" s="17">
        <v>98.5</v>
      </c>
      <c r="M20" s="17">
        <v>111.8</v>
      </c>
      <c r="N20" s="17">
        <v>96.8</v>
      </c>
      <c r="O20" s="17">
        <v>98.6</v>
      </c>
      <c r="P20" s="17">
        <v>105.8</v>
      </c>
      <c r="Q20" s="17">
        <v>89.7</v>
      </c>
      <c r="R20" s="17">
        <v>122.4</v>
      </c>
      <c r="S20" s="17">
        <v>128.69999999999999</v>
      </c>
    </row>
    <row r="21" spans="1:43" ht="13.5" customHeight="1" x14ac:dyDescent="0.25">
      <c r="A21" s="198" t="s">
        <v>46</v>
      </c>
      <c r="B21" s="21">
        <v>4</v>
      </c>
      <c r="C21" s="19"/>
      <c r="D21" s="190">
        <v>107.8</v>
      </c>
      <c r="E21" s="17">
        <v>106.8</v>
      </c>
      <c r="F21" s="17">
        <v>112.3</v>
      </c>
      <c r="G21" s="17">
        <v>119.3</v>
      </c>
      <c r="H21" s="17">
        <v>117.8</v>
      </c>
      <c r="I21" s="17">
        <v>109.8</v>
      </c>
      <c r="J21" s="17">
        <v>104.5</v>
      </c>
      <c r="K21" s="17">
        <v>105.3</v>
      </c>
      <c r="L21" s="17">
        <v>98.1</v>
      </c>
      <c r="M21" s="17">
        <v>113.5</v>
      </c>
      <c r="N21" s="17">
        <v>99.3</v>
      </c>
      <c r="O21" s="17">
        <v>100.7</v>
      </c>
      <c r="P21" s="17">
        <v>105.6</v>
      </c>
      <c r="Q21" s="17">
        <v>93.4</v>
      </c>
      <c r="R21" s="17">
        <v>124.1</v>
      </c>
      <c r="S21" s="17">
        <v>130.80000000000001</v>
      </c>
    </row>
    <row r="22" spans="1:43" ht="13.5" customHeight="1" x14ac:dyDescent="0.25">
      <c r="A22" s="24" t="s">
        <v>46</v>
      </c>
      <c r="B22" s="21">
        <v>5</v>
      </c>
      <c r="D22" s="190">
        <v>107.5</v>
      </c>
      <c r="E22" s="17">
        <v>104.5</v>
      </c>
      <c r="F22" s="17">
        <v>111.7</v>
      </c>
      <c r="G22" s="17">
        <v>119.3</v>
      </c>
      <c r="H22" s="17">
        <v>120.1</v>
      </c>
      <c r="I22" s="17">
        <v>107.6</v>
      </c>
      <c r="J22" s="17">
        <v>103.8</v>
      </c>
      <c r="K22" s="17">
        <v>104.7</v>
      </c>
      <c r="L22" s="17">
        <v>98.7</v>
      </c>
      <c r="M22" s="17">
        <v>110.3</v>
      </c>
      <c r="N22" s="17">
        <v>100.8</v>
      </c>
      <c r="O22" s="17">
        <v>102.9</v>
      </c>
      <c r="P22" s="17">
        <v>107.8</v>
      </c>
      <c r="Q22" s="17">
        <v>93.4</v>
      </c>
      <c r="R22" s="17">
        <v>123.1</v>
      </c>
      <c r="S22" s="17">
        <v>130.9</v>
      </c>
    </row>
    <row r="23" spans="1:43" ht="13.5" customHeight="1" x14ac:dyDescent="0.25">
      <c r="A23" s="24" t="s">
        <v>46</v>
      </c>
      <c r="B23" s="21">
        <v>6</v>
      </c>
      <c r="C23" s="19"/>
      <c r="D23" s="190">
        <v>108.5</v>
      </c>
      <c r="E23" s="17">
        <v>105.5</v>
      </c>
      <c r="F23" s="17">
        <v>115.4</v>
      </c>
      <c r="G23" s="17">
        <v>121.9</v>
      </c>
      <c r="H23" s="17">
        <v>119.6</v>
      </c>
      <c r="I23" s="17">
        <v>102.7</v>
      </c>
      <c r="J23" s="17">
        <v>105.8</v>
      </c>
      <c r="K23" s="17">
        <v>105.7</v>
      </c>
      <c r="L23" s="17">
        <v>92.5</v>
      </c>
      <c r="M23" s="17">
        <v>111.6</v>
      </c>
      <c r="N23" s="17">
        <v>99.1</v>
      </c>
      <c r="O23" s="17">
        <v>103.7</v>
      </c>
      <c r="P23" s="17">
        <v>108.8</v>
      </c>
      <c r="Q23" s="17">
        <v>92.5</v>
      </c>
      <c r="R23" s="17">
        <v>123.8</v>
      </c>
      <c r="S23" s="17">
        <v>131.69999999999999</v>
      </c>
    </row>
    <row r="24" spans="1:43" ht="13.5" customHeight="1" x14ac:dyDescent="0.25">
      <c r="A24" s="24" t="s">
        <v>46</v>
      </c>
      <c r="B24" s="21">
        <v>7</v>
      </c>
      <c r="C24" s="19"/>
      <c r="D24" s="190">
        <v>107.5</v>
      </c>
      <c r="E24" s="17">
        <v>104.9</v>
      </c>
      <c r="F24" s="17">
        <v>114.9</v>
      </c>
      <c r="G24" s="17">
        <v>121.1</v>
      </c>
      <c r="H24" s="17">
        <v>118.3</v>
      </c>
      <c r="I24" s="17">
        <v>98.1</v>
      </c>
      <c r="J24" s="17">
        <v>102.9</v>
      </c>
      <c r="K24" s="17">
        <v>106.1</v>
      </c>
      <c r="L24" s="17">
        <v>89.2</v>
      </c>
      <c r="M24" s="17">
        <v>114.3</v>
      </c>
      <c r="N24" s="17">
        <v>99.6</v>
      </c>
      <c r="O24" s="17">
        <v>102.4</v>
      </c>
      <c r="P24" s="17">
        <v>106.9</v>
      </c>
      <c r="Q24" s="17">
        <v>94.1</v>
      </c>
      <c r="R24" s="17">
        <v>124.2</v>
      </c>
      <c r="S24" s="17">
        <v>131.30000000000001</v>
      </c>
    </row>
    <row r="25" spans="1:43" s="211" customFormat="1" ht="13.5" customHeight="1" x14ac:dyDescent="0.25">
      <c r="A25" s="24" t="s">
        <v>46</v>
      </c>
      <c r="B25" s="21">
        <v>8</v>
      </c>
      <c r="C25" s="19"/>
      <c r="D25" s="192">
        <v>106.1</v>
      </c>
      <c r="E25" s="193">
        <v>103.9</v>
      </c>
      <c r="F25" s="193">
        <v>113.3</v>
      </c>
      <c r="G25" s="193">
        <v>121.6</v>
      </c>
      <c r="H25" s="193">
        <v>120.6</v>
      </c>
      <c r="I25" s="193">
        <v>100</v>
      </c>
      <c r="J25" s="193">
        <v>102.8</v>
      </c>
      <c r="K25" s="193">
        <v>101.7</v>
      </c>
      <c r="L25" s="193">
        <v>89.1</v>
      </c>
      <c r="M25" s="193">
        <v>111.2</v>
      </c>
      <c r="N25" s="193">
        <v>101</v>
      </c>
      <c r="O25" s="193">
        <v>101.4</v>
      </c>
      <c r="P25" s="193">
        <v>103.9</v>
      </c>
      <c r="Q25" s="193">
        <v>92.6</v>
      </c>
      <c r="R25" s="193">
        <v>120.2</v>
      </c>
      <c r="S25" s="193">
        <v>127.1</v>
      </c>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row>
    <row r="26" spans="1:43" ht="13.5" customHeight="1" x14ac:dyDescent="0.25">
      <c r="A26" s="199" t="s">
        <v>46</v>
      </c>
      <c r="B26" s="200">
        <v>9</v>
      </c>
      <c r="C26" s="25"/>
      <c r="D26" s="201">
        <v>106.6</v>
      </c>
      <c r="E26" s="202">
        <v>107</v>
      </c>
      <c r="F26" s="202">
        <v>114.9</v>
      </c>
      <c r="G26" s="202">
        <v>121.1</v>
      </c>
      <c r="H26" s="202">
        <v>120.8</v>
      </c>
      <c r="I26" s="202">
        <v>101.8</v>
      </c>
      <c r="J26" s="202">
        <v>101.5</v>
      </c>
      <c r="K26" s="202">
        <v>100.9</v>
      </c>
      <c r="L26" s="202">
        <v>87.5</v>
      </c>
      <c r="M26" s="202">
        <v>111.2</v>
      </c>
      <c r="N26" s="202">
        <v>95.4</v>
      </c>
      <c r="O26" s="202">
        <v>93.8</v>
      </c>
      <c r="P26" s="202">
        <v>105.4</v>
      </c>
      <c r="Q26" s="202">
        <v>92.5</v>
      </c>
      <c r="R26" s="202">
        <v>122.4</v>
      </c>
      <c r="S26" s="202">
        <v>128.9</v>
      </c>
    </row>
    <row r="27" spans="1:43" ht="17.25" customHeight="1" x14ac:dyDescent="0.25">
      <c r="A27" s="212"/>
      <c r="B27" s="212"/>
      <c r="C27" s="212"/>
      <c r="D27" s="594" t="s">
        <v>424</v>
      </c>
      <c r="E27" s="594"/>
      <c r="F27" s="594"/>
      <c r="G27" s="594"/>
      <c r="H27" s="594"/>
      <c r="I27" s="594"/>
      <c r="J27" s="594"/>
      <c r="K27" s="594"/>
      <c r="L27" s="594"/>
      <c r="M27" s="594"/>
      <c r="N27" s="594"/>
      <c r="O27" s="594"/>
      <c r="P27" s="594"/>
      <c r="Q27" s="594"/>
      <c r="R27" s="594"/>
      <c r="S27" s="594"/>
    </row>
    <row r="28" spans="1:43" ht="13.5" customHeight="1" x14ac:dyDescent="0.25">
      <c r="A28" s="186" t="s">
        <v>420</v>
      </c>
      <c r="B28" s="186" t="s">
        <v>296</v>
      </c>
      <c r="C28" s="19"/>
      <c r="D28" s="187">
        <v>0</v>
      </c>
      <c r="E28" s="188">
        <v>-5.8</v>
      </c>
      <c r="F28" s="188">
        <v>-0.5</v>
      </c>
      <c r="G28" s="188">
        <v>-7.8</v>
      </c>
      <c r="H28" s="188">
        <v>2.5</v>
      </c>
      <c r="I28" s="188">
        <v>3.9</v>
      </c>
      <c r="J28" s="188">
        <v>0.2</v>
      </c>
      <c r="K28" s="188">
        <v>2.2000000000000002</v>
      </c>
      <c r="L28" s="189">
        <v>-1.3</v>
      </c>
      <c r="M28" s="189">
        <v>-2.4</v>
      </c>
      <c r="N28" s="189">
        <v>13.4</v>
      </c>
      <c r="O28" s="189">
        <v>-1.5</v>
      </c>
      <c r="P28" s="188">
        <v>-7.6</v>
      </c>
      <c r="Q28" s="188">
        <v>0.8</v>
      </c>
      <c r="R28" s="188">
        <v>-1.6</v>
      </c>
      <c r="S28" s="189">
        <v>1.5</v>
      </c>
    </row>
    <row r="29" spans="1:43" ht="13.5" customHeight="1" x14ac:dyDescent="0.25">
      <c r="A29" s="21"/>
      <c r="B29" s="21" t="s">
        <v>219</v>
      </c>
      <c r="C29" s="19"/>
      <c r="D29" s="190">
        <v>0.3</v>
      </c>
      <c r="E29" s="17">
        <v>0.4</v>
      </c>
      <c r="F29" s="17">
        <v>-2.8</v>
      </c>
      <c r="G29" s="17">
        <v>-9.9</v>
      </c>
      <c r="H29" s="17">
        <v>-0.5</v>
      </c>
      <c r="I29" s="17">
        <v>-4.8</v>
      </c>
      <c r="J29" s="17">
        <v>-2.6</v>
      </c>
      <c r="K29" s="17">
        <v>2.1</v>
      </c>
      <c r="L29" s="191">
        <v>-7.4</v>
      </c>
      <c r="M29" s="191">
        <v>4.8</v>
      </c>
      <c r="N29" s="191">
        <v>-5</v>
      </c>
      <c r="O29" s="191">
        <v>-1.4</v>
      </c>
      <c r="P29" s="17">
        <v>31.4</v>
      </c>
      <c r="Q29" s="17">
        <v>5.4</v>
      </c>
      <c r="R29" s="17">
        <v>-0.2</v>
      </c>
      <c r="S29" s="191">
        <v>-5</v>
      </c>
    </row>
    <row r="30" spans="1:43" ht="13.5" customHeight="1" x14ac:dyDescent="0.25">
      <c r="A30" s="21"/>
      <c r="B30" s="21" t="s">
        <v>94</v>
      </c>
      <c r="C30" s="19"/>
      <c r="D30" s="190">
        <v>1.3</v>
      </c>
      <c r="E30" s="17">
        <v>7.1</v>
      </c>
      <c r="F30" s="17">
        <v>1.9</v>
      </c>
      <c r="G30" s="17">
        <v>1.5</v>
      </c>
      <c r="H30" s="17">
        <v>7</v>
      </c>
      <c r="I30" s="17">
        <v>-0.4</v>
      </c>
      <c r="J30" s="17">
        <v>-6.8</v>
      </c>
      <c r="K30" s="17">
        <v>-8.9</v>
      </c>
      <c r="L30" s="191">
        <v>12.5</v>
      </c>
      <c r="M30" s="191">
        <v>5.0999999999999996</v>
      </c>
      <c r="N30" s="191">
        <v>0.1</v>
      </c>
      <c r="O30" s="191">
        <v>1.3</v>
      </c>
      <c r="P30" s="17">
        <v>-0.9</v>
      </c>
      <c r="Q30" s="17">
        <v>1.3</v>
      </c>
      <c r="R30" s="17">
        <v>1.8</v>
      </c>
      <c r="S30" s="191">
        <v>17.2</v>
      </c>
    </row>
    <row r="31" spans="1:43" ht="13.5" customHeight="1" x14ac:dyDescent="0.25">
      <c r="A31" s="21"/>
      <c r="B31" s="21" t="s">
        <v>278</v>
      </c>
      <c r="C31" s="19"/>
      <c r="D31" s="190">
        <v>0.3</v>
      </c>
      <c r="E31" s="17">
        <v>-4</v>
      </c>
      <c r="F31" s="17">
        <v>4</v>
      </c>
      <c r="G31" s="17">
        <v>-5.3</v>
      </c>
      <c r="H31" s="17">
        <v>-1.7</v>
      </c>
      <c r="I31" s="17">
        <v>-7</v>
      </c>
      <c r="J31" s="17">
        <v>-2.7</v>
      </c>
      <c r="K31" s="17">
        <v>4.5999999999999996</v>
      </c>
      <c r="L31" s="191">
        <v>-2.8</v>
      </c>
      <c r="M31" s="191">
        <v>-3.9</v>
      </c>
      <c r="N31" s="191">
        <v>-0.2</v>
      </c>
      <c r="O31" s="191">
        <v>5.8</v>
      </c>
      <c r="P31" s="17">
        <v>-0.4</v>
      </c>
      <c r="Q31" s="17">
        <v>-0.6</v>
      </c>
      <c r="R31" s="17">
        <v>6.5</v>
      </c>
      <c r="S31" s="191">
        <v>3.8</v>
      </c>
    </row>
    <row r="32" spans="1:43" ht="13.5" customHeight="1" x14ac:dyDescent="0.25">
      <c r="A32" s="21"/>
      <c r="B32" s="21" t="s">
        <v>96</v>
      </c>
      <c r="C32" s="19"/>
      <c r="D32" s="190">
        <v>1.9</v>
      </c>
      <c r="E32" s="17">
        <v>1.5</v>
      </c>
      <c r="F32" s="17">
        <v>2.2999999999999998</v>
      </c>
      <c r="G32" s="17">
        <v>9.1999999999999993</v>
      </c>
      <c r="H32" s="17">
        <v>-4.5999999999999996</v>
      </c>
      <c r="I32" s="17">
        <v>7</v>
      </c>
      <c r="J32" s="17">
        <v>4</v>
      </c>
      <c r="K32" s="17">
        <v>-2.7</v>
      </c>
      <c r="L32" s="191">
        <v>3.3</v>
      </c>
      <c r="M32" s="191">
        <v>2.2000000000000002</v>
      </c>
      <c r="N32" s="191">
        <v>-0.7</v>
      </c>
      <c r="O32" s="191">
        <v>-8.6999999999999993</v>
      </c>
      <c r="P32" s="17">
        <v>-2.2000000000000002</v>
      </c>
      <c r="Q32" s="17">
        <v>0.9</v>
      </c>
      <c r="R32" s="17">
        <v>1.8</v>
      </c>
      <c r="S32" s="191">
        <v>5.3</v>
      </c>
    </row>
    <row r="33" spans="1:32" ht="13.5" customHeight="1" x14ac:dyDescent="0.25">
      <c r="A33" s="194"/>
      <c r="B33" s="194" t="s">
        <v>159</v>
      </c>
      <c r="C33" s="195"/>
      <c r="D33" s="196">
        <v>2.5</v>
      </c>
      <c r="E33" s="197">
        <v>3.1</v>
      </c>
      <c r="F33" s="197">
        <v>1.6</v>
      </c>
      <c r="G33" s="197">
        <v>22.6</v>
      </c>
      <c r="H33" s="197">
        <v>5.7</v>
      </c>
      <c r="I33" s="197">
        <v>-1.9</v>
      </c>
      <c r="J33" s="197">
        <v>13.6</v>
      </c>
      <c r="K33" s="197">
        <v>4.8</v>
      </c>
      <c r="L33" s="197">
        <v>-8.8000000000000007</v>
      </c>
      <c r="M33" s="197">
        <v>1.5</v>
      </c>
      <c r="N33" s="197">
        <v>-3.1</v>
      </c>
      <c r="O33" s="197">
        <v>-7.3</v>
      </c>
      <c r="P33" s="197">
        <v>3.6</v>
      </c>
      <c r="Q33" s="197">
        <v>-0.3</v>
      </c>
      <c r="R33" s="197">
        <v>5.5</v>
      </c>
      <c r="S33" s="197">
        <v>2.2000000000000002</v>
      </c>
    </row>
    <row r="34" spans="1:32" ht="13.5" customHeight="1" x14ac:dyDescent="0.25">
      <c r="A34" s="21" t="s">
        <v>421</v>
      </c>
      <c r="B34" s="21">
        <v>9</v>
      </c>
      <c r="C34" s="19" t="s">
        <v>430</v>
      </c>
      <c r="D34" s="190">
        <v>2.4</v>
      </c>
      <c r="E34" s="17">
        <v>9.1999999999999993</v>
      </c>
      <c r="F34" s="17">
        <v>1</v>
      </c>
      <c r="G34" s="17">
        <v>28.5</v>
      </c>
      <c r="H34" s="17">
        <v>10.6</v>
      </c>
      <c r="I34" s="17">
        <v>-4.4000000000000004</v>
      </c>
      <c r="J34" s="17">
        <v>12.9</v>
      </c>
      <c r="K34" s="17">
        <v>3.6</v>
      </c>
      <c r="L34" s="17">
        <v>-13.2</v>
      </c>
      <c r="M34" s="17">
        <v>-0.2</v>
      </c>
      <c r="N34" s="17">
        <v>-10.1</v>
      </c>
      <c r="O34" s="17">
        <v>1.5</v>
      </c>
      <c r="P34" s="17">
        <v>7.5</v>
      </c>
      <c r="Q34" s="17">
        <v>0.2</v>
      </c>
      <c r="R34" s="17">
        <v>4</v>
      </c>
      <c r="S34" s="17">
        <v>2.1</v>
      </c>
    </row>
    <row r="35" spans="1:32" ht="13.5" customHeight="1" x14ac:dyDescent="0.25">
      <c r="A35" s="24" t="s">
        <v>46</v>
      </c>
      <c r="B35" s="21">
        <v>10</v>
      </c>
      <c r="C35" s="19"/>
      <c r="D35" s="190">
        <v>1.3</v>
      </c>
      <c r="E35" s="17">
        <v>3.5</v>
      </c>
      <c r="F35" s="17">
        <v>1.2</v>
      </c>
      <c r="G35" s="17">
        <v>28.3</v>
      </c>
      <c r="H35" s="17">
        <v>-4.8</v>
      </c>
      <c r="I35" s="17">
        <v>-3.9</v>
      </c>
      <c r="J35" s="17">
        <v>10.6</v>
      </c>
      <c r="K35" s="17">
        <v>4.2</v>
      </c>
      <c r="L35" s="17">
        <v>-15.7</v>
      </c>
      <c r="M35" s="17">
        <v>5.0999999999999996</v>
      </c>
      <c r="N35" s="17">
        <v>-8.1</v>
      </c>
      <c r="O35" s="17">
        <v>-3.1</v>
      </c>
      <c r="P35" s="17">
        <v>3.7</v>
      </c>
      <c r="Q35" s="17">
        <v>-1.6</v>
      </c>
      <c r="R35" s="17">
        <v>4.3</v>
      </c>
      <c r="S35" s="17">
        <v>-0.1</v>
      </c>
    </row>
    <row r="36" spans="1:32" ht="13.5" customHeight="1" x14ac:dyDescent="0.25">
      <c r="A36" s="24" t="s">
        <v>46</v>
      </c>
      <c r="B36" s="21">
        <v>11</v>
      </c>
      <c r="C36" s="19"/>
      <c r="D36" s="190">
        <v>1.9</v>
      </c>
      <c r="E36" s="17">
        <v>3.5</v>
      </c>
      <c r="F36" s="17">
        <v>1.4</v>
      </c>
      <c r="G36" s="17">
        <v>26.8</v>
      </c>
      <c r="H36" s="17">
        <v>-8.1999999999999993</v>
      </c>
      <c r="I36" s="17">
        <v>-1.7</v>
      </c>
      <c r="J36" s="17">
        <v>11.2</v>
      </c>
      <c r="K36" s="17">
        <v>5</v>
      </c>
      <c r="L36" s="17">
        <v>-3.4</v>
      </c>
      <c r="M36" s="17">
        <v>3.4</v>
      </c>
      <c r="N36" s="17">
        <v>-8.5</v>
      </c>
      <c r="O36" s="17">
        <v>-0.3</v>
      </c>
      <c r="P36" s="17">
        <v>3.7</v>
      </c>
      <c r="Q36" s="17">
        <v>-3.5</v>
      </c>
      <c r="R36" s="17">
        <v>4.5</v>
      </c>
      <c r="S36" s="17">
        <v>4.9000000000000004</v>
      </c>
    </row>
    <row r="37" spans="1:32" ht="13.5" customHeight="1" x14ac:dyDescent="0.25">
      <c r="A37" s="24" t="s">
        <v>46</v>
      </c>
      <c r="B37" s="21">
        <v>12</v>
      </c>
      <c r="D37" s="190">
        <v>1.8</v>
      </c>
      <c r="E37" s="17">
        <v>6.8</v>
      </c>
      <c r="F37" s="17">
        <v>0.7</v>
      </c>
      <c r="G37" s="17">
        <v>23.8</v>
      </c>
      <c r="H37" s="17">
        <v>-3.1</v>
      </c>
      <c r="I37" s="17">
        <v>-3.5</v>
      </c>
      <c r="J37" s="17">
        <v>11.2</v>
      </c>
      <c r="K37" s="17">
        <v>4</v>
      </c>
      <c r="L37" s="17">
        <v>-7.8</v>
      </c>
      <c r="M37" s="17">
        <v>2.9</v>
      </c>
      <c r="N37" s="17">
        <v>-1.6</v>
      </c>
      <c r="O37" s="17">
        <v>-3.9</v>
      </c>
      <c r="P37" s="17">
        <v>5.4</v>
      </c>
      <c r="Q37" s="17">
        <v>-3.6</v>
      </c>
      <c r="R37" s="17">
        <v>5</v>
      </c>
      <c r="S37" s="17">
        <v>0.6</v>
      </c>
    </row>
    <row r="38" spans="1:32" ht="13.5" customHeight="1" x14ac:dyDescent="0.25">
      <c r="A38" s="24" t="s">
        <v>422</v>
      </c>
      <c r="B38" s="21">
        <v>1</v>
      </c>
      <c r="C38" s="19"/>
      <c r="D38" s="190">
        <v>0.2</v>
      </c>
      <c r="E38" s="17">
        <v>0.7</v>
      </c>
      <c r="F38" s="17">
        <v>-0.4</v>
      </c>
      <c r="G38" s="17">
        <v>-5.0999999999999996</v>
      </c>
      <c r="H38" s="17">
        <v>10.199999999999999</v>
      </c>
      <c r="I38" s="17">
        <v>9.6999999999999993</v>
      </c>
      <c r="J38" s="17">
        <v>-5.6</v>
      </c>
      <c r="K38" s="17">
        <v>11.5</v>
      </c>
      <c r="L38" s="17">
        <v>-10.7</v>
      </c>
      <c r="M38" s="17">
        <v>3</v>
      </c>
      <c r="N38" s="17">
        <v>5.9</v>
      </c>
      <c r="O38" s="17">
        <v>11.6</v>
      </c>
      <c r="P38" s="17">
        <v>3.9</v>
      </c>
      <c r="Q38" s="17">
        <v>-3.3</v>
      </c>
      <c r="R38" s="17">
        <v>-0.9</v>
      </c>
      <c r="S38" s="17">
        <v>-0.8</v>
      </c>
    </row>
    <row r="39" spans="1:32" ht="13.5" customHeight="1" x14ac:dyDescent="0.25">
      <c r="A39" s="24" t="s">
        <v>46</v>
      </c>
      <c r="B39" s="21">
        <v>2</v>
      </c>
      <c r="C39" s="19"/>
      <c r="D39" s="190">
        <v>-0.1</v>
      </c>
      <c r="E39" s="17">
        <v>-0.1</v>
      </c>
      <c r="F39" s="17">
        <v>-0.2</v>
      </c>
      <c r="G39" s="17">
        <v>2</v>
      </c>
      <c r="H39" s="17">
        <v>11.9</v>
      </c>
      <c r="I39" s="17">
        <v>8.6999999999999993</v>
      </c>
      <c r="J39" s="17">
        <v>-6.7</v>
      </c>
      <c r="K39" s="17">
        <v>10.1</v>
      </c>
      <c r="L39" s="17">
        <v>-11.6</v>
      </c>
      <c r="M39" s="17">
        <v>4.3</v>
      </c>
      <c r="N39" s="17">
        <v>-1.5</v>
      </c>
      <c r="O39" s="17">
        <v>7.5</v>
      </c>
      <c r="P39" s="17">
        <v>5</v>
      </c>
      <c r="Q39" s="17">
        <v>-4.9000000000000004</v>
      </c>
      <c r="R39" s="17">
        <v>2</v>
      </c>
      <c r="S39" s="17">
        <v>1.9</v>
      </c>
    </row>
    <row r="40" spans="1:32" ht="13.5" customHeight="1" x14ac:dyDescent="0.25">
      <c r="A40" s="24" t="s">
        <v>46</v>
      </c>
      <c r="B40" s="21">
        <v>3</v>
      </c>
      <c r="C40" s="19"/>
      <c r="D40" s="190">
        <v>-1.1000000000000001</v>
      </c>
      <c r="E40" s="17">
        <v>0.9</v>
      </c>
      <c r="F40" s="17">
        <v>-0.5</v>
      </c>
      <c r="G40" s="17">
        <v>-0.5</v>
      </c>
      <c r="H40" s="17">
        <v>10.4</v>
      </c>
      <c r="I40" s="17">
        <v>8.6</v>
      </c>
      <c r="J40" s="17">
        <v>-4.7</v>
      </c>
      <c r="K40" s="17">
        <v>6.2</v>
      </c>
      <c r="L40" s="17">
        <v>-9.3000000000000007</v>
      </c>
      <c r="M40" s="17">
        <v>6.4</v>
      </c>
      <c r="N40" s="17">
        <v>2.4</v>
      </c>
      <c r="O40" s="17">
        <v>11.3</v>
      </c>
      <c r="P40" s="17">
        <v>2.9</v>
      </c>
      <c r="Q40" s="17">
        <v>-11.5</v>
      </c>
      <c r="R40" s="17">
        <v>3.1</v>
      </c>
      <c r="S40" s="17">
        <v>-1.8</v>
      </c>
    </row>
    <row r="41" spans="1:32" ht="13.5" customHeight="1" x14ac:dyDescent="0.25">
      <c r="A41" s="198" t="s">
        <v>46</v>
      </c>
      <c r="B41" s="21">
        <v>4</v>
      </c>
      <c r="C41" s="19"/>
      <c r="D41" s="190">
        <v>-0.4</v>
      </c>
      <c r="E41" s="17">
        <v>-0.2</v>
      </c>
      <c r="F41" s="17">
        <v>-0.4</v>
      </c>
      <c r="G41" s="17">
        <v>-0.7</v>
      </c>
      <c r="H41" s="17">
        <v>12.8</v>
      </c>
      <c r="I41" s="17">
        <v>11.2</v>
      </c>
      <c r="J41" s="17">
        <v>-3.6</v>
      </c>
      <c r="K41" s="17">
        <v>10.5</v>
      </c>
      <c r="L41" s="17">
        <v>-12.8</v>
      </c>
      <c r="M41" s="17">
        <v>3.6</v>
      </c>
      <c r="N41" s="17">
        <v>6.3</v>
      </c>
      <c r="O41" s="17">
        <v>8.6999999999999993</v>
      </c>
      <c r="P41" s="17">
        <v>4.3</v>
      </c>
      <c r="Q41" s="17">
        <v>-9.9</v>
      </c>
      <c r="R41" s="17">
        <v>5.3</v>
      </c>
      <c r="S41" s="17">
        <v>-0.9</v>
      </c>
    </row>
    <row r="42" spans="1:32" ht="13.5" customHeight="1" x14ac:dyDescent="0.25">
      <c r="A42" s="24" t="s">
        <v>46</v>
      </c>
      <c r="B42" s="21">
        <v>5</v>
      </c>
      <c r="D42" s="190">
        <v>0.9</v>
      </c>
      <c r="E42" s="17">
        <v>-3.2</v>
      </c>
      <c r="F42" s="17">
        <v>0.3</v>
      </c>
      <c r="G42" s="17">
        <v>-1.2</v>
      </c>
      <c r="H42" s="17">
        <v>14.1</v>
      </c>
      <c r="I42" s="17">
        <v>10.7</v>
      </c>
      <c r="J42" s="17">
        <v>-3.2</v>
      </c>
      <c r="K42" s="17">
        <v>8.9</v>
      </c>
      <c r="L42" s="17">
        <v>-8.3000000000000007</v>
      </c>
      <c r="M42" s="17">
        <v>6.1</v>
      </c>
      <c r="N42" s="17">
        <v>3.9</v>
      </c>
      <c r="O42" s="17">
        <v>13.2</v>
      </c>
      <c r="P42" s="17">
        <v>6.1</v>
      </c>
      <c r="Q42" s="17">
        <v>-4</v>
      </c>
      <c r="R42" s="17">
        <v>5.9</v>
      </c>
      <c r="S42" s="17">
        <v>0.5</v>
      </c>
    </row>
    <row r="43" spans="1:32" ht="13.5" customHeight="1" x14ac:dyDescent="0.25">
      <c r="A43" s="24" t="s">
        <v>46</v>
      </c>
      <c r="B43" s="21">
        <v>6</v>
      </c>
      <c r="C43" s="19"/>
      <c r="D43" s="190">
        <v>1.1000000000000001</v>
      </c>
      <c r="E43" s="17">
        <v>-0.1</v>
      </c>
      <c r="F43" s="17">
        <v>2.2999999999999998</v>
      </c>
      <c r="G43" s="17">
        <v>1.2</v>
      </c>
      <c r="H43" s="17">
        <v>15.1</v>
      </c>
      <c r="I43" s="17">
        <v>4.3</v>
      </c>
      <c r="J43" s="17">
        <v>-2</v>
      </c>
      <c r="K43" s="17">
        <v>11.5</v>
      </c>
      <c r="L43" s="17">
        <v>-12.8</v>
      </c>
      <c r="M43" s="17">
        <v>3</v>
      </c>
      <c r="N43" s="17">
        <v>1.4</v>
      </c>
      <c r="O43" s="17">
        <v>12.1</v>
      </c>
      <c r="P43" s="17">
        <v>7.1</v>
      </c>
      <c r="Q43" s="17">
        <v>-5.6</v>
      </c>
      <c r="R43" s="17">
        <v>4.8</v>
      </c>
      <c r="S43" s="17">
        <v>-0.2</v>
      </c>
    </row>
    <row r="44" spans="1:32" ht="13.5" customHeight="1" x14ac:dyDescent="0.25">
      <c r="A44" s="24" t="s">
        <v>46</v>
      </c>
      <c r="B44" s="21">
        <v>7</v>
      </c>
      <c r="C44" s="19"/>
      <c r="D44" s="190">
        <v>1.4</v>
      </c>
      <c r="E44" s="17">
        <v>-3.6</v>
      </c>
      <c r="F44" s="17">
        <v>2.9</v>
      </c>
      <c r="G44" s="17">
        <v>-4</v>
      </c>
      <c r="H44" s="17">
        <v>12.2</v>
      </c>
      <c r="I44" s="17">
        <v>0.7</v>
      </c>
      <c r="J44" s="17">
        <v>-0.9</v>
      </c>
      <c r="K44" s="17">
        <v>10.3</v>
      </c>
      <c r="L44" s="17">
        <v>-9.6999999999999993</v>
      </c>
      <c r="M44" s="17">
        <v>5.5</v>
      </c>
      <c r="N44" s="17">
        <v>10.8</v>
      </c>
      <c r="O44" s="17">
        <v>8.5</v>
      </c>
      <c r="P44" s="17">
        <v>5.4</v>
      </c>
      <c r="Q44" s="17">
        <v>-2.9</v>
      </c>
      <c r="R44" s="17">
        <v>8.8000000000000007</v>
      </c>
      <c r="S44" s="17">
        <v>-0.5</v>
      </c>
    </row>
    <row r="45" spans="1:32" ht="13.5" customHeight="1" x14ac:dyDescent="0.25">
      <c r="A45" s="24" t="s">
        <v>46</v>
      </c>
      <c r="B45" s="21">
        <v>8</v>
      </c>
      <c r="C45" s="19"/>
      <c r="D45" s="192">
        <v>0.6</v>
      </c>
      <c r="E45" s="193">
        <v>-6.6</v>
      </c>
      <c r="F45" s="193">
        <v>2.2999999999999998</v>
      </c>
      <c r="G45" s="193">
        <v>-4.9000000000000004</v>
      </c>
      <c r="H45" s="193">
        <v>11.5</v>
      </c>
      <c r="I45" s="193">
        <v>5.6</v>
      </c>
      <c r="J45" s="193">
        <v>-2.2999999999999998</v>
      </c>
      <c r="K45" s="193">
        <v>4.5</v>
      </c>
      <c r="L45" s="193">
        <v>-8</v>
      </c>
      <c r="M45" s="193">
        <v>3.1</v>
      </c>
      <c r="N45" s="193">
        <v>6.3</v>
      </c>
      <c r="O45" s="193">
        <v>6</v>
      </c>
      <c r="P45" s="193">
        <v>5.3</v>
      </c>
      <c r="Q45" s="193">
        <v>-3.7</v>
      </c>
      <c r="R45" s="193">
        <v>2.2000000000000002</v>
      </c>
      <c r="S45" s="193">
        <v>-0.3</v>
      </c>
    </row>
    <row r="46" spans="1:32" ht="13.5" customHeight="1" x14ac:dyDescent="0.25">
      <c r="A46" s="199" t="s">
        <v>46</v>
      </c>
      <c r="B46" s="200">
        <v>9</v>
      </c>
      <c r="C46" s="25"/>
      <c r="D46" s="201">
        <v>0</v>
      </c>
      <c r="E46" s="202">
        <v>-5.7</v>
      </c>
      <c r="F46" s="202">
        <v>3.2</v>
      </c>
      <c r="G46" s="202">
        <v>-7.1</v>
      </c>
      <c r="H46" s="202">
        <v>12.8</v>
      </c>
      <c r="I46" s="202">
        <v>5.3</v>
      </c>
      <c r="J46" s="202">
        <v>-4.4000000000000004</v>
      </c>
      <c r="K46" s="202">
        <v>4.2</v>
      </c>
      <c r="L46" s="202">
        <v>-6.7</v>
      </c>
      <c r="M46" s="202">
        <v>6</v>
      </c>
      <c r="N46" s="202">
        <v>6</v>
      </c>
      <c r="O46" s="202">
        <v>-1</v>
      </c>
      <c r="P46" s="202">
        <v>5.9</v>
      </c>
      <c r="Q46" s="202">
        <v>-8</v>
      </c>
      <c r="R46" s="202">
        <v>10.3</v>
      </c>
      <c r="S46" s="202">
        <v>-2.6</v>
      </c>
    </row>
    <row r="47" spans="1:32" ht="27" customHeight="1" x14ac:dyDescent="0.25">
      <c r="A47" s="595" t="s">
        <v>147</v>
      </c>
      <c r="B47" s="595"/>
      <c r="C47" s="596"/>
      <c r="D47" s="203">
        <v>0.5</v>
      </c>
      <c r="E47" s="203">
        <v>3</v>
      </c>
      <c r="F47" s="203">
        <v>1.4</v>
      </c>
      <c r="G47" s="203">
        <v>-0.4</v>
      </c>
      <c r="H47" s="203">
        <v>0.2</v>
      </c>
      <c r="I47" s="203">
        <v>1.8</v>
      </c>
      <c r="J47" s="203">
        <v>-1.3</v>
      </c>
      <c r="K47" s="203">
        <v>-0.8</v>
      </c>
      <c r="L47" s="203">
        <v>-1.8</v>
      </c>
      <c r="M47" s="203">
        <v>0</v>
      </c>
      <c r="N47" s="203">
        <v>-5.5</v>
      </c>
      <c r="O47" s="203">
        <v>-7.5</v>
      </c>
      <c r="P47" s="203">
        <v>1.4</v>
      </c>
      <c r="Q47" s="203">
        <v>-0.1</v>
      </c>
      <c r="R47" s="203">
        <v>1.8</v>
      </c>
      <c r="S47" s="203">
        <v>1.4</v>
      </c>
      <c r="T47" s="204"/>
      <c r="U47" s="204"/>
      <c r="V47" s="204"/>
      <c r="W47" s="204"/>
      <c r="X47" s="204"/>
      <c r="Y47" s="204"/>
      <c r="Z47" s="204"/>
      <c r="AA47" s="204"/>
      <c r="AB47" s="204"/>
      <c r="AC47" s="204"/>
      <c r="AD47" s="204"/>
      <c r="AE47" s="204"/>
      <c r="AF47" s="204"/>
    </row>
    <row r="48" spans="1:32" ht="27" customHeight="1" x14ac:dyDescent="0.25">
      <c r="A48" s="204"/>
      <c r="B48" s="204"/>
      <c r="C48" s="204"/>
      <c r="D48" s="219"/>
      <c r="E48" s="219"/>
      <c r="F48" s="219"/>
      <c r="G48" s="219"/>
      <c r="H48" s="219"/>
      <c r="I48" s="219"/>
      <c r="J48" s="219"/>
      <c r="K48" s="219"/>
      <c r="L48" s="219"/>
      <c r="M48" s="219"/>
      <c r="N48" s="219"/>
      <c r="O48" s="219"/>
      <c r="P48" s="219"/>
      <c r="Q48" s="219"/>
      <c r="R48" s="219"/>
      <c r="S48" s="219"/>
      <c r="T48" s="204"/>
      <c r="U48" s="204"/>
      <c r="V48" s="204"/>
      <c r="W48" s="204"/>
      <c r="X48" s="204"/>
      <c r="Y48" s="204"/>
      <c r="Z48" s="204"/>
      <c r="AA48" s="204"/>
      <c r="AB48" s="204"/>
      <c r="AC48" s="204"/>
      <c r="AD48" s="204"/>
      <c r="AE48" s="204"/>
      <c r="AF48" s="204"/>
    </row>
    <row r="49" spans="1:19" ht="16.75" x14ac:dyDescent="0.25">
      <c r="A49" s="176" t="s">
        <v>427</v>
      </c>
      <c r="B49" s="60"/>
      <c r="C49" s="60"/>
      <c r="H49" s="603"/>
      <c r="I49" s="603"/>
      <c r="J49" s="603"/>
      <c r="K49" s="603"/>
      <c r="L49" s="603"/>
      <c r="M49" s="603"/>
      <c r="N49" s="603"/>
      <c r="O49" s="603"/>
      <c r="S49" s="44" t="s">
        <v>49</v>
      </c>
    </row>
    <row r="50" spans="1:19" x14ac:dyDescent="0.25">
      <c r="A50" s="587" t="s">
        <v>22</v>
      </c>
      <c r="B50" s="587"/>
      <c r="C50" s="588"/>
      <c r="D50" s="177" t="s">
        <v>134</v>
      </c>
      <c r="E50" s="177" t="s">
        <v>392</v>
      </c>
      <c r="F50" s="177" t="s">
        <v>172</v>
      </c>
      <c r="G50" s="177" t="s">
        <v>65</v>
      </c>
      <c r="H50" s="177" t="s">
        <v>213</v>
      </c>
      <c r="I50" s="177" t="s">
        <v>393</v>
      </c>
      <c r="J50" s="177" t="s">
        <v>394</v>
      </c>
      <c r="K50" s="177" t="s">
        <v>395</v>
      </c>
      <c r="L50" s="177" t="s">
        <v>24</v>
      </c>
      <c r="M50" s="177" t="s">
        <v>297</v>
      </c>
      <c r="N50" s="177" t="s">
        <v>396</v>
      </c>
      <c r="O50" s="177" t="s">
        <v>115</v>
      </c>
      <c r="P50" s="177" t="s">
        <v>79</v>
      </c>
      <c r="Q50" s="177" t="s">
        <v>397</v>
      </c>
      <c r="R50" s="177" t="s">
        <v>398</v>
      </c>
      <c r="S50" s="177" t="s">
        <v>304</v>
      </c>
    </row>
    <row r="51" spans="1:19" x14ac:dyDescent="0.25">
      <c r="A51" s="589"/>
      <c r="B51" s="589"/>
      <c r="C51" s="590"/>
      <c r="D51" s="178" t="s">
        <v>58</v>
      </c>
      <c r="E51" s="178"/>
      <c r="F51" s="178"/>
      <c r="G51" s="178" t="s">
        <v>338</v>
      </c>
      <c r="H51" s="178" t="s">
        <v>145</v>
      </c>
      <c r="I51" s="178" t="s">
        <v>279</v>
      </c>
      <c r="J51" s="178" t="s">
        <v>399</v>
      </c>
      <c r="K51" s="178" t="s">
        <v>93</v>
      </c>
      <c r="L51" s="179" t="s">
        <v>212</v>
      </c>
      <c r="M51" s="180" t="s">
        <v>137</v>
      </c>
      <c r="N51" s="179" t="s">
        <v>403</v>
      </c>
      <c r="O51" s="179" t="s">
        <v>404</v>
      </c>
      <c r="P51" s="179" t="s">
        <v>405</v>
      </c>
      <c r="Q51" s="179" t="s">
        <v>407</v>
      </c>
      <c r="R51" s="179" t="s">
        <v>107</v>
      </c>
      <c r="S51" s="181" t="s">
        <v>408</v>
      </c>
    </row>
    <row r="52" spans="1:19" ht="18" customHeight="1" x14ac:dyDescent="0.25">
      <c r="A52" s="591"/>
      <c r="B52" s="591"/>
      <c r="C52" s="592"/>
      <c r="D52" s="182" t="s">
        <v>183</v>
      </c>
      <c r="E52" s="182" t="s">
        <v>302</v>
      </c>
      <c r="F52" s="182" t="s">
        <v>28</v>
      </c>
      <c r="G52" s="182" t="s">
        <v>409</v>
      </c>
      <c r="H52" s="182" t="s">
        <v>412</v>
      </c>
      <c r="I52" s="182" t="s">
        <v>98</v>
      </c>
      <c r="J52" s="182" t="s">
        <v>161</v>
      </c>
      <c r="K52" s="182" t="s">
        <v>413</v>
      </c>
      <c r="L52" s="183" t="s">
        <v>414</v>
      </c>
      <c r="M52" s="184" t="s">
        <v>415</v>
      </c>
      <c r="N52" s="183" t="s">
        <v>44</v>
      </c>
      <c r="O52" s="183" t="s">
        <v>330</v>
      </c>
      <c r="P52" s="184" t="s">
        <v>232</v>
      </c>
      <c r="Q52" s="184" t="s">
        <v>416</v>
      </c>
      <c r="R52" s="183" t="s">
        <v>417</v>
      </c>
      <c r="S52" s="183" t="s">
        <v>179</v>
      </c>
    </row>
    <row r="53" spans="1:19" ht="15.75" customHeight="1" x14ac:dyDescent="0.25">
      <c r="A53" s="212"/>
      <c r="B53" s="212"/>
      <c r="C53" s="212"/>
      <c r="D53" s="593" t="s">
        <v>418</v>
      </c>
      <c r="E53" s="593"/>
      <c r="F53" s="593"/>
      <c r="G53" s="593"/>
      <c r="H53" s="593"/>
      <c r="I53" s="593"/>
      <c r="J53" s="593"/>
      <c r="K53" s="593"/>
      <c r="L53" s="593"/>
      <c r="M53" s="593"/>
      <c r="N53" s="593"/>
      <c r="O53" s="593"/>
      <c r="P53" s="593"/>
      <c r="Q53" s="593"/>
      <c r="R53" s="593"/>
      <c r="S53" s="212"/>
    </row>
    <row r="54" spans="1:19" ht="13.5" customHeight="1" x14ac:dyDescent="0.25">
      <c r="A54" s="186" t="s">
        <v>420</v>
      </c>
      <c r="B54" s="186" t="s">
        <v>296</v>
      </c>
      <c r="C54" s="19"/>
      <c r="D54" s="187">
        <v>100.7</v>
      </c>
      <c r="E54" s="188">
        <v>103</v>
      </c>
      <c r="F54" s="188">
        <v>102.8</v>
      </c>
      <c r="G54" s="188">
        <v>110.3</v>
      </c>
      <c r="H54" s="188">
        <v>104.7</v>
      </c>
      <c r="I54" s="188">
        <v>106</v>
      </c>
      <c r="J54" s="188">
        <v>106.5</v>
      </c>
      <c r="K54" s="188">
        <v>102.8</v>
      </c>
      <c r="L54" s="189">
        <v>81</v>
      </c>
      <c r="M54" s="189">
        <v>100.3</v>
      </c>
      <c r="N54" s="189">
        <v>111.8</v>
      </c>
      <c r="O54" s="189">
        <v>108.8</v>
      </c>
      <c r="P54" s="188">
        <v>78.900000000000006</v>
      </c>
      <c r="Q54" s="188">
        <v>95.1</v>
      </c>
      <c r="R54" s="188">
        <v>100.1</v>
      </c>
      <c r="S54" s="189">
        <v>100.6</v>
      </c>
    </row>
    <row r="55" spans="1:19" ht="13.5" customHeight="1" x14ac:dyDescent="0.25">
      <c r="A55" s="21"/>
      <c r="B55" s="21" t="s">
        <v>219</v>
      </c>
      <c r="C55" s="19"/>
      <c r="D55" s="190">
        <v>100</v>
      </c>
      <c r="E55" s="17">
        <v>100</v>
      </c>
      <c r="F55" s="17">
        <v>100</v>
      </c>
      <c r="G55" s="17">
        <v>100</v>
      </c>
      <c r="H55" s="17">
        <v>100</v>
      </c>
      <c r="I55" s="17">
        <v>100</v>
      </c>
      <c r="J55" s="17">
        <v>100</v>
      </c>
      <c r="K55" s="17">
        <v>100</v>
      </c>
      <c r="L55" s="191">
        <v>100</v>
      </c>
      <c r="M55" s="191">
        <v>100</v>
      </c>
      <c r="N55" s="191">
        <v>100</v>
      </c>
      <c r="O55" s="191">
        <v>100</v>
      </c>
      <c r="P55" s="17">
        <v>100</v>
      </c>
      <c r="Q55" s="17">
        <v>100</v>
      </c>
      <c r="R55" s="17">
        <v>100</v>
      </c>
      <c r="S55" s="191">
        <v>100</v>
      </c>
    </row>
    <row r="56" spans="1:19" ht="13.5" customHeight="1" x14ac:dyDescent="0.25">
      <c r="A56" s="21"/>
      <c r="B56" s="21" t="s">
        <v>94</v>
      </c>
      <c r="C56" s="19"/>
      <c r="D56" s="190">
        <v>101.7</v>
      </c>
      <c r="E56" s="17">
        <v>110.5</v>
      </c>
      <c r="F56" s="17">
        <v>101.2</v>
      </c>
      <c r="G56" s="17">
        <v>100.6</v>
      </c>
      <c r="H56" s="17">
        <v>103.3</v>
      </c>
      <c r="I56" s="17">
        <v>104.7</v>
      </c>
      <c r="J56" s="17">
        <v>96</v>
      </c>
      <c r="K56" s="17">
        <v>82.8</v>
      </c>
      <c r="L56" s="191">
        <v>100.5</v>
      </c>
      <c r="M56" s="191">
        <v>105.1</v>
      </c>
      <c r="N56" s="191">
        <v>93.3</v>
      </c>
      <c r="O56" s="191">
        <v>111.7</v>
      </c>
      <c r="P56" s="17">
        <v>100.3</v>
      </c>
      <c r="Q56" s="17">
        <v>99.6</v>
      </c>
      <c r="R56" s="17">
        <v>91.4</v>
      </c>
      <c r="S56" s="191">
        <v>120.4</v>
      </c>
    </row>
    <row r="57" spans="1:19" ht="13.5" customHeight="1" x14ac:dyDescent="0.25">
      <c r="A57" s="21"/>
      <c r="B57" s="21" t="s">
        <v>278</v>
      </c>
      <c r="C57" s="19"/>
      <c r="D57" s="190">
        <v>103.2</v>
      </c>
      <c r="E57" s="17">
        <v>97.9</v>
      </c>
      <c r="F57" s="17">
        <v>105.1</v>
      </c>
      <c r="G57" s="17">
        <v>105.6</v>
      </c>
      <c r="H57" s="17">
        <v>103.4</v>
      </c>
      <c r="I57" s="17">
        <v>94.9</v>
      </c>
      <c r="J57" s="17">
        <v>91.1</v>
      </c>
      <c r="K57" s="17">
        <v>93.8</v>
      </c>
      <c r="L57" s="17">
        <v>85</v>
      </c>
      <c r="M57" s="17">
        <v>106.2</v>
      </c>
      <c r="N57" s="17">
        <v>99.1</v>
      </c>
      <c r="O57" s="17">
        <v>114.9</v>
      </c>
      <c r="P57" s="17">
        <v>98.8</v>
      </c>
      <c r="Q57" s="17">
        <v>100.4</v>
      </c>
      <c r="R57" s="17">
        <v>94.6</v>
      </c>
      <c r="S57" s="17">
        <v>131.9</v>
      </c>
    </row>
    <row r="58" spans="1:19" ht="13.5" customHeight="1" x14ac:dyDescent="0.25">
      <c r="A58" s="21"/>
      <c r="B58" s="21" t="s">
        <v>96</v>
      </c>
      <c r="C58" s="19"/>
      <c r="D58" s="192">
        <v>104.2</v>
      </c>
      <c r="E58" s="35">
        <v>101.1</v>
      </c>
      <c r="F58" s="35">
        <v>106.3</v>
      </c>
      <c r="G58" s="35">
        <v>105.4</v>
      </c>
      <c r="H58" s="35">
        <v>98.9</v>
      </c>
      <c r="I58" s="35">
        <v>99.4</v>
      </c>
      <c r="J58" s="35">
        <v>92.6</v>
      </c>
      <c r="K58" s="35">
        <v>92</v>
      </c>
      <c r="L58" s="35">
        <v>84.3</v>
      </c>
      <c r="M58" s="35">
        <v>111.4</v>
      </c>
      <c r="N58" s="35">
        <v>97.8</v>
      </c>
      <c r="O58" s="35">
        <v>108.9</v>
      </c>
      <c r="P58" s="35">
        <v>100</v>
      </c>
      <c r="Q58" s="35">
        <v>100.8</v>
      </c>
      <c r="R58" s="35">
        <v>96.5</v>
      </c>
      <c r="S58" s="35">
        <v>128.4</v>
      </c>
    </row>
    <row r="59" spans="1:19" ht="13.5" customHeight="1" x14ac:dyDescent="0.25">
      <c r="A59" s="194"/>
      <c r="B59" s="194" t="s">
        <v>159</v>
      </c>
      <c r="C59" s="195"/>
      <c r="D59" s="196">
        <v>105</v>
      </c>
      <c r="E59" s="197">
        <v>103.4</v>
      </c>
      <c r="F59" s="197">
        <v>109.2</v>
      </c>
      <c r="G59" s="197">
        <v>127.1</v>
      </c>
      <c r="H59" s="197">
        <v>100.2</v>
      </c>
      <c r="I59" s="197">
        <v>95.9</v>
      </c>
      <c r="J59" s="197">
        <v>100.8</v>
      </c>
      <c r="K59" s="197">
        <v>92.9</v>
      </c>
      <c r="L59" s="197">
        <v>69.2</v>
      </c>
      <c r="M59" s="197">
        <v>114</v>
      </c>
      <c r="N59" s="197">
        <v>92.3</v>
      </c>
      <c r="O59" s="197">
        <v>105.1</v>
      </c>
      <c r="P59" s="197">
        <v>102</v>
      </c>
      <c r="Q59" s="197">
        <v>94.6</v>
      </c>
      <c r="R59" s="197">
        <v>113</v>
      </c>
      <c r="S59" s="197">
        <v>132.80000000000001</v>
      </c>
    </row>
    <row r="60" spans="1:19" ht="13.5" customHeight="1" x14ac:dyDescent="0.25">
      <c r="A60" s="21" t="s">
        <v>421</v>
      </c>
      <c r="B60" s="21">
        <v>9</v>
      </c>
      <c r="C60" s="19" t="s">
        <v>425</v>
      </c>
      <c r="D60" s="190">
        <v>106</v>
      </c>
      <c r="E60" s="17">
        <v>114.1</v>
      </c>
      <c r="F60" s="17">
        <v>109.9</v>
      </c>
      <c r="G60" s="17">
        <v>131.1</v>
      </c>
      <c r="H60" s="17">
        <v>106</v>
      </c>
      <c r="I60" s="17">
        <v>95.9</v>
      </c>
      <c r="J60" s="17">
        <v>101.1</v>
      </c>
      <c r="K60" s="17">
        <v>93.5</v>
      </c>
      <c r="L60" s="17">
        <v>70</v>
      </c>
      <c r="M60" s="17">
        <v>113.5</v>
      </c>
      <c r="N60" s="17">
        <v>93.5</v>
      </c>
      <c r="O60" s="17">
        <v>108.9</v>
      </c>
      <c r="P60" s="17">
        <v>100.3</v>
      </c>
      <c r="Q60" s="17">
        <v>98.2</v>
      </c>
      <c r="R60" s="17">
        <v>107.7</v>
      </c>
      <c r="S60" s="17">
        <v>131.6</v>
      </c>
    </row>
    <row r="61" spans="1:19" ht="13.5" customHeight="1" x14ac:dyDescent="0.25">
      <c r="A61" s="24" t="s">
        <v>46</v>
      </c>
      <c r="B61" s="21">
        <v>10</v>
      </c>
      <c r="C61" s="19"/>
      <c r="D61" s="190">
        <v>105.9</v>
      </c>
      <c r="E61" s="17">
        <v>100.4</v>
      </c>
      <c r="F61" s="17">
        <v>111.2</v>
      </c>
      <c r="G61" s="17">
        <v>129.5</v>
      </c>
      <c r="H61" s="17">
        <v>102.6</v>
      </c>
      <c r="I61" s="17">
        <v>96.7</v>
      </c>
      <c r="J61" s="17">
        <v>101.7</v>
      </c>
      <c r="K61" s="17">
        <v>93.2</v>
      </c>
      <c r="L61" s="17">
        <v>68.599999999999994</v>
      </c>
      <c r="M61" s="17">
        <v>118.3</v>
      </c>
      <c r="N61" s="17">
        <v>94.7</v>
      </c>
      <c r="O61" s="17">
        <v>102.6</v>
      </c>
      <c r="P61" s="17">
        <v>100.9</v>
      </c>
      <c r="Q61" s="17">
        <v>94.3</v>
      </c>
      <c r="R61" s="17">
        <v>110.7</v>
      </c>
      <c r="S61" s="17">
        <v>133.80000000000001</v>
      </c>
    </row>
    <row r="62" spans="1:19" ht="13.5" customHeight="1" x14ac:dyDescent="0.25">
      <c r="A62" s="24" t="s">
        <v>46</v>
      </c>
      <c r="B62" s="21">
        <v>11</v>
      </c>
      <c r="C62" s="19"/>
      <c r="D62" s="190">
        <v>107.4</v>
      </c>
      <c r="E62" s="17">
        <v>107.4</v>
      </c>
      <c r="F62" s="17">
        <v>111.9</v>
      </c>
      <c r="G62" s="17">
        <v>131.1</v>
      </c>
      <c r="H62" s="17">
        <v>101.2</v>
      </c>
      <c r="I62" s="17">
        <v>103.8</v>
      </c>
      <c r="J62" s="17">
        <v>102.3</v>
      </c>
      <c r="K62" s="17">
        <v>93.8</v>
      </c>
      <c r="L62" s="17">
        <v>87.1</v>
      </c>
      <c r="M62" s="17">
        <v>114.6</v>
      </c>
      <c r="N62" s="17">
        <v>94.4</v>
      </c>
      <c r="O62" s="17">
        <v>103.6</v>
      </c>
      <c r="P62" s="17">
        <v>100</v>
      </c>
      <c r="Q62" s="17">
        <v>94.8</v>
      </c>
      <c r="R62" s="17">
        <v>110.8</v>
      </c>
      <c r="S62" s="17">
        <v>142.9</v>
      </c>
    </row>
    <row r="63" spans="1:19" ht="13.5" customHeight="1" x14ac:dyDescent="0.25">
      <c r="A63" s="24" t="s">
        <v>46</v>
      </c>
      <c r="B63" s="21">
        <v>12</v>
      </c>
      <c r="D63" s="190">
        <v>106.4</v>
      </c>
      <c r="E63" s="17">
        <v>106.5</v>
      </c>
      <c r="F63" s="17">
        <v>110.7</v>
      </c>
      <c r="G63" s="17">
        <v>129.1</v>
      </c>
      <c r="H63" s="17">
        <v>94.2</v>
      </c>
      <c r="I63" s="17">
        <v>98.7</v>
      </c>
      <c r="J63" s="17">
        <v>105.5</v>
      </c>
      <c r="K63" s="17">
        <v>95</v>
      </c>
      <c r="L63" s="17">
        <v>73.599999999999994</v>
      </c>
      <c r="M63" s="17">
        <v>115.5</v>
      </c>
      <c r="N63" s="17">
        <v>95.9</v>
      </c>
      <c r="O63" s="17">
        <v>102.4</v>
      </c>
      <c r="P63" s="17">
        <v>107.1</v>
      </c>
      <c r="Q63" s="17">
        <v>93.2</v>
      </c>
      <c r="R63" s="17">
        <v>112</v>
      </c>
      <c r="S63" s="17">
        <v>130.30000000000001</v>
      </c>
    </row>
    <row r="64" spans="1:19" ht="13.5" customHeight="1" x14ac:dyDescent="0.25">
      <c r="A64" s="24" t="s">
        <v>422</v>
      </c>
      <c r="B64" s="21">
        <v>1</v>
      </c>
      <c r="C64" s="19"/>
      <c r="D64" s="190">
        <v>105</v>
      </c>
      <c r="E64" s="17">
        <v>95.3</v>
      </c>
      <c r="F64" s="17">
        <v>106.2</v>
      </c>
      <c r="G64" s="17">
        <v>117.4</v>
      </c>
      <c r="H64" s="17">
        <v>116.8</v>
      </c>
      <c r="I64" s="17">
        <v>102.5</v>
      </c>
      <c r="J64" s="17">
        <v>102.6</v>
      </c>
      <c r="K64" s="17">
        <v>102.6</v>
      </c>
      <c r="L64" s="17">
        <v>58.1</v>
      </c>
      <c r="M64" s="17">
        <v>112.6</v>
      </c>
      <c r="N64" s="17">
        <v>98.6</v>
      </c>
      <c r="O64" s="17">
        <v>113.6</v>
      </c>
      <c r="P64" s="17">
        <v>103.1</v>
      </c>
      <c r="Q64" s="17">
        <v>94.2</v>
      </c>
      <c r="R64" s="17">
        <v>118.6</v>
      </c>
      <c r="S64" s="17">
        <v>137.4</v>
      </c>
    </row>
    <row r="65" spans="1:19" ht="13.5" customHeight="1" x14ac:dyDescent="0.25">
      <c r="A65" s="24" t="s">
        <v>46</v>
      </c>
      <c r="B65" s="21">
        <v>2</v>
      </c>
      <c r="C65" s="19"/>
      <c r="D65" s="190">
        <v>104.9</v>
      </c>
      <c r="E65" s="17">
        <v>95.2</v>
      </c>
      <c r="F65" s="17">
        <v>108.3</v>
      </c>
      <c r="G65" s="17">
        <v>117.3</v>
      </c>
      <c r="H65" s="17">
        <v>114.9</v>
      </c>
      <c r="I65" s="17">
        <v>104.7</v>
      </c>
      <c r="J65" s="17">
        <v>101.7</v>
      </c>
      <c r="K65" s="17">
        <v>101.3</v>
      </c>
      <c r="L65" s="17">
        <v>58.7</v>
      </c>
      <c r="M65" s="17">
        <v>115.4</v>
      </c>
      <c r="N65" s="17">
        <v>96.3</v>
      </c>
      <c r="O65" s="17">
        <v>109.6</v>
      </c>
      <c r="P65" s="17">
        <v>103.1</v>
      </c>
      <c r="Q65" s="17">
        <v>88.7</v>
      </c>
      <c r="R65" s="17">
        <v>125.6</v>
      </c>
      <c r="S65" s="17">
        <v>136</v>
      </c>
    </row>
    <row r="66" spans="1:19" ht="13.5" customHeight="1" x14ac:dyDescent="0.25">
      <c r="A66" s="24" t="s">
        <v>46</v>
      </c>
      <c r="B66" s="21">
        <v>3</v>
      </c>
      <c r="C66" s="19"/>
      <c r="D66" s="190">
        <v>104.6</v>
      </c>
      <c r="E66" s="17">
        <v>101.2</v>
      </c>
      <c r="F66" s="17">
        <v>108.3</v>
      </c>
      <c r="G66" s="17">
        <v>118.5</v>
      </c>
      <c r="H66" s="17">
        <v>117.6</v>
      </c>
      <c r="I66" s="17">
        <v>105.5</v>
      </c>
      <c r="J66" s="17">
        <v>99.2</v>
      </c>
      <c r="K66" s="17">
        <v>100</v>
      </c>
      <c r="L66" s="17">
        <v>63.6</v>
      </c>
      <c r="M66" s="17">
        <v>117.2</v>
      </c>
      <c r="N66" s="17">
        <v>97.9</v>
      </c>
      <c r="O66" s="17">
        <v>112.6</v>
      </c>
      <c r="P66" s="17">
        <v>101.9</v>
      </c>
      <c r="Q66" s="17">
        <v>87.8</v>
      </c>
      <c r="R66" s="17">
        <v>123.6</v>
      </c>
      <c r="S66" s="17">
        <v>133.19999999999999</v>
      </c>
    </row>
    <row r="67" spans="1:19" ht="13.5" customHeight="1" x14ac:dyDescent="0.25">
      <c r="A67" s="198" t="s">
        <v>46</v>
      </c>
      <c r="B67" s="21">
        <v>4</v>
      </c>
      <c r="C67" s="19"/>
      <c r="D67" s="190">
        <v>106.9</v>
      </c>
      <c r="E67" s="17">
        <v>99.9</v>
      </c>
      <c r="F67" s="17">
        <v>111.2</v>
      </c>
      <c r="G67" s="17">
        <v>118.2</v>
      </c>
      <c r="H67" s="17">
        <v>118.7</v>
      </c>
      <c r="I67" s="17">
        <v>108.6</v>
      </c>
      <c r="J67" s="17">
        <v>104.7</v>
      </c>
      <c r="K67" s="17">
        <v>105.3</v>
      </c>
      <c r="L67" s="17">
        <v>61.5</v>
      </c>
      <c r="M67" s="17">
        <v>118.3</v>
      </c>
      <c r="N67" s="17">
        <v>101.3</v>
      </c>
      <c r="O67" s="17">
        <v>112</v>
      </c>
      <c r="P67" s="17">
        <v>101.5</v>
      </c>
      <c r="Q67" s="17">
        <v>88.7</v>
      </c>
      <c r="R67" s="17">
        <v>122.6</v>
      </c>
      <c r="S67" s="17">
        <v>135.19999999999999</v>
      </c>
    </row>
    <row r="68" spans="1:19" ht="13.5" customHeight="1" x14ac:dyDescent="0.25">
      <c r="A68" s="24" t="s">
        <v>46</v>
      </c>
      <c r="B68" s="21">
        <v>5</v>
      </c>
      <c r="D68" s="190">
        <v>107.1</v>
      </c>
      <c r="E68" s="17">
        <v>95.2</v>
      </c>
      <c r="F68" s="17">
        <v>110.3</v>
      </c>
      <c r="G68" s="17">
        <v>116.5</v>
      </c>
      <c r="H68" s="17">
        <v>120.2</v>
      </c>
      <c r="I68" s="17">
        <v>107.9</v>
      </c>
      <c r="J68" s="17">
        <v>104.3</v>
      </c>
      <c r="K68" s="17">
        <v>106.4</v>
      </c>
      <c r="L68" s="17">
        <v>66</v>
      </c>
      <c r="M68" s="17">
        <v>115.2</v>
      </c>
      <c r="N68" s="17">
        <v>98.8</v>
      </c>
      <c r="O68" s="17">
        <v>113.6</v>
      </c>
      <c r="P68" s="17">
        <v>104.1</v>
      </c>
      <c r="Q68" s="17">
        <v>90.2</v>
      </c>
      <c r="R68" s="17">
        <v>124.5</v>
      </c>
      <c r="S68" s="17">
        <v>138.1</v>
      </c>
    </row>
    <row r="69" spans="1:19" ht="13.5" customHeight="1" x14ac:dyDescent="0.25">
      <c r="A69" s="21" t="s">
        <v>46</v>
      </c>
      <c r="B69" s="21">
        <v>6</v>
      </c>
      <c r="C69" s="19"/>
      <c r="D69" s="190">
        <v>108.7</v>
      </c>
      <c r="E69" s="17">
        <v>99</v>
      </c>
      <c r="F69" s="17">
        <v>114.3</v>
      </c>
      <c r="G69" s="17">
        <v>120.3</v>
      </c>
      <c r="H69" s="17">
        <v>119.8</v>
      </c>
      <c r="I69" s="17">
        <v>96.9</v>
      </c>
      <c r="J69" s="17">
        <v>106.7</v>
      </c>
      <c r="K69" s="17">
        <v>108.2</v>
      </c>
      <c r="L69" s="17">
        <v>62.8</v>
      </c>
      <c r="M69" s="17">
        <v>116.7</v>
      </c>
      <c r="N69" s="17">
        <v>106.2</v>
      </c>
      <c r="O69" s="17">
        <v>113.9</v>
      </c>
      <c r="P69" s="17">
        <v>104.8</v>
      </c>
      <c r="Q69" s="17">
        <v>89.6</v>
      </c>
      <c r="R69" s="17">
        <v>127.8</v>
      </c>
      <c r="S69" s="17">
        <v>138.6</v>
      </c>
    </row>
    <row r="70" spans="1:19" ht="13.5" customHeight="1" x14ac:dyDescent="0.25">
      <c r="A70" s="24" t="s">
        <v>46</v>
      </c>
      <c r="B70" s="21">
        <v>7</v>
      </c>
      <c r="C70" s="19"/>
      <c r="D70" s="190">
        <v>108.9</v>
      </c>
      <c r="E70" s="17">
        <v>95.4</v>
      </c>
      <c r="F70" s="17">
        <v>114.3</v>
      </c>
      <c r="G70" s="17">
        <v>119.7</v>
      </c>
      <c r="H70" s="17">
        <v>120.5</v>
      </c>
      <c r="I70" s="17">
        <v>96.9</v>
      </c>
      <c r="J70" s="17">
        <v>105.7</v>
      </c>
      <c r="K70" s="17">
        <v>108.7</v>
      </c>
      <c r="L70" s="17">
        <v>62.7</v>
      </c>
      <c r="M70" s="17">
        <v>119.4</v>
      </c>
      <c r="N70" s="17">
        <v>101.2</v>
      </c>
      <c r="O70" s="17">
        <v>112.8</v>
      </c>
      <c r="P70" s="17">
        <v>100.8</v>
      </c>
      <c r="Q70" s="17">
        <v>94.9</v>
      </c>
      <c r="R70" s="17">
        <v>124.5</v>
      </c>
      <c r="S70" s="17">
        <v>142.30000000000001</v>
      </c>
    </row>
    <row r="71" spans="1:19" ht="13.5" customHeight="1" x14ac:dyDescent="0.25">
      <c r="A71" s="24" t="s">
        <v>46</v>
      </c>
      <c r="B71" s="21">
        <v>8</v>
      </c>
      <c r="C71" s="19"/>
      <c r="D71" s="192">
        <v>107.1</v>
      </c>
      <c r="E71" s="193">
        <v>98</v>
      </c>
      <c r="F71" s="193">
        <v>112.6</v>
      </c>
      <c r="G71" s="193">
        <v>120.4</v>
      </c>
      <c r="H71" s="193">
        <v>121.8</v>
      </c>
      <c r="I71" s="193">
        <v>100.2</v>
      </c>
      <c r="J71" s="193">
        <v>105.6</v>
      </c>
      <c r="K71" s="193">
        <v>101.7</v>
      </c>
      <c r="L71" s="193">
        <v>63.3</v>
      </c>
      <c r="M71" s="193">
        <v>116.2</v>
      </c>
      <c r="N71" s="193">
        <v>98.7</v>
      </c>
      <c r="O71" s="193">
        <v>115.4</v>
      </c>
      <c r="P71" s="193">
        <v>97</v>
      </c>
      <c r="Q71" s="193">
        <v>92.3</v>
      </c>
      <c r="R71" s="193">
        <v>126.2</v>
      </c>
      <c r="S71" s="193">
        <v>135.9</v>
      </c>
    </row>
    <row r="72" spans="1:19" ht="13.5" customHeight="1" x14ac:dyDescent="0.25">
      <c r="A72" s="199" t="s">
        <v>46</v>
      </c>
      <c r="B72" s="200">
        <v>9</v>
      </c>
      <c r="C72" s="25"/>
      <c r="D72" s="201">
        <v>107.6</v>
      </c>
      <c r="E72" s="202">
        <v>101.7</v>
      </c>
      <c r="F72" s="202">
        <v>114.2</v>
      </c>
      <c r="G72" s="202">
        <v>120.4</v>
      </c>
      <c r="H72" s="202">
        <v>122.8</v>
      </c>
      <c r="I72" s="202">
        <v>100.6</v>
      </c>
      <c r="J72" s="202">
        <v>104.6</v>
      </c>
      <c r="K72" s="202">
        <v>100.5</v>
      </c>
      <c r="L72" s="202">
        <v>63.3</v>
      </c>
      <c r="M72" s="202">
        <v>115</v>
      </c>
      <c r="N72" s="202">
        <v>100.7</v>
      </c>
      <c r="O72" s="202">
        <v>112.3</v>
      </c>
      <c r="P72" s="202">
        <v>99</v>
      </c>
      <c r="Q72" s="202">
        <v>89.9</v>
      </c>
      <c r="R72" s="202">
        <v>124.1</v>
      </c>
      <c r="S72" s="202">
        <v>138</v>
      </c>
    </row>
    <row r="73" spans="1:19" ht="17.25" customHeight="1" x14ac:dyDescent="0.25">
      <c r="A73" s="212"/>
      <c r="B73" s="212"/>
      <c r="C73" s="212"/>
      <c r="D73" s="594" t="s">
        <v>424</v>
      </c>
      <c r="E73" s="594"/>
      <c r="F73" s="594"/>
      <c r="G73" s="594"/>
      <c r="H73" s="594"/>
      <c r="I73" s="594"/>
      <c r="J73" s="594"/>
      <c r="K73" s="594"/>
      <c r="L73" s="594"/>
      <c r="M73" s="594"/>
      <c r="N73" s="594"/>
      <c r="O73" s="594"/>
      <c r="P73" s="594"/>
      <c r="Q73" s="594"/>
      <c r="R73" s="594"/>
      <c r="S73" s="594"/>
    </row>
    <row r="74" spans="1:19" ht="13.5" customHeight="1" x14ac:dyDescent="0.25">
      <c r="A74" s="186" t="s">
        <v>420</v>
      </c>
      <c r="B74" s="186" t="s">
        <v>296</v>
      </c>
      <c r="C74" s="19"/>
      <c r="D74" s="187">
        <v>0.8</v>
      </c>
      <c r="E74" s="188">
        <v>-14.6</v>
      </c>
      <c r="F74" s="188">
        <v>-0.2</v>
      </c>
      <c r="G74" s="188">
        <v>-3.1</v>
      </c>
      <c r="H74" s="188">
        <v>-6.5</v>
      </c>
      <c r="I74" s="188">
        <v>2.5</v>
      </c>
      <c r="J74" s="188">
        <v>6.6</v>
      </c>
      <c r="K74" s="188">
        <v>-4.4000000000000004</v>
      </c>
      <c r="L74" s="189">
        <v>-13.4</v>
      </c>
      <c r="M74" s="189">
        <v>-1.3</v>
      </c>
      <c r="N74" s="189">
        <v>24.3</v>
      </c>
      <c r="O74" s="189">
        <v>-6.5</v>
      </c>
      <c r="P74" s="188">
        <v>-5.2</v>
      </c>
      <c r="Q74" s="188">
        <v>3.4</v>
      </c>
      <c r="R74" s="188">
        <v>5.9</v>
      </c>
      <c r="S74" s="189">
        <v>-0.1</v>
      </c>
    </row>
    <row r="75" spans="1:19" ht="13.5" customHeight="1" x14ac:dyDescent="0.25">
      <c r="A75" s="21"/>
      <c r="B75" s="21" t="s">
        <v>219</v>
      </c>
      <c r="C75" s="19"/>
      <c r="D75" s="190">
        <v>-0.6</v>
      </c>
      <c r="E75" s="17">
        <v>-2.9</v>
      </c>
      <c r="F75" s="17">
        <v>-2.8</v>
      </c>
      <c r="G75" s="17">
        <v>-9.3000000000000007</v>
      </c>
      <c r="H75" s="17">
        <v>-4.4000000000000004</v>
      </c>
      <c r="I75" s="17">
        <v>-5.6</v>
      </c>
      <c r="J75" s="17">
        <v>-6.2</v>
      </c>
      <c r="K75" s="17">
        <v>-2.7</v>
      </c>
      <c r="L75" s="191">
        <v>23.4</v>
      </c>
      <c r="M75" s="191">
        <v>-0.3</v>
      </c>
      <c r="N75" s="191">
        <v>-10.5</v>
      </c>
      <c r="O75" s="191">
        <v>-8</v>
      </c>
      <c r="P75" s="17">
        <v>26.7</v>
      </c>
      <c r="Q75" s="17">
        <v>5.0999999999999996</v>
      </c>
      <c r="R75" s="17">
        <v>0</v>
      </c>
      <c r="S75" s="191">
        <v>-0.6</v>
      </c>
    </row>
    <row r="76" spans="1:19" ht="13.5" customHeight="1" x14ac:dyDescent="0.25">
      <c r="A76" s="21"/>
      <c r="B76" s="21" t="s">
        <v>94</v>
      </c>
      <c r="C76" s="19"/>
      <c r="D76" s="190">
        <v>1.7</v>
      </c>
      <c r="E76" s="17">
        <v>10.5</v>
      </c>
      <c r="F76" s="17">
        <v>1.2</v>
      </c>
      <c r="G76" s="17">
        <v>0.6</v>
      </c>
      <c r="H76" s="17">
        <v>3.2</v>
      </c>
      <c r="I76" s="17">
        <v>4.7</v>
      </c>
      <c r="J76" s="17">
        <v>-4</v>
      </c>
      <c r="K76" s="17">
        <v>-17.3</v>
      </c>
      <c r="L76" s="191">
        <v>0.5</v>
      </c>
      <c r="M76" s="191">
        <v>5.0999999999999996</v>
      </c>
      <c r="N76" s="191">
        <v>-6.7</v>
      </c>
      <c r="O76" s="191">
        <v>11.6</v>
      </c>
      <c r="P76" s="17">
        <v>0.3</v>
      </c>
      <c r="Q76" s="17">
        <v>-0.4</v>
      </c>
      <c r="R76" s="17">
        <v>-8.6</v>
      </c>
      <c r="S76" s="191">
        <v>20.399999999999999</v>
      </c>
    </row>
    <row r="77" spans="1:19" ht="13.5" customHeight="1" x14ac:dyDescent="0.25">
      <c r="A77" s="21"/>
      <c r="B77" s="21" t="s">
        <v>278</v>
      </c>
      <c r="C77" s="19"/>
      <c r="D77" s="190">
        <v>1.5</v>
      </c>
      <c r="E77" s="17">
        <v>-11.4</v>
      </c>
      <c r="F77" s="17">
        <v>3.9</v>
      </c>
      <c r="G77" s="17">
        <v>5</v>
      </c>
      <c r="H77" s="17">
        <v>0.1</v>
      </c>
      <c r="I77" s="17">
        <v>-9.4</v>
      </c>
      <c r="J77" s="17">
        <v>-5.0999999999999996</v>
      </c>
      <c r="K77" s="17">
        <v>13.3</v>
      </c>
      <c r="L77" s="191">
        <v>-15.4</v>
      </c>
      <c r="M77" s="191">
        <v>1</v>
      </c>
      <c r="N77" s="191">
        <v>6.2</v>
      </c>
      <c r="O77" s="191">
        <v>2.9</v>
      </c>
      <c r="P77" s="17">
        <v>-1.5</v>
      </c>
      <c r="Q77" s="17">
        <v>0.8</v>
      </c>
      <c r="R77" s="17">
        <v>3.5</v>
      </c>
      <c r="S77" s="191">
        <v>9.6</v>
      </c>
    </row>
    <row r="78" spans="1:19" ht="13.5" customHeight="1" x14ac:dyDescent="0.25">
      <c r="A78" s="21"/>
      <c r="B78" s="21" t="s">
        <v>96</v>
      </c>
      <c r="C78" s="19"/>
      <c r="D78" s="190">
        <v>1</v>
      </c>
      <c r="E78" s="17">
        <v>3.3</v>
      </c>
      <c r="F78" s="17">
        <v>1.1000000000000001</v>
      </c>
      <c r="G78" s="17">
        <v>-0.2</v>
      </c>
      <c r="H78" s="17">
        <v>-4.4000000000000004</v>
      </c>
      <c r="I78" s="17">
        <v>4.7</v>
      </c>
      <c r="J78" s="17">
        <v>1.6</v>
      </c>
      <c r="K78" s="17">
        <v>-1.9</v>
      </c>
      <c r="L78" s="191">
        <v>-0.8</v>
      </c>
      <c r="M78" s="191">
        <v>4.9000000000000004</v>
      </c>
      <c r="N78" s="191">
        <v>-1.3</v>
      </c>
      <c r="O78" s="191">
        <v>-5.2</v>
      </c>
      <c r="P78" s="17">
        <v>1.2</v>
      </c>
      <c r="Q78" s="17">
        <v>0.4</v>
      </c>
      <c r="R78" s="17">
        <v>2</v>
      </c>
      <c r="S78" s="191">
        <v>-2.7</v>
      </c>
    </row>
    <row r="79" spans="1:19" ht="13.5" customHeight="1" x14ac:dyDescent="0.25">
      <c r="A79" s="194"/>
      <c r="B79" s="194" t="s">
        <v>159</v>
      </c>
      <c r="C79" s="195"/>
      <c r="D79" s="196">
        <v>1.4</v>
      </c>
      <c r="E79" s="197">
        <v>1.4</v>
      </c>
      <c r="F79" s="197">
        <v>2.5</v>
      </c>
      <c r="G79" s="197">
        <v>25.6</v>
      </c>
      <c r="H79" s="197">
        <v>2.2000000000000002</v>
      </c>
      <c r="I79" s="197">
        <v>-3.6</v>
      </c>
      <c r="J79" s="197">
        <v>7.7</v>
      </c>
      <c r="K79" s="197">
        <v>3.3</v>
      </c>
      <c r="L79" s="197">
        <v>-19.2</v>
      </c>
      <c r="M79" s="197">
        <v>2.1</v>
      </c>
      <c r="N79" s="197">
        <v>1.4</v>
      </c>
      <c r="O79" s="197">
        <v>-5.0999999999999996</v>
      </c>
      <c r="P79" s="197">
        <v>2.2000000000000002</v>
      </c>
      <c r="Q79" s="197">
        <v>-3.3</v>
      </c>
      <c r="R79" s="197">
        <v>17</v>
      </c>
      <c r="S79" s="197">
        <v>0.7</v>
      </c>
    </row>
    <row r="80" spans="1:19" ht="13.5" customHeight="1" x14ac:dyDescent="0.25">
      <c r="A80" s="21" t="s">
        <v>421</v>
      </c>
      <c r="B80" s="21">
        <v>9</v>
      </c>
      <c r="C80" s="19" t="s">
        <v>425</v>
      </c>
      <c r="D80" s="187">
        <v>2.2000000000000002</v>
      </c>
      <c r="E80" s="188">
        <v>11.5</v>
      </c>
      <c r="F80" s="188">
        <v>2.6</v>
      </c>
      <c r="G80" s="188">
        <v>30.3</v>
      </c>
      <c r="H80" s="188">
        <v>6</v>
      </c>
      <c r="I80" s="188">
        <v>-5.3</v>
      </c>
      <c r="J80" s="188">
        <v>10.3</v>
      </c>
      <c r="K80" s="188">
        <v>0.6</v>
      </c>
      <c r="L80" s="188">
        <v>-17.5</v>
      </c>
      <c r="M80" s="188">
        <v>1.2</v>
      </c>
      <c r="N80" s="188">
        <v>3</v>
      </c>
      <c r="O80" s="188">
        <v>-2</v>
      </c>
      <c r="P80" s="188">
        <v>6.6</v>
      </c>
      <c r="Q80" s="188">
        <v>-0.9</v>
      </c>
      <c r="R80" s="188">
        <v>13.6</v>
      </c>
      <c r="S80" s="188">
        <v>-1.9</v>
      </c>
    </row>
    <row r="81" spans="1:32" ht="13.5" customHeight="1" x14ac:dyDescent="0.25">
      <c r="A81" s="24" t="s">
        <v>46</v>
      </c>
      <c r="B81" s="21">
        <v>10</v>
      </c>
      <c r="C81" s="19"/>
      <c r="D81" s="190">
        <v>1.2</v>
      </c>
      <c r="E81" s="17">
        <v>-1.8</v>
      </c>
      <c r="F81" s="17">
        <v>2.6</v>
      </c>
      <c r="G81" s="17">
        <v>29.8</v>
      </c>
      <c r="H81" s="17">
        <v>0.4</v>
      </c>
      <c r="I81" s="17">
        <v>-3.7</v>
      </c>
      <c r="J81" s="17">
        <v>7.5</v>
      </c>
      <c r="K81" s="17">
        <v>2.2999999999999998</v>
      </c>
      <c r="L81" s="17">
        <v>-18.100000000000001</v>
      </c>
      <c r="M81" s="17">
        <v>4.2</v>
      </c>
      <c r="N81" s="17">
        <v>5.3</v>
      </c>
      <c r="O81" s="17">
        <v>-8.5</v>
      </c>
      <c r="P81" s="17">
        <v>1.9</v>
      </c>
      <c r="Q81" s="17">
        <v>-3.3</v>
      </c>
      <c r="R81" s="17">
        <v>14.8</v>
      </c>
      <c r="S81" s="17">
        <v>0.8</v>
      </c>
    </row>
    <row r="82" spans="1:32" ht="13.5" customHeight="1" x14ac:dyDescent="0.25">
      <c r="A82" s="24" t="s">
        <v>46</v>
      </c>
      <c r="B82" s="21">
        <v>11</v>
      </c>
      <c r="C82" s="19"/>
      <c r="D82" s="190">
        <v>2.2999999999999998</v>
      </c>
      <c r="E82" s="17">
        <v>3.6</v>
      </c>
      <c r="F82" s="17">
        <v>3.1</v>
      </c>
      <c r="G82" s="17">
        <v>31</v>
      </c>
      <c r="H82" s="17">
        <v>0.1</v>
      </c>
      <c r="I82" s="17">
        <v>1.2</v>
      </c>
      <c r="J82" s="17">
        <v>6.8</v>
      </c>
      <c r="K82" s="17">
        <v>1.2</v>
      </c>
      <c r="L82" s="17">
        <v>2.8</v>
      </c>
      <c r="M82" s="17">
        <v>1.9</v>
      </c>
      <c r="N82" s="17">
        <v>2.4</v>
      </c>
      <c r="O82" s="17">
        <v>-9.1</v>
      </c>
      <c r="P82" s="17">
        <v>1.4</v>
      </c>
      <c r="Q82" s="17">
        <v>-2.2999999999999998</v>
      </c>
      <c r="R82" s="17">
        <v>12.6</v>
      </c>
      <c r="S82" s="17">
        <v>6.1</v>
      </c>
    </row>
    <row r="83" spans="1:32" ht="13.5" customHeight="1" x14ac:dyDescent="0.25">
      <c r="A83" s="24" t="s">
        <v>46</v>
      </c>
      <c r="B83" s="21">
        <v>12</v>
      </c>
      <c r="D83" s="190">
        <v>1.7</v>
      </c>
      <c r="E83" s="17">
        <v>5.3</v>
      </c>
      <c r="F83" s="17">
        <v>2.6</v>
      </c>
      <c r="G83" s="17">
        <v>23.8</v>
      </c>
      <c r="H83" s="17">
        <v>-5.3</v>
      </c>
      <c r="I83" s="17">
        <v>-5.6</v>
      </c>
      <c r="J83" s="17">
        <v>11.3</v>
      </c>
      <c r="K83" s="17">
        <v>0.7</v>
      </c>
      <c r="L83" s="17">
        <v>-7.8</v>
      </c>
      <c r="M83" s="17">
        <v>5.2</v>
      </c>
      <c r="N83" s="17">
        <v>4.5</v>
      </c>
      <c r="O83" s="17">
        <v>-10.6</v>
      </c>
      <c r="P83" s="17">
        <v>2.1</v>
      </c>
      <c r="Q83" s="17">
        <v>-3.7</v>
      </c>
      <c r="R83" s="17">
        <v>13</v>
      </c>
      <c r="S83" s="17">
        <v>1.4</v>
      </c>
    </row>
    <row r="84" spans="1:32" ht="13.5" customHeight="1" x14ac:dyDescent="0.25">
      <c r="A84" s="24" t="s">
        <v>422</v>
      </c>
      <c r="B84" s="21">
        <v>1</v>
      </c>
      <c r="C84" s="19"/>
      <c r="D84" s="190">
        <v>1.4</v>
      </c>
      <c r="E84" s="17">
        <v>-3.1</v>
      </c>
      <c r="F84" s="17">
        <v>0.7</v>
      </c>
      <c r="G84" s="17">
        <v>-6.8</v>
      </c>
      <c r="H84" s="17">
        <v>16.8</v>
      </c>
      <c r="I84" s="17">
        <v>13</v>
      </c>
      <c r="J84" s="17">
        <v>4.5999999999999996</v>
      </c>
      <c r="K84" s="17">
        <v>13.4</v>
      </c>
      <c r="L84" s="17">
        <v>-11.7</v>
      </c>
      <c r="M84" s="17">
        <v>0.7</v>
      </c>
      <c r="N84" s="17">
        <v>10.9</v>
      </c>
      <c r="O84" s="17">
        <v>4.7</v>
      </c>
      <c r="P84" s="17">
        <v>-2.2999999999999998</v>
      </c>
      <c r="Q84" s="17">
        <v>-2.6</v>
      </c>
      <c r="R84" s="17">
        <v>1.7</v>
      </c>
      <c r="S84" s="17">
        <v>1.2</v>
      </c>
    </row>
    <row r="85" spans="1:32" ht="13.5" customHeight="1" x14ac:dyDescent="0.25">
      <c r="A85" s="24" t="s">
        <v>46</v>
      </c>
      <c r="B85" s="21">
        <v>2</v>
      </c>
      <c r="C85" s="19"/>
      <c r="D85" s="190">
        <v>1.8</v>
      </c>
      <c r="E85" s="17">
        <v>-3.5</v>
      </c>
      <c r="F85" s="17">
        <v>1.4</v>
      </c>
      <c r="G85" s="17">
        <v>-2.7</v>
      </c>
      <c r="H85" s="17">
        <v>18.2</v>
      </c>
      <c r="I85" s="17">
        <v>8.3000000000000007</v>
      </c>
      <c r="J85" s="17">
        <v>4.3</v>
      </c>
      <c r="K85" s="17">
        <v>12.4</v>
      </c>
      <c r="L85" s="17">
        <v>-5.2</v>
      </c>
      <c r="M85" s="17">
        <v>3.5</v>
      </c>
      <c r="N85" s="17">
        <v>6.6</v>
      </c>
      <c r="O85" s="17">
        <v>8.9</v>
      </c>
      <c r="P85" s="17">
        <v>0.3</v>
      </c>
      <c r="Q85" s="17">
        <v>-5.3</v>
      </c>
      <c r="R85" s="17">
        <v>2.5</v>
      </c>
      <c r="S85" s="17">
        <v>5.5</v>
      </c>
    </row>
    <row r="86" spans="1:32" ht="13.5" customHeight="1" x14ac:dyDescent="0.25">
      <c r="A86" s="24" t="s">
        <v>46</v>
      </c>
      <c r="B86" s="21">
        <v>3</v>
      </c>
      <c r="C86" s="19"/>
      <c r="D86" s="190">
        <v>0.8</v>
      </c>
      <c r="E86" s="17">
        <v>2.1</v>
      </c>
      <c r="F86" s="17">
        <v>1</v>
      </c>
      <c r="G86" s="17">
        <v>-5.7</v>
      </c>
      <c r="H86" s="17">
        <v>17.8</v>
      </c>
      <c r="I86" s="17">
        <v>12.5</v>
      </c>
      <c r="J86" s="17">
        <v>1.4</v>
      </c>
      <c r="K86" s="17">
        <v>5.9</v>
      </c>
      <c r="L86" s="17">
        <v>-4.4000000000000004</v>
      </c>
      <c r="M86" s="17">
        <v>5.3</v>
      </c>
      <c r="N86" s="17">
        <v>7.8</v>
      </c>
      <c r="O86" s="17">
        <v>11.4</v>
      </c>
      <c r="P86" s="17">
        <v>0.4</v>
      </c>
      <c r="Q86" s="17">
        <v>-9.9</v>
      </c>
      <c r="R86" s="17">
        <v>5.7</v>
      </c>
      <c r="S86" s="17">
        <v>1.9</v>
      </c>
    </row>
    <row r="87" spans="1:32" ht="13.5" customHeight="1" x14ac:dyDescent="0.25">
      <c r="A87" s="198" t="s">
        <v>46</v>
      </c>
      <c r="B87" s="21">
        <v>4</v>
      </c>
      <c r="C87" s="19"/>
      <c r="D87" s="190">
        <v>1</v>
      </c>
      <c r="E87" s="17">
        <v>-4.2</v>
      </c>
      <c r="F87" s="17">
        <v>1.5</v>
      </c>
      <c r="G87" s="17">
        <v>-5.6</v>
      </c>
      <c r="H87" s="17">
        <v>23</v>
      </c>
      <c r="I87" s="17">
        <v>11.7</v>
      </c>
      <c r="J87" s="17">
        <v>2.8</v>
      </c>
      <c r="K87" s="17">
        <v>15.1</v>
      </c>
      <c r="L87" s="17">
        <v>-7.4</v>
      </c>
      <c r="M87" s="17">
        <v>1.3</v>
      </c>
      <c r="N87" s="17">
        <v>13.2</v>
      </c>
      <c r="O87" s="17">
        <v>8.5</v>
      </c>
      <c r="P87" s="17">
        <v>-0.8</v>
      </c>
      <c r="Q87" s="17">
        <v>-10.3</v>
      </c>
      <c r="R87" s="17">
        <v>9.4</v>
      </c>
      <c r="S87" s="17">
        <v>3.3</v>
      </c>
    </row>
    <row r="88" spans="1:32" ht="13.5" customHeight="1" x14ac:dyDescent="0.25">
      <c r="A88" s="24" t="s">
        <v>46</v>
      </c>
      <c r="B88" s="21">
        <v>5</v>
      </c>
      <c r="D88" s="190">
        <v>3.1</v>
      </c>
      <c r="E88" s="17">
        <v>-5.8</v>
      </c>
      <c r="F88" s="17">
        <v>1.4</v>
      </c>
      <c r="G88" s="17">
        <v>-7.5</v>
      </c>
      <c r="H88" s="17">
        <v>22.9</v>
      </c>
      <c r="I88" s="17">
        <v>15</v>
      </c>
      <c r="J88" s="17">
        <v>5</v>
      </c>
      <c r="K88" s="17">
        <v>13.3</v>
      </c>
      <c r="L88" s="17">
        <v>-1.3</v>
      </c>
      <c r="M88" s="17">
        <v>4.8</v>
      </c>
      <c r="N88" s="17">
        <v>2.4</v>
      </c>
      <c r="O88" s="17">
        <v>10</v>
      </c>
      <c r="P88" s="17">
        <v>1.5</v>
      </c>
      <c r="Q88" s="17">
        <v>-1.7</v>
      </c>
      <c r="R88" s="17">
        <v>12.8</v>
      </c>
      <c r="S88" s="17">
        <v>6.6</v>
      </c>
    </row>
    <row r="89" spans="1:32" ht="13.5" customHeight="1" x14ac:dyDescent="0.25">
      <c r="A89" s="21" t="s">
        <v>46</v>
      </c>
      <c r="B89" s="21">
        <v>6</v>
      </c>
      <c r="C89" s="19"/>
      <c r="D89" s="190">
        <v>3.8</v>
      </c>
      <c r="E89" s="17">
        <v>-3.1</v>
      </c>
      <c r="F89" s="17">
        <v>3.8</v>
      </c>
      <c r="G89" s="17">
        <v>-3.5</v>
      </c>
      <c r="H89" s="17">
        <v>24.1</v>
      </c>
      <c r="I89" s="17">
        <v>2.2000000000000002</v>
      </c>
      <c r="J89" s="17">
        <v>5.7</v>
      </c>
      <c r="K89" s="17">
        <v>15.7</v>
      </c>
      <c r="L89" s="17">
        <v>-2</v>
      </c>
      <c r="M89" s="17">
        <v>1.7</v>
      </c>
      <c r="N89" s="17">
        <v>14.9</v>
      </c>
      <c r="O89" s="17">
        <v>3.9</v>
      </c>
      <c r="P89" s="17">
        <v>2.5</v>
      </c>
      <c r="Q89" s="17">
        <v>-1.3</v>
      </c>
      <c r="R89" s="17">
        <v>13.1</v>
      </c>
      <c r="S89" s="17">
        <v>4</v>
      </c>
    </row>
    <row r="90" spans="1:32" ht="13.5" customHeight="1" x14ac:dyDescent="0.25">
      <c r="A90" s="24" t="s">
        <v>46</v>
      </c>
      <c r="B90" s="21">
        <v>7</v>
      </c>
      <c r="C90" s="19"/>
      <c r="D90" s="190">
        <v>4</v>
      </c>
      <c r="E90" s="17">
        <v>-4.8</v>
      </c>
      <c r="F90" s="17">
        <v>4.2</v>
      </c>
      <c r="G90" s="17">
        <v>-6.6</v>
      </c>
      <c r="H90" s="17">
        <v>15.4</v>
      </c>
      <c r="I90" s="17">
        <v>2.5</v>
      </c>
      <c r="J90" s="17">
        <v>4.8</v>
      </c>
      <c r="K90" s="17">
        <v>17.5</v>
      </c>
      <c r="L90" s="17">
        <v>-9.4</v>
      </c>
      <c r="M90" s="17">
        <v>2.9</v>
      </c>
      <c r="N90" s="17">
        <v>14.6</v>
      </c>
      <c r="O90" s="17">
        <v>4</v>
      </c>
      <c r="P90" s="17">
        <v>0.6</v>
      </c>
      <c r="Q90" s="17">
        <v>2.5</v>
      </c>
      <c r="R90" s="17">
        <v>14.9</v>
      </c>
      <c r="S90" s="17">
        <v>5.4</v>
      </c>
    </row>
    <row r="91" spans="1:32" ht="13.5" customHeight="1" x14ac:dyDescent="0.25">
      <c r="A91" s="24" t="s">
        <v>46</v>
      </c>
      <c r="B91" s="21">
        <v>8</v>
      </c>
      <c r="C91" s="19"/>
      <c r="D91" s="190">
        <v>2.5</v>
      </c>
      <c r="E91" s="17">
        <v>-9.5</v>
      </c>
      <c r="F91" s="17">
        <v>3.1</v>
      </c>
      <c r="G91" s="17">
        <v>-6.5</v>
      </c>
      <c r="H91" s="17">
        <v>15.1</v>
      </c>
      <c r="I91" s="17">
        <v>6.8</v>
      </c>
      <c r="J91" s="17">
        <v>3.3</v>
      </c>
      <c r="K91" s="17">
        <v>10.1</v>
      </c>
      <c r="L91" s="17">
        <v>-9.4</v>
      </c>
      <c r="M91" s="17">
        <v>1.5</v>
      </c>
      <c r="N91" s="17">
        <v>6.6</v>
      </c>
      <c r="O91" s="17">
        <v>5.7</v>
      </c>
      <c r="P91" s="17">
        <v>-1.9</v>
      </c>
      <c r="Q91" s="17">
        <v>-0.5</v>
      </c>
      <c r="R91" s="17">
        <v>10.1</v>
      </c>
      <c r="S91" s="17">
        <v>4.0999999999999996</v>
      </c>
    </row>
    <row r="92" spans="1:32" ht="13.5" customHeight="1" x14ac:dyDescent="0.25">
      <c r="A92" s="199" t="s">
        <v>46</v>
      </c>
      <c r="B92" s="200">
        <v>9</v>
      </c>
      <c r="C92" s="25"/>
      <c r="D92" s="224">
        <v>1.5</v>
      </c>
      <c r="E92" s="202">
        <v>-10.9</v>
      </c>
      <c r="F92" s="202">
        <v>3.9</v>
      </c>
      <c r="G92" s="202">
        <v>-8.1999999999999993</v>
      </c>
      <c r="H92" s="202">
        <v>15.8</v>
      </c>
      <c r="I92" s="202">
        <v>4.9000000000000004</v>
      </c>
      <c r="J92" s="202">
        <v>3.5</v>
      </c>
      <c r="K92" s="202">
        <v>7.5</v>
      </c>
      <c r="L92" s="202">
        <v>-9.6</v>
      </c>
      <c r="M92" s="202">
        <v>1.3</v>
      </c>
      <c r="N92" s="202">
        <v>7.7</v>
      </c>
      <c r="O92" s="202">
        <v>3.1</v>
      </c>
      <c r="P92" s="202">
        <v>-1.3</v>
      </c>
      <c r="Q92" s="202">
        <v>-8.5</v>
      </c>
      <c r="R92" s="202">
        <v>15.2</v>
      </c>
      <c r="S92" s="202">
        <v>4.9000000000000004</v>
      </c>
    </row>
    <row r="93" spans="1:32" ht="27" customHeight="1" x14ac:dyDescent="0.25">
      <c r="A93" s="595" t="s">
        <v>147</v>
      </c>
      <c r="B93" s="595"/>
      <c r="C93" s="595"/>
      <c r="D93" s="210">
        <v>0.5</v>
      </c>
      <c r="E93" s="209">
        <v>3.8</v>
      </c>
      <c r="F93" s="209">
        <v>1.4</v>
      </c>
      <c r="G93" s="209">
        <v>0</v>
      </c>
      <c r="H93" s="209">
        <v>0.8</v>
      </c>
      <c r="I93" s="209">
        <v>0.4</v>
      </c>
      <c r="J93" s="209">
        <v>-0.9</v>
      </c>
      <c r="K93" s="209">
        <v>-1.2</v>
      </c>
      <c r="L93" s="209">
        <v>0</v>
      </c>
      <c r="M93" s="209">
        <v>-1</v>
      </c>
      <c r="N93" s="209">
        <v>2</v>
      </c>
      <c r="O93" s="209">
        <v>-2.7</v>
      </c>
      <c r="P93" s="209">
        <v>2.1</v>
      </c>
      <c r="Q93" s="209">
        <v>-2.6</v>
      </c>
      <c r="R93" s="209">
        <v>-1.7</v>
      </c>
      <c r="S93" s="209">
        <v>1.5</v>
      </c>
      <c r="T93" s="204"/>
      <c r="U93" s="204"/>
      <c r="V93" s="204"/>
      <c r="W93" s="204"/>
      <c r="X93" s="204"/>
      <c r="Y93" s="204"/>
      <c r="Z93" s="204"/>
      <c r="AA93" s="204"/>
      <c r="AB93" s="204"/>
      <c r="AC93" s="204"/>
      <c r="AD93" s="204"/>
      <c r="AE93" s="204"/>
      <c r="AF93" s="204"/>
    </row>
    <row r="94" spans="1:32" ht="27" customHeight="1" x14ac:dyDescent="0.25">
      <c r="A94" s="225"/>
      <c r="B94" s="225"/>
      <c r="C94" s="225"/>
      <c r="D94" s="226"/>
      <c r="E94" s="226"/>
      <c r="F94" s="226"/>
      <c r="G94" s="226"/>
      <c r="H94" s="226"/>
      <c r="I94" s="226"/>
      <c r="J94" s="226"/>
      <c r="K94" s="226"/>
      <c r="L94" s="226"/>
      <c r="M94" s="226"/>
      <c r="N94" s="226"/>
      <c r="O94" s="226"/>
      <c r="P94" s="226"/>
      <c r="Q94" s="226"/>
      <c r="R94" s="226"/>
      <c r="S94" s="226"/>
    </row>
  </sheetData>
  <mergeCells count="11">
    <mergeCell ref="A47:C47"/>
    <mergeCell ref="H49:O49"/>
    <mergeCell ref="A50:C52"/>
    <mergeCell ref="D53:R53"/>
    <mergeCell ref="D73:S73"/>
    <mergeCell ref="A93:C93"/>
    <mergeCell ref="G2:N2"/>
    <mergeCell ref="H3:O3"/>
    <mergeCell ref="A4:C6"/>
    <mergeCell ref="D7:R7"/>
    <mergeCell ref="D27:S27"/>
  </mergeCells>
  <phoneticPr fontId="64"/>
  <pageMargins left="0.78740157480314965" right="0.39370078740157483" top="0.43307086614173229" bottom="0.59055118110236227" header="0.31496062992125984" footer="0.35433070866141736"/>
  <pageSetup paperSize="9" scale="61" firstPageNumber="0" orientation="portrait" r:id="rId1"/>
  <headerFooter alignWithMargins="0">
    <oddFooter>&amp;C&amp;"ＭＳ Ｐゴシック,標準"&amp;12- 6 -</oddFooter>
  </headerFooter>
  <rowBreaks count="1" manualBreakCount="1">
    <brk id="9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19</vt:i4>
      </vt:variant>
    </vt:vector>
  </HeadingPairs>
  <TitlesOfParts>
    <vt:vector size="45" baseType="lpstr">
      <vt:lpstr>表紙 </vt:lpstr>
      <vt:lpstr>目次 </vt:lpstr>
      <vt:lpstr>利用上の注意</vt:lpstr>
      <vt:lpstr>賃金  </vt:lpstr>
      <vt:lpstr>労働時間</vt:lpstr>
      <vt:lpstr>雇用 </vt:lpstr>
      <vt:lpstr>名目賃金指数給与総額</vt:lpstr>
      <vt:lpstr>実質賃金指数給与総額 </vt:lpstr>
      <vt:lpstr>名目賃金指数定期給与</vt:lpstr>
      <vt:lpstr>実質賃金指数定期給与</vt:lpstr>
      <vt:lpstr>名目賃金指数所定内給与</vt:lpstr>
      <vt:lpstr>総実労働時間指数 </vt:lpstr>
      <vt:lpstr>所定内労働時間指数</vt:lpstr>
      <vt:lpstr>所定外労働時間指数 </vt:lpstr>
      <vt:lpstr>常用雇用指数 </vt:lpstr>
      <vt:lpstr>季節調整済指数</vt:lpstr>
      <vt:lpstr>産業性別賃金</vt:lpstr>
      <vt:lpstr>産業性別労働時間</vt:lpstr>
      <vt:lpstr>産業性別雇用</vt:lpstr>
      <vt:lpstr>規模別賃金</vt:lpstr>
      <vt:lpstr>規模別労働時間</vt:lpstr>
      <vt:lpstr>産業就業形態別賃金</vt:lpstr>
      <vt:lpstr>産業就業形態別労働時間</vt:lpstr>
      <vt:lpstr>産業就業形態別雇用</vt:lpstr>
      <vt:lpstr>調査の説明</vt:lpstr>
      <vt:lpstr>裏表紙 (2)</vt:lpstr>
      <vt:lpstr>季節調整済指数!Print_Area</vt:lpstr>
      <vt:lpstr>'雇用 '!Print_Area</vt:lpstr>
      <vt:lpstr>産業就業形態別労働時間!Print_Area</vt:lpstr>
      <vt:lpstr>'実質賃金指数給与総額 '!Print_Area</vt:lpstr>
      <vt:lpstr>実質賃金指数定期給与!Print_Area</vt:lpstr>
      <vt:lpstr>'所定外労働時間指数 '!Print_Area</vt:lpstr>
      <vt:lpstr>所定内労働時間指数!Print_Area</vt:lpstr>
      <vt:lpstr>'常用雇用指数 '!Print_Area</vt:lpstr>
      <vt:lpstr>'総実労働時間指数 '!Print_Area</vt:lpstr>
      <vt:lpstr>調査の説明!Print_Area</vt:lpstr>
      <vt:lpstr>'賃金  '!Print_Area</vt:lpstr>
      <vt:lpstr>'表紙 '!Print_Area</vt:lpstr>
      <vt:lpstr>名目賃金指数給与総額!Print_Area</vt:lpstr>
      <vt:lpstr>名目賃金指数所定内給与!Print_Area</vt:lpstr>
      <vt:lpstr>名目賃金指数定期給与!Print_Area</vt:lpstr>
      <vt:lpstr>'目次 '!Print_Area</vt:lpstr>
      <vt:lpstr>利用上の注意!Print_Area</vt:lpstr>
      <vt:lpstr>'裏表紙 (2)'!Print_Area</vt:lpstr>
      <vt:lpstr>労働時間!Print_Area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長坂　優佳</dc:creator>
  <cp:lastModifiedBy>田村　真平</cp:lastModifiedBy>
  <cp:lastPrinted>2025-11-17T02:57:02Z</cp:lastPrinted>
  <dcterms:created xsi:type="dcterms:W3CDTF">2021-04-19T07:53:20Z</dcterms:created>
  <dcterms:modified xsi:type="dcterms:W3CDTF">2025-11-17T04:34:03Z</dcterms:modified>
</cp:coreProperties>
</file>