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af-sv-v001\spvolume\統計調査課\作業用\40_商工・経済班\毎月勤労統計調査\速報\統計センターしずおか\R6月報\R7.1\"/>
    </mc:Choice>
  </mc:AlternateContent>
  <bookViews>
    <workbookView xWindow="0" yWindow="0" windowWidth="21830" windowHeight="11030"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43" r:id="rId7"/>
    <sheet name="実質賃金指数給与総額 " sheetId="44" r:id="rId8"/>
    <sheet name="名目賃金指数定期給与" sheetId="45" r:id="rId9"/>
    <sheet name="実質賃金指数定期給与" sheetId="46" r:id="rId10"/>
    <sheet name="名目賃金指数所定内給与" sheetId="47" r:id="rId11"/>
    <sheet name="総実労働時間指数 " sheetId="48" r:id="rId12"/>
    <sheet name="所定内労働時間指数" sheetId="49" r:id="rId13"/>
    <sheet name="所定外労働時間指数 " sheetId="50" r:id="rId14"/>
    <sheet name="常用雇用指数 " sheetId="51" r:id="rId15"/>
    <sheet name="季節調整済指数" sheetId="57"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sheetId="56" r:id="rId26"/>
  </sheets>
  <definedNames>
    <definedName name="_xlnm.Print_Area" localSheetId="15">季節調整済指数!$A$1:$R$40</definedName>
    <definedName name="_xlnm.Print_Area" localSheetId="5">'雇用 '!$A$1:$K$68</definedName>
    <definedName name="_xlnm.Print_Area" localSheetId="22">産業就業形態別労働時間!$A$1:$K$106</definedName>
    <definedName name="_xlnm.Print_Area" localSheetId="7">'実質賃金指数給与総額 '!$A$1:$S$95</definedName>
    <definedName name="_xlnm.Print_Area" localSheetId="9">実質賃金指数定期給与!$A$1:$S$95</definedName>
    <definedName name="_xlnm.Print_Area" localSheetId="13">'所定外労働時間指数 '!$A$1:$S$93</definedName>
    <definedName name="_xlnm.Print_Area" localSheetId="12">所定内労働時間指数!$A$1:$S$93</definedName>
    <definedName name="_xlnm.Print_Area" localSheetId="14">'常用雇用指数 '!$A$1:$S$93</definedName>
    <definedName name="_xlnm.Print_Area" localSheetId="11">'総実労働時間指数 '!$A$1:$S$93</definedName>
    <definedName name="_xlnm.Print_Area" localSheetId="24">調査の説明!$A$1:$N$126</definedName>
    <definedName name="_xlnm.Print_Area" localSheetId="3">'賃金  '!$A$1:$M$69</definedName>
    <definedName name="_xlnm.Print_Area" localSheetId="0">'表紙 '!$A$1:$K$57</definedName>
    <definedName name="_xlnm.Print_Area" localSheetId="6">名目賃金指数給与総額!$A$1:$S$93</definedName>
    <definedName name="_xlnm.Print_Area" localSheetId="10">名目賃金指数所定内給与!$A$1:$S$93</definedName>
    <definedName name="_xlnm.Print_Area" localSheetId="8">名目賃金指数定期給与!$A$1:$S$93</definedName>
    <definedName name="_xlnm.Print_Area" localSheetId="1">'目次 '!$A$1:$O$47</definedName>
    <definedName name="_xlnm.Print_Area" localSheetId="2">利用上の注意!$A$1:$O$61</definedName>
    <definedName name="_xlnm.Print_Area" localSheetId="25">裏表紙!$A$1:$K$39</definedName>
    <definedName name="_xlnm.Print_Area" localSheetId="4">労働時間!$A$1:$K$68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6" i="18" l="1"/>
  <c r="M46" i="18"/>
  <c r="O44" i="18"/>
  <c r="M44" i="18"/>
  <c r="O43" i="18"/>
  <c r="M43" i="18"/>
  <c r="O42" i="18"/>
  <c r="M42" i="18"/>
  <c r="O41" i="18"/>
  <c r="M41" i="18"/>
  <c r="O40" i="18"/>
  <c r="M40" i="18"/>
  <c r="O39" i="18"/>
  <c r="M39" i="18"/>
  <c r="O38" i="18"/>
  <c r="M38" i="18"/>
  <c r="O37" i="18"/>
  <c r="M37" i="18"/>
  <c r="O36" i="18"/>
  <c r="M36" i="18"/>
  <c r="O35" i="18"/>
  <c r="M35" i="18"/>
  <c r="O34" i="18"/>
  <c r="M34" i="18"/>
  <c r="O33" i="18"/>
  <c r="M33" i="18"/>
  <c r="O32" i="18"/>
  <c r="M32" i="18"/>
  <c r="O31" i="18"/>
  <c r="M31" i="18"/>
  <c r="O28" i="18"/>
  <c r="M28" i="18"/>
  <c r="O27" i="18"/>
  <c r="M27" i="18"/>
  <c r="O26" i="18"/>
  <c r="M26" i="18"/>
  <c r="O25" i="18"/>
  <c r="M25" i="18"/>
  <c r="O24" i="18"/>
  <c r="M24" i="18"/>
  <c r="O23" i="18"/>
  <c r="M23" i="18"/>
  <c r="O22" i="18"/>
  <c r="M22" i="18"/>
  <c r="O21" i="18"/>
  <c r="M21" i="18"/>
  <c r="O20" i="18"/>
  <c r="M20" i="18"/>
  <c r="O19" i="18"/>
  <c r="M19" i="18"/>
  <c r="O15" i="18"/>
  <c r="M15" i="18"/>
  <c r="O14" i="18"/>
  <c r="M14" i="18"/>
  <c r="O12" i="18"/>
  <c r="M12" i="18"/>
  <c r="O11" i="18"/>
  <c r="M11" i="18"/>
  <c r="O9" i="18"/>
  <c r="M9" i="18"/>
  <c r="O8" i="18"/>
  <c r="M8" i="18"/>
  <c r="M4" i="18"/>
</calcChain>
</file>

<file path=xl/sharedStrings.xml><?xml version="1.0" encoding="utf-8"?>
<sst xmlns="http://schemas.openxmlformats.org/spreadsheetml/2006/main" count="4088" uniqueCount="564">
  <si>
    <t>産　　　業</t>
  </si>
  <si>
    <t>第9表</t>
    <rPh sb="0" eb="1">
      <t>ダイ</t>
    </rPh>
    <rPh sb="2" eb="3">
      <t>ヒョウ</t>
    </rPh>
    <phoneticPr fontId="5"/>
  </si>
  <si>
    <t>本月末労働者数</t>
    <rPh sb="0" eb="1">
      <t>ホン</t>
    </rPh>
    <rPh sb="1" eb="3">
      <t>ゲツマツ</t>
    </rPh>
    <rPh sb="3" eb="6">
      <t>ロウドウシャ</t>
    </rPh>
    <rPh sb="6" eb="7">
      <t>カズ</t>
    </rPh>
    <phoneticPr fontId="5"/>
  </si>
  <si>
    <t xml:space="preserve"> E12</t>
  </si>
  <si>
    <t>Ｒ</t>
  </si>
  <si>
    <t>Ⅰ 結果の概要　　　　　　　　　　　　　　　　　　　　　　　　　　　　　</t>
  </si>
  <si>
    <t xml:space="preserve"> この調査は、統計法（平成19年法律第53号）第２条第４項に規定する基幹統計であり、賃金、労働時間及び雇用について静岡県における変動を毎月明らかにすることを目的としています。</t>
  </si>
  <si>
    <t>前年
同月差</t>
    <rPh sb="0" eb="2">
      <t>ゼンネン</t>
    </rPh>
    <rPh sb="3" eb="5">
      <t>ドウゲツ</t>
    </rPh>
    <rPh sb="5" eb="6">
      <t>サ</t>
    </rPh>
    <phoneticPr fontId="5"/>
  </si>
  <si>
    <t>R</t>
  </si>
  <si>
    <t>E28</t>
  </si>
  <si>
    <t>H</t>
  </si>
  <si>
    <t>人</t>
  </si>
  <si>
    <t>定期給与</t>
    <rPh sb="0" eb="2">
      <t>テイキ</t>
    </rPh>
    <rPh sb="2" eb="4">
      <t>キュウヨ</t>
    </rPh>
    <phoneticPr fontId="5"/>
  </si>
  <si>
    <t>２　労働時間の動き</t>
    <rPh sb="2" eb="4">
      <t>ロウドウ</t>
    </rPh>
    <rPh sb="4" eb="6">
      <t>ジカン</t>
    </rPh>
    <rPh sb="7" eb="8">
      <t>ウゴ</t>
    </rPh>
    <phoneticPr fontId="25"/>
  </si>
  <si>
    <t>時間</t>
  </si>
  <si>
    <r>
      <t>「</t>
    </r>
    <r>
      <rPr>
        <sz val="10.5"/>
        <rFont val="ＭＳ ゴシック"/>
        <family val="3"/>
        <charset val="128"/>
      </rPr>
      <t>所定内労働時間」</t>
    </r>
    <r>
      <rPr>
        <sz val="10.5"/>
        <rFont val="ＭＳ 明朝"/>
        <family val="1"/>
        <charset val="128"/>
      </rPr>
      <t>とは、労働協約、就業規則等で定められた正規の始業時刻と終業時刻の間の実労働時間のことです。</t>
    </r>
  </si>
  <si>
    <t>通信業</t>
    <rPh sb="0" eb="3">
      <t>ツウシンギョウ</t>
    </rPh>
    <phoneticPr fontId="5"/>
  </si>
  <si>
    <t xml:space="preserve"> E25</t>
  </si>
  <si>
    <t>Ｍ</t>
  </si>
  <si>
    <t>建設業</t>
    <rPh sb="0" eb="3">
      <t>ケンセツギョウ</t>
    </rPh>
    <phoneticPr fontId="25"/>
  </si>
  <si>
    <t xml:space="preserve">     月間の増加(減少)労働者数</t>
    <rPh sb="5" eb="7">
      <t>ゲッカン</t>
    </rPh>
    <rPh sb="8" eb="10">
      <t>ゾウカ</t>
    </rPh>
    <rPh sb="11" eb="13">
      <t>ゲンショウ</t>
    </rPh>
    <rPh sb="14" eb="17">
      <t>ロウドウシャ</t>
    </rPh>
    <rPh sb="17" eb="18">
      <t>スウ</t>
    </rPh>
    <phoneticPr fontId="20"/>
  </si>
  <si>
    <t>入職率</t>
  </si>
  <si>
    <t>出勤日数</t>
    <rPh sb="0" eb="2">
      <t>シュッキン</t>
    </rPh>
    <rPh sb="2" eb="4">
      <t>ニッスウ</t>
    </rPh>
    <phoneticPr fontId="5"/>
  </si>
  <si>
    <t>Ⅰ 結果の概要</t>
    <rPh sb="2" eb="3">
      <t>ムスブ</t>
    </rPh>
    <rPh sb="3" eb="4">
      <t>ハタシ</t>
    </rPh>
    <rPh sb="5" eb="6">
      <t>オオムネ</t>
    </rPh>
    <rPh sb="6" eb="7">
      <t>ヨウ</t>
    </rPh>
    <phoneticPr fontId="25"/>
  </si>
  <si>
    <t>Ｐ 一括分</t>
  </si>
  <si>
    <t>産業性別賃金</t>
    <rPh sb="0" eb="2">
      <t>サンギョウ</t>
    </rPh>
    <rPh sb="2" eb="4">
      <t>セイベツ</t>
    </rPh>
    <rPh sb="4" eb="6">
      <t>チンギン</t>
    </rPh>
    <phoneticPr fontId="5"/>
  </si>
  <si>
    <t>　「製造業」の所定外労働時間は13.0時間で、前年同月比9.1％減となった。</t>
  </si>
  <si>
    <t>現金給与額</t>
  </si>
  <si>
    <t>実質賃金指数（定期給与）（事業所規模5人以上・30人以上）</t>
    <rPh sb="0" eb="2">
      <t>ジッシツ</t>
    </rPh>
    <phoneticPr fontId="5"/>
  </si>
  <si>
    <t>所定内労働時間</t>
  </si>
  <si>
    <t xml:space="preserve"> R91</t>
  </si>
  <si>
    <t>３　雇用の動き</t>
    <rPh sb="2" eb="4">
      <t>コヨウ</t>
    </rPh>
    <rPh sb="5" eb="6">
      <t>ウゴ</t>
    </rPh>
    <phoneticPr fontId="25"/>
  </si>
  <si>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20"/>
  </si>
  <si>
    <t>産業、性別常用労働者１人平均月間現金給与額（事業所規模30人以上）</t>
  </si>
  <si>
    <t>　2　実数表</t>
    <rPh sb="3" eb="4">
      <t>ミ</t>
    </rPh>
    <rPh sb="4" eb="5">
      <t>カズ</t>
    </rPh>
    <rPh sb="5" eb="6">
      <t>ヒョウ</t>
    </rPh>
    <phoneticPr fontId="5"/>
  </si>
  <si>
    <t>　１月の１人平均月間現金給与総額（調査産業計）は287,724円で、前年同月比2.5％増となった。</t>
  </si>
  <si>
    <t>製造業</t>
    <rPh sb="0" eb="3">
      <t>セイゾウギョウ</t>
    </rPh>
    <phoneticPr fontId="5"/>
  </si>
  <si>
    <t>- 2 -</t>
  </si>
  <si>
    <t>名目賃金指数給与総額</t>
    <rPh sb="0" eb="2">
      <t>メイモク</t>
    </rPh>
    <rPh sb="2" eb="4">
      <t>チンギン</t>
    </rPh>
    <rPh sb="4" eb="6">
      <t>シスウ</t>
    </rPh>
    <rPh sb="6" eb="8">
      <t>キュウヨ</t>
    </rPh>
    <rPh sb="8" eb="10">
      <t>ソウガク</t>
    </rPh>
    <phoneticPr fontId="5"/>
  </si>
  <si>
    <t>E21</t>
  </si>
  <si>
    <t>産業性別労働時間</t>
    <rPh sb="0" eb="2">
      <t>サンギョウ</t>
    </rPh>
    <rPh sb="2" eb="4">
      <t>セイベツ</t>
    </rPh>
    <rPh sb="4" eb="6">
      <t>ロウドウ</t>
    </rPh>
    <rPh sb="6" eb="8">
      <t>ジカン</t>
    </rPh>
    <phoneticPr fontId="5"/>
  </si>
  <si>
    <t>○ 毎月の速報結果を公表日から、見ることができます。</t>
  </si>
  <si>
    <t>M</t>
  </si>
  <si>
    <t>　　第１０表　　〃　所定内給与・・・・・・・・・・・・・１３</t>
  </si>
  <si>
    <t>第1表</t>
    <rPh sb="0" eb="1">
      <t>ダイ</t>
    </rPh>
    <rPh sb="2" eb="3">
      <t>ヒョウ</t>
    </rPh>
    <phoneticPr fontId="5"/>
  </si>
  <si>
    <t>本   月   末     労 働 者 数</t>
    <rPh sb="0" eb="1">
      <t>ホン</t>
    </rPh>
    <rPh sb="4" eb="5">
      <t>ツキ</t>
    </rPh>
    <rPh sb="8" eb="9">
      <t>スエ</t>
    </rPh>
    <rPh sb="14" eb="15">
      <t>ロウ</t>
    </rPh>
    <rPh sb="16" eb="17">
      <t>ドウ</t>
    </rPh>
    <rPh sb="18" eb="19">
      <t>モノ</t>
    </rPh>
    <rPh sb="20" eb="21">
      <t>カズ</t>
    </rPh>
    <phoneticPr fontId="5"/>
  </si>
  <si>
    <t>ﾊﾟｰﾄタイム労働者比率</t>
    <rPh sb="7" eb="10">
      <t>ロウドウシャ</t>
    </rPh>
    <rPh sb="10" eb="12">
      <t>ヒリツ</t>
    </rPh>
    <phoneticPr fontId="5"/>
  </si>
  <si>
    <t>(2)</t>
  </si>
  <si>
    <t>前月末労働者数</t>
  </si>
  <si>
    <t>x</t>
  </si>
  <si>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20"/>
  </si>
  <si>
    <t>事業所規模＝30人以上</t>
    <rPh sb="0" eb="3">
      <t>ジギョウショ</t>
    </rPh>
    <rPh sb="3" eb="5">
      <t>キボ</t>
    </rPh>
    <rPh sb="8" eb="11">
      <t>ニンイジョウ</t>
    </rPh>
    <phoneticPr fontId="5"/>
  </si>
  <si>
    <t>令和</t>
  </si>
  <si>
    <t>年月</t>
    <rPh sb="0" eb="2">
      <t>ネンゲツ</t>
    </rPh>
    <phoneticPr fontId="5"/>
  </si>
  <si>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5"/>
  </si>
  <si>
    <t>Ｐ一括分</t>
    <rPh sb="1" eb="3">
      <t>イッカツ</t>
    </rPh>
    <rPh sb="3" eb="4">
      <t>ブン</t>
    </rPh>
    <phoneticPr fontId="20"/>
  </si>
  <si>
    <t>ポイント</t>
  </si>
  <si>
    <t>I</t>
  </si>
  <si>
    <t>人</t>
    <rPh sb="0" eb="1">
      <t>ニン</t>
    </rPh>
    <phoneticPr fontId="25"/>
  </si>
  <si>
    <t>　実数表の各一括分の内容は以下のとおりです。</t>
  </si>
  <si>
    <t>郵便業</t>
    <rPh sb="0" eb="2">
      <t>ユウビン</t>
    </rPh>
    <rPh sb="2" eb="3">
      <t>ギョウ</t>
    </rPh>
    <phoneticPr fontId="5"/>
  </si>
  <si>
    <t>調査産業計</t>
  </si>
  <si>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</si>
  <si>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56"/>
  </si>
  <si>
    <t>金融業,保険業</t>
    <rPh sb="0" eb="2">
      <t>キンユウ</t>
    </rPh>
    <rPh sb="2" eb="3">
      <t>ギョウ</t>
    </rPh>
    <rPh sb="4" eb="7">
      <t>ホケンギョウ</t>
    </rPh>
    <phoneticPr fontId="25"/>
  </si>
  <si>
    <t>名目賃金指数定期給与</t>
    <rPh sb="0" eb="2">
      <t>メイモク</t>
    </rPh>
    <rPh sb="2" eb="4">
      <t>チンギン</t>
    </rPh>
    <rPh sb="4" eb="6">
      <t>シスウ</t>
    </rPh>
    <rPh sb="6" eb="8">
      <t>テイキ</t>
    </rPh>
    <rPh sb="8" eb="10">
      <t>キュウヨ</t>
    </rPh>
    <phoneticPr fontId="5"/>
  </si>
  <si>
    <t>女</t>
    <rPh sb="0" eb="1">
      <t>オンナ</t>
    </rPh>
    <phoneticPr fontId="5"/>
  </si>
  <si>
    <t>雇用</t>
    <rPh sb="0" eb="2">
      <t>コヨウ</t>
    </rPh>
    <phoneticPr fontId="5"/>
  </si>
  <si>
    <t>ＴＬ</t>
  </si>
  <si>
    <t>(1)事業所規模５人以上</t>
  </si>
  <si>
    <t>- 3 -</t>
  </si>
  <si>
    <t>電子・デバイス</t>
  </si>
  <si>
    <t xml:space="preserve">   毎月勤労統計調査の説明</t>
  </si>
  <si>
    <t>前   月   末         労 働 者 数</t>
  </si>
  <si>
    <t>食サービス業</t>
    <rPh sb="0" eb="1">
      <t>ショク</t>
    </rPh>
    <rPh sb="5" eb="6">
      <t>ギョウ</t>
    </rPh>
    <phoneticPr fontId="5"/>
  </si>
  <si>
    <t>製造業</t>
  </si>
  <si>
    <t>常用雇用指数（事業所規模5人以上・30人以上）</t>
  </si>
  <si>
    <t>所定内労働時間指数</t>
    <rPh sb="0" eb="3">
      <t>ショテイナイ</t>
    </rPh>
    <rPh sb="3" eb="5">
      <t>ロウドウ</t>
    </rPh>
    <rPh sb="5" eb="7">
      <t>ジカン</t>
    </rPh>
    <rPh sb="7" eb="9">
      <t>シスウ</t>
    </rPh>
    <phoneticPr fontId="5"/>
  </si>
  <si>
    <t>Ｋ</t>
  </si>
  <si>
    <t>日</t>
  </si>
  <si>
    <t xml:space="preserve"> (1）事業所規模５人以上</t>
    <rPh sb="4" eb="7">
      <t>ジギョウショ</t>
    </rPh>
    <rPh sb="7" eb="9">
      <t>キボ</t>
    </rPh>
    <rPh sb="10" eb="13">
      <t>ニンイジョウ</t>
    </rPh>
    <phoneticPr fontId="25"/>
  </si>
  <si>
    <t xml:space="preserve"> </t>
  </si>
  <si>
    <t>総 実 労 働     時         間</t>
    <rPh sb="0" eb="1">
      <t>ソウ</t>
    </rPh>
    <rPh sb="2" eb="3">
      <t>ミ</t>
    </rPh>
    <rPh sb="4" eb="5">
      <t>ロウ</t>
    </rPh>
    <rPh sb="6" eb="7">
      <t>ドウ</t>
    </rPh>
    <rPh sb="12" eb="13">
      <t>トキ</t>
    </rPh>
    <rPh sb="22" eb="23">
      <t>アイダ</t>
    </rPh>
    <phoneticPr fontId="5"/>
  </si>
  <si>
    <t>窯業・土石製品</t>
    <rPh sb="5" eb="7">
      <t>セイヒン</t>
    </rPh>
    <phoneticPr fontId="20"/>
  </si>
  <si>
    <t/>
  </si>
  <si>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20"/>
  </si>
  <si>
    <r>
      <t>「</t>
    </r>
    <r>
      <rPr>
        <sz val="10.5"/>
        <rFont val="ＭＳ ゴシック"/>
        <family val="3"/>
        <charset val="128"/>
      </rPr>
      <t>所定外給与（超過労働給与）」</t>
    </r>
    <r>
      <rPr>
        <sz val="10.5"/>
        <rFont val="ＭＳ 明朝"/>
        <family val="1"/>
        <charset val="128"/>
      </rPr>
      <t>とは、所定の労働時間を超える労働、休日労働、深夜労働等に対して支給される給与のことです。</t>
    </r>
  </si>
  <si>
    <t>生産用機械器具製造業</t>
  </si>
  <si>
    <t>総実労働時間</t>
  </si>
  <si>
    <t>第5表  産業、性別常用労働者数及びパートタイム労働者比率</t>
    <rPh sb="0" eb="1">
      <t>ダイ</t>
    </rPh>
    <rPh sb="2" eb="3">
      <t>ヒョウ</t>
    </rPh>
    <phoneticPr fontId="5"/>
  </si>
  <si>
    <t>季節調整済指数（事業所規模30人以上）</t>
  </si>
  <si>
    <t>超過労働給与</t>
    <rPh sb="0" eb="2">
      <t>チョウカ</t>
    </rPh>
    <rPh sb="2" eb="4">
      <t>ロウドウ</t>
    </rPh>
    <rPh sb="4" eb="6">
      <t>キュウヨ</t>
    </rPh>
    <phoneticPr fontId="5"/>
  </si>
  <si>
    <t>５００人以上</t>
    <rPh sb="3" eb="4">
      <t>ニン</t>
    </rPh>
    <rPh sb="4" eb="6">
      <t>イジョウ</t>
    </rPh>
    <phoneticPr fontId="5"/>
  </si>
  <si>
    <t>調査</t>
    <rPh sb="0" eb="2">
      <t>チョウサ</t>
    </rPh>
    <phoneticPr fontId="5"/>
  </si>
  <si>
    <t>前年　（同月）  増減率(％)</t>
    <rPh sb="0" eb="2">
      <t>ゼンネン</t>
    </rPh>
    <rPh sb="4" eb="6">
      <t>ドウゲツ</t>
    </rPh>
    <rPh sb="9" eb="11">
      <t>ゾウゲン</t>
    </rPh>
    <rPh sb="11" eb="12">
      <t>リツ</t>
    </rPh>
    <phoneticPr fontId="5"/>
  </si>
  <si>
    <t xml:space="preserve"> E27</t>
  </si>
  <si>
    <t>所定外労働時間</t>
    <rPh sb="0" eb="2">
      <t>ショテイ</t>
    </rPh>
    <rPh sb="2" eb="3">
      <t>ガイ</t>
    </rPh>
    <rPh sb="3" eb="5">
      <t>ロウドウ</t>
    </rPh>
    <rPh sb="5" eb="7">
      <t>ジカン</t>
    </rPh>
    <phoneticPr fontId="5"/>
  </si>
  <si>
    <t>１</t>
  </si>
  <si>
    <t>第3表　名目賃金指数（定期給与）</t>
    <rPh sb="0" eb="1">
      <t>ダイ</t>
    </rPh>
    <rPh sb="2" eb="3">
      <t>ヒョウ</t>
    </rPh>
    <rPh sb="4" eb="6">
      <t>メイモク</t>
    </rPh>
    <rPh sb="6" eb="8">
      <t>チンギン</t>
    </rPh>
    <rPh sb="8" eb="10">
      <t>シスウ</t>
    </rPh>
    <rPh sb="11" eb="13">
      <t>テイキ</t>
    </rPh>
    <rPh sb="13" eb="15">
      <t>キュウヨ</t>
    </rPh>
    <phoneticPr fontId="5"/>
  </si>
  <si>
    <t>P</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</si>
  <si>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20"/>
  </si>
  <si>
    <t>パートタイム労働者比率</t>
  </si>
  <si>
    <t>　</t>
  </si>
  <si>
    <t>Ｆ</t>
  </si>
  <si>
    <t>（2）事業所規模３０人以上</t>
    <rPh sb="3" eb="6">
      <t>ジギョウショ</t>
    </rPh>
    <rPh sb="6" eb="8">
      <t>キボ</t>
    </rPh>
    <rPh sb="10" eb="13">
      <t>ニンイジョウ</t>
    </rPh>
    <phoneticPr fontId="25"/>
  </si>
  <si>
    <t>出勤日数</t>
  </si>
  <si>
    <t>Q</t>
  </si>
  <si>
    <t>毎 月 勤 労 統 計 調 査 の 説 明</t>
  </si>
  <si>
    <t>所定外労働時間指数</t>
    <rPh sb="0" eb="2">
      <t>ショテイ</t>
    </rPh>
    <rPh sb="2" eb="3">
      <t>ガイ</t>
    </rPh>
    <rPh sb="3" eb="5">
      <t>ロウドウ</t>
    </rPh>
    <rPh sb="5" eb="7">
      <t>ジカン</t>
    </rPh>
    <rPh sb="7" eb="9">
      <t>シスウ</t>
    </rPh>
    <phoneticPr fontId="5"/>
  </si>
  <si>
    <t>労働時間の動き</t>
    <rPh sb="0" eb="2">
      <t>ロウドウ</t>
    </rPh>
    <rPh sb="2" eb="4">
      <t>ジカン</t>
    </rPh>
    <rPh sb="5" eb="6">
      <t>ウゴ</t>
    </rPh>
    <phoneticPr fontId="5"/>
  </si>
  <si>
    <t>運輸業,郵便業</t>
    <rPh sb="0" eb="3">
      <t>ウンユギョウ</t>
    </rPh>
    <rPh sb="4" eb="6">
      <t>ユウビン</t>
    </rPh>
    <rPh sb="6" eb="7">
      <t>ギョウ</t>
    </rPh>
    <phoneticPr fontId="25"/>
  </si>
  <si>
    <r>
      <t>「</t>
    </r>
    <r>
      <rPr>
        <sz val="10.5"/>
        <rFont val="ＭＳ ゴシック"/>
        <family val="3"/>
        <charset val="128"/>
      </rPr>
      <t>所定外労働時間」</t>
    </r>
    <r>
      <rPr>
        <sz val="10.5"/>
        <rFont val="ＭＳ 明朝"/>
        <family val="1"/>
        <charset val="128"/>
      </rPr>
      <t>とは、早出、残業、臨時の呼出、休日出勤等の実労働時間のことです。</t>
    </r>
  </si>
  <si>
    <t>常用雇用指数</t>
    <rPh sb="0" eb="2">
      <t>ジョウヨウ</t>
    </rPh>
    <rPh sb="2" eb="4">
      <t>コヨウ</t>
    </rPh>
    <rPh sb="4" eb="6">
      <t>シスウ</t>
    </rPh>
    <phoneticPr fontId="5"/>
  </si>
  <si>
    <t xml:space="preserve"> E09,10</t>
  </si>
  <si>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5"/>
  </si>
  <si>
    <t>第4表</t>
    <rPh sb="0" eb="1">
      <t>ダイ</t>
    </rPh>
    <rPh sb="2" eb="3">
      <t>ヒョウ</t>
    </rPh>
    <phoneticPr fontId="5"/>
  </si>
  <si>
    <t>輸送用機械器具製造業</t>
  </si>
  <si>
    <t>学術研究等</t>
    <rPh sb="0" eb="2">
      <t>ガクジュツ</t>
    </rPh>
    <rPh sb="2" eb="5">
      <t>ケンキュウトウ</t>
    </rPh>
    <phoneticPr fontId="20"/>
  </si>
  <si>
    <t>E29</t>
  </si>
  <si>
    <t>産　　業</t>
  </si>
  <si>
    <t>製造業</t>
    <rPh sb="0" eb="3">
      <t>セイゾウギョウ</t>
    </rPh>
    <phoneticPr fontId="25"/>
  </si>
  <si>
    <t xml:space="preserve"> I-1</t>
  </si>
  <si>
    <t xml:space="preserve"> E31</t>
  </si>
  <si>
    <t>超過労働給与</t>
    <rPh sb="0" eb="2">
      <t>チョウカ</t>
    </rPh>
    <rPh sb="2" eb="4">
      <t>ロウドウ</t>
    </rPh>
    <rPh sb="4" eb="6">
      <t>キュウヨ</t>
    </rPh>
    <phoneticPr fontId="25"/>
  </si>
  <si>
    <t xml:space="preserve"> PS</t>
  </si>
  <si>
    <t>定期給与</t>
    <rPh sb="0" eb="1">
      <t>サダム</t>
    </rPh>
    <rPh sb="1" eb="2">
      <t>キ</t>
    </rPh>
    <rPh sb="2" eb="4">
      <t>キュウヨ</t>
    </rPh>
    <phoneticPr fontId="5"/>
  </si>
  <si>
    <t>Ｅ</t>
  </si>
  <si>
    <t>E32,20</t>
  </si>
  <si>
    <t>常用労働者数</t>
    <rPh sb="0" eb="2">
      <t>ジョウヨウ</t>
    </rPh>
    <rPh sb="2" eb="5">
      <t>ロウドウシャ</t>
    </rPh>
    <rPh sb="5" eb="6">
      <t>スウ</t>
    </rPh>
    <phoneticPr fontId="5"/>
  </si>
  <si>
    <t>　定期給与のうち所定内給与は245,216円で、前年同月比0.6％増、超過労働給与は20,723円で、前年同月差895円減となった。</t>
  </si>
  <si>
    <t>輸送用機械器具</t>
  </si>
  <si>
    <t>化学工業、石油製品・石炭製品製造業</t>
  </si>
  <si>
    <t>(令和２年平均＝100)</t>
    <rPh sb="1" eb="3">
      <t>レイワ</t>
    </rPh>
    <rPh sb="4" eb="5">
      <t>ネン</t>
    </rPh>
    <rPh sb="5" eb="7">
      <t>ヘイキン</t>
    </rPh>
    <phoneticPr fontId="5"/>
  </si>
  <si>
    <t>Ｏ</t>
  </si>
  <si>
    <t>円</t>
    <rPh sb="0" eb="1">
      <t>エン</t>
    </rPh>
    <phoneticPr fontId="25"/>
  </si>
  <si>
    <t>指　　　　　　　　　　　　　数</t>
    <rPh sb="0" eb="1">
      <t>ユビ</t>
    </rPh>
    <rPh sb="14" eb="15">
      <t>カズ</t>
    </rPh>
    <phoneticPr fontId="5"/>
  </si>
  <si>
    <t>％</t>
  </si>
  <si>
    <t>実質賃金指数（現金給与総額）（事業所規模5人以上・30人以上）</t>
  </si>
  <si>
    <t>表１　月間現金給与額</t>
    <rPh sb="0" eb="1">
      <t>ヒョウ</t>
    </rPh>
    <rPh sb="3" eb="5">
      <t>ゲッカン</t>
    </rPh>
    <rPh sb="5" eb="7">
      <t>ゲンキン</t>
    </rPh>
    <rPh sb="7" eb="9">
      <t>キュウヨ</t>
    </rPh>
    <rPh sb="9" eb="10">
      <t>ガク</t>
    </rPh>
    <phoneticPr fontId="5"/>
  </si>
  <si>
    <t>木材・木製品</t>
  </si>
  <si>
    <t>時間</t>
    <rPh sb="0" eb="2">
      <t>ジカン</t>
    </rPh>
    <phoneticPr fontId="25"/>
  </si>
  <si>
    <t>所定内給与</t>
    <rPh sb="0" eb="3">
      <t>ショテイナイ</t>
    </rPh>
    <rPh sb="3" eb="5">
      <t>キュウヨ</t>
    </rPh>
    <phoneticPr fontId="5"/>
  </si>
  <si>
    <t>産        業</t>
  </si>
  <si>
    <t>調査産業計</t>
    <rPh sb="0" eb="2">
      <t>チョウサ</t>
    </rPh>
    <rPh sb="2" eb="4">
      <t>サンギョウ</t>
    </rPh>
    <rPh sb="4" eb="5">
      <t>ケイ</t>
    </rPh>
    <phoneticPr fontId="25"/>
  </si>
  <si>
    <t>特別給与</t>
    <rPh sb="0" eb="2">
      <t>トクベツ</t>
    </rPh>
    <rPh sb="2" eb="4">
      <t>キュウヨ</t>
    </rPh>
    <phoneticPr fontId="5"/>
  </si>
  <si>
    <t>E09,10</t>
  </si>
  <si>
    <t>　　　　　　　　　　　　　第11表  産業、就業形態別常用労働者1人平均月間出勤日数及び実労働時間</t>
    <rPh sb="13" eb="14">
      <t>ダイ</t>
    </rPh>
    <rPh sb="16" eb="17">
      <t>ヒョウ</t>
    </rPh>
    <rPh sb="27" eb="29">
      <t>ジョウヨウ</t>
    </rPh>
    <phoneticPr fontId="5"/>
  </si>
  <si>
    <t>卸売業,小売業</t>
    <rPh sb="0" eb="2">
      <t>オロシウ</t>
    </rPh>
    <rPh sb="2" eb="3">
      <t>ギョウ</t>
    </rPh>
    <rPh sb="4" eb="6">
      <t>コウリ</t>
    </rPh>
    <rPh sb="6" eb="7">
      <t>ギョウ</t>
    </rPh>
    <phoneticPr fontId="25"/>
  </si>
  <si>
    <t>医療,福祉</t>
    <rPh sb="0" eb="2">
      <t>イリョウ</t>
    </rPh>
    <rPh sb="3" eb="5">
      <t>フクシ</t>
    </rPh>
    <phoneticPr fontId="25"/>
  </si>
  <si>
    <t>金融業，</t>
    <rPh sb="0" eb="3">
      <t>キンユウギョウ</t>
    </rPh>
    <phoneticPr fontId="5"/>
  </si>
  <si>
    <t>３</t>
  </si>
  <si>
    <t xml:space="preserve"> E19</t>
  </si>
  <si>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5"/>
  </si>
  <si>
    <t xml:space="preserve">　　　　　　　　　　　　 </t>
  </si>
  <si>
    <t>医療， 福祉</t>
  </si>
  <si>
    <t>所定外労働時間</t>
  </si>
  <si>
    <t>５</t>
  </si>
  <si>
    <t>３０～９９人</t>
    <rPh sb="5" eb="6">
      <t>ニン</t>
    </rPh>
    <phoneticPr fontId="5"/>
  </si>
  <si>
    <t xml:space="preserve"> 次の条件に該当する労働者をいいます。</t>
    <rPh sb="3" eb="5">
      <t>ジョウケン</t>
    </rPh>
    <phoneticPr fontId="20"/>
  </si>
  <si>
    <t>情報通信機械器具製造業</t>
  </si>
  <si>
    <t>その他の製造業、なめし革</t>
  </si>
  <si>
    <t xml:space="preserve"> P83</t>
  </si>
  <si>
    <t>物品賃貸業</t>
    <rPh sb="0" eb="2">
      <t>ブッピン</t>
    </rPh>
    <rPh sb="2" eb="4">
      <t>チンタイ</t>
    </rPh>
    <rPh sb="4" eb="5">
      <t>ギョウ</t>
    </rPh>
    <phoneticPr fontId="5"/>
  </si>
  <si>
    <t>木材・木製品製造業（家具を除く）</t>
  </si>
  <si>
    <t>電気・ガス・熱供給・水道業</t>
    <rPh sb="0" eb="2">
      <t>デンキ</t>
    </rPh>
    <rPh sb="6" eb="7">
      <t>ネツ</t>
    </rPh>
    <rPh sb="7" eb="9">
      <t>キョウキュウ</t>
    </rPh>
    <rPh sb="10" eb="13">
      <t>スイドウギョウ</t>
    </rPh>
    <phoneticPr fontId="20"/>
  </si>
  <si>
    <t>１日の所定労働時間が一般の労働者と同じで、１週の所定労働日数が一般の労働者より少ない者。</t>
    <rPh sb="39" eb="40">
      <t>スク</t>
    </rPh>
    <phoneticPr fontId="20"/>
  </si>
  <si>
    <t>第10表　季節調整済指数　（事業所規模30人以上）</t>
    <rPh sb="0" eb="1">
      <t>ダイ</t>
    </rPh>
    <rPh sb="3" eb="4">
      <t>ヒョウ</t>
    </rPh>
    <rPh sb="14" eb="17">
      <t>ジギョウショ</t>
    </rPh>
    <rPh sb="17" eb="19">
      <t>キボ</t>
    </rPh>
    <rPh sb="21" eb="24">
      <t>ニンイジョウ</t>
    </rPh>
    <phoneticPr fontId="5"/>
  </si>
  <si>
    <t>F</t>
  </si>
  <si>
    <t>複合</t>
    <rPh sb="0" eb="2">
      <t>フクゴウ</t>
    </rPh>
    <phoneticPr fontId="5"/>
  </si>
  <si>
    <t>職業紹介・派遣業</t>
  </si>
  <si>
    <t>利用上の注意</t>
    <rPh sb="0" eb="3">
      <t>リヨウジョウ</t>
    </rPh>
    <rPh sb="4" eb="6">
      <t>チュウイ</t>
    </rPh>
    <phoneticPr fontId="5"/>
  </si>
  <si>
    <t>その他の製造業、なめし革</t>
    <rPh sb="2" eb="3">
      <t>タ</t>
    </rPh>
    <rPh sb="4" eb="7">
      <t>セイゾウギョウ</t>
    </rPh>
    <rPh sb="11" eb="12">
      <t>カワ</t>
    </rPh>
    <phoneticPr fontId="5"/>
  </si>
  <si>
    <t>L</t>
  </si>
  <si>
    <t>第10表  産業、就業形態別常用労働者1人平均月間現金給与額</t>
    <rPh sb="0" eb="1">
      <t>ダイ</t>
    </rPh>
    <rPh sb="3" eb="4">
      <t>ヒョウ</t>
    </rPh>
    <rPh sb="14" eb="16">
      <t>ジョウヨウ</t>
    </rPh>
    <phoneticPr fontId="5"/>
  </si>
  <si>
    <t>日</t>
    <rPh sb="0" eb="1">
      <t>ニチ</t>
    </rPh>
    <phoneticPr fontId="5"/>
  </si>
  <si>
    <t>プラスチック製品</t>
  </si>
  <si>
    <t>Ｎ</t>
  </si>
  <si>
    <t>E19</t>
  </si>
  <si>
    <t>本月中の減少労働者数</t>
    <rPh sb="0" eb="3">
      <t>ホンゲツチュウ</t>
    </rPh>
    <rPh sb="4" eb="6">
      <t>ゲンショウ</t>
    </rPh>
    <rPh sb="6" eb="9">
      <t>ロウドウシャ</t>
    </rPh>
    <rPh sb="9" eb="10">
      <t>カズ</t>
    </rPh>
    <phoneticPr fontId="5"/>
  </si>
  <si>
    <t>賃金</t>
  </si>
  <si>
    <t>現金給与    総  額</t>
    <rPh sb="0" eb="2">
      <t>ゲンキン</t>
    </rPh>
    <rPh sb="2" eb="4">
      <t>キュウヨ</t>
    </rPh>
    <rPh sb="8" eb="9">
      <t>フサ</t>
    </rPh>
    <rPh sb="11" eb="12">
      <t>ガク</t>
    </rPh>
    <phoneticPr fontId="5"/>
  </si>
  <si>
    <t>労働時間</t>
    <rPh sb="0" eb="2">
      <t>ロウドウ</t>
    </rPh>
    <rPh sb="2" eb="4">
      <t>ジカン</t>
    </rPh>
    <phoneticPr fontId="5"/>
  </si>
  <si>
    <t>産業、性別常用労働者１人平均月間現金給与額（事業所規模5人以上）</t>
  </si>
  <si>
    <t>産業就業形態別労働時間</t>
    <rPh sb="0" eb="2">
      <t>サンギョウ</t>
    </rPh>
    <rPh sb="2" eb="4">
      <t>シュウギョウ</t>
    </rPh>
    <rPh sb="4" eb="7">
      <t>ケイタイベツ</t>
    </rPh>
    <rPh sb="7" eb="9">
      <t>ロウドウ</t>
    </rPh>
    <rPh sb="9" eb="11">
      <t>ジカン</t>
    </rPh>
    <phoneticPr fontId="5"/>
  </si>
  <si>
    <t>時間</t>
    <rPh sb="0" eb="2">
      <t>ジカン</t>
    </rPh>
    <phoneticPr fontId="5"/>
  </si>
  <si>
    <t>規模別労働時間</t>
    <rPh sb="0" eb="3">
      <t>キボベツ</t>
    </rPh>
    <rPh sb="3" eb="5">
      <t>ロウドウ</t>
    </rPh>
    <rPh sb="5" eb="7">
      <t>ジカン</t>
    </rPh>
    <phoneticPr fontId="5"/>
  </si>
  <si>
    <t xml:space="preserve"> E13</t>
  </si>
  <si>
    <t>E27</t>
  </si>
  <si>
    <t>生活関連サービス業,娯楽業</t>
    <rPh sb="0" eb="2">
      <t>セイカツ</t>
    </rPh>
    <rPh sb="2" eb="4">
      <t>カンレン</t>
    </rPh>
    <rPh sb="8" eb="9">
      <t>ギョウ</t>
    </rPh>
    <rPh sb="10" eb="13">
      <t>ゴラクギョウ</t>
    </rPh>
    <phoneticPr fontId="25"/>
  </si>
  <si>
    <t>　｢０｣は、表記単位に満たないもの。</t>
  </si>
  <si>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5"/>
  </si>
  <si>
    <t>食料品製造業、飲料・たばこ・飼料製造業</t>
  </si>
  <si>
    <t>現金給与総額</t>
    <rPh sb="0" eb="2">
      <t>ゲンキン</t>
    </rPh>
    <rPh sb="2" eb="4">
      <t>キュウヨ</t>
    </rPh>
    <rPh sb="4" eb="6">
      <t>ソウガク</t>
    </rPh>
    <phoneticPr fontId="5"/>
  </si>
  <si>
    <t>実労働時間</t>
  </si>
  <si>
    <t xml:space="preserve"> E29</t>
  </si>
  <si>
    <t>学術</t>
    <rPh sb="0" eb="2">
      <t>ガクジュツ</t>
    </rPh>
    <phoneticPr fontId="5"/>
  </si>
  <si>
    <t>サービス業（他に分類されないもの）</t>
    <rPh sb="4" eb="5">
      <t>ギョウ</t>
    </rPh>
    <rPh sb="6" eb="7">
      <t>タ</t>
    </rPh>
    <rPh sb="8" eb="10">
      <t>ブンルイ</t>
    </rPh>
    <phoneticPr fontId="20"/>
  </si>
  <si>
    <t>J</t>
  </si>
  <si>
    <t xml:space="preserve"> E23</t>
  </si>
  <si>
    <t>電気機械器具製造業</t>
  </si>
  <si>
    <t>前年
同月差</t>
    <rPh sb="0" eb="2">
      <t>ゼンネン</t>
    </rPh>
    <rPh sb="3" eb="5">
      <t>ドウゲツヒ</t>
    </rPh>
    <rPh sb="5" eb="6">
      <t>サ</t>
    </rPh>
    <phoneticPr fontId="5"/>
  </si>
  <si>
    <t>　調査産業計の労働異動率をみると、入職率は1.24％で、前年同月差0.16ポイント減、離職率は1.29％で、前年同月差0.36ポイント減となった。</t>
  </si>
  <si>
    <t>定期給与</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</si>
  <si>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5"/>
  </si>
  <si>
    <t>ないサービス業</t>
    <rPh sb="6" eb="7">
      <t>ギョウ</t>
    </rPh>
    <phoneticPr fontId="5"/>
  </si>
  <si>
    <t>　　　　　　　　　　　　　　　</t>
  </si>
  <si>
    <t>静岡県の賃金、労働時間及び雇用の動き</t>
    <rPh sb="11" eb="12">
      <t>オヨ</t>
    </rPh>
    <rPh sb="16" eb="17">
      <t>ウゴ</t>
    </rPh>
    <phoneticPr fontId="5"/>
  </si>
  <si>
    <t>労働時間指数（所定外労働時間）（事業所規模5人以上・30人以上）</t>
  </si>
  <si>
    <t>産業計</t>
    <rPh sb="0" eb="2">
      <t>サンギョウ</t>
    </rPh>
    <rPh sb="2" eb="3">
      <t>ケイ</t>
    </rPh>
    <phoneticPr fontId="5"/>
  </si>
  <si>
    <t>パルプ・紙・紙加工品製造業</t>
  </si>
  <si>
    <t>（単位：人）</t>
    <rPh sb="1" eb="3">
      <t>タンイ</t>
    </rPh>
    <rPh sb="4" eb="5">
      <t>ヒト</t>
    </rPh>
    <phoneticPr fontId="5"/>
  </si>
  <si>
    <t>本月中の増加労働者数</t>
    <rPh sb="0" eb="3">
      <t>ホンゲツチュウ</t>
    </rPh>
    <rPh sb="4" eb="6">
      <t>ゾウカ</t>
    </rPh>
    <rPh sb="6" eb="9">
      <t>ロウドウシャ</t>
    </rPh>
    <rPh sb="9" eb="10">
      <t>スウ</t>
    </rPh>
    <phoneticPr fontId="5"/>
  </si>
  <si>
    <t>事業所規模 ＝ ５人以上</t>
  </si>
  <si>
    <t>Ｇ</t>
  </si>
  <si>
    <t>Ⅱ 統　計　表　　　　　　　　　　　　　　　　　　　　　　　　　　　　</t>
  </si>
  <si>
    <t>－ 28 －</t>
  </si>
  <si>
    <t>２　実　数　表</t>
    <rPh sb="2" eb="3">
      <t>ミ</t>
    </rPh>
    <rPh sb="4" eb="5">
      <t>カズ</t>
    </rPh>
    <rPh sb="6" eb="7">
      <t>ヒョウ</t>
    </rPh>
    <phoneticPr fontId="5"/>
  </si>
  <si>
    <t xml:space="preserve"> E21</t>
  </si>
  <si>
    <t>規模別賃金</t>
    <rPh sb="0" eb="3">
      <t>キボベツ</t>
    </rPh>
    <rPh sb="3" eb="5">
      <t>チンギン</t>
    </rPh>
    <phoneticPr fontId="5"/>
  </si>
  <si>
    <t>（事業所規模３０人以上）</t>
    <rPh sb="1" eb="4">
      <t>ジギョウショ</t>
    </rPh>
    <rPh sb="4" eb="6">
      <t>キボ</t>
    </rPh>
    <rPh sb="8" eb="11">
      <t>ニンイジョウ</t>
    </rPh>
    <phoneticPr fontId="25"/>
  </si>
  <si>
    <t>(5)</t>
  </si>
  <si>
    <t>繊維工業</t>
  </si>
  <si>
    <t>化学、石油・石炭</t>
  </si>
  <si>
    <t>統計法に基づく基幹統計</t>
    <rPh sb="0" eb="3">
      <t>トウケイホウ</t>
    </rPh>
    <rPh sb="4" eb="5">
      <t>モト</t>
    </rPh>
    <rPh sb="7" eb="9">
      <t>キカン</t>
    </rPh>
    <phoneticPr fontId="5"/>
  </si>
  <si>
    <t>(2)事業所規模３０人以上</t>
  </si>
  <si>
    <t>月</t>
  </si>
  <si>
    <t>卸売業（I50～I55）</t>
    <rPh sb="0" eb="3">
      <t>オロシウリギョウ</t>
    </rPh>
    <phoneticPr fontId="5"/>
  </si>
  <si>
    <t>本月中の増加労働者数</t>
  </si>
  <si>
    <t>年月</t>
    <rPh sb="0" eb="1">
      <t>ネン</t>
    </rPh>
    <phoneticPr fontId="5"/>
  </si>
  <si>
    <t>現金給与総額</t>
  </si>
  <si>
    <t>宿泊業,飲食サービス業</t>
    <rPh sb="0" eb="2">
      <t>シュクハク</t>
    </rPh>
    <rPh sb="2" eb="3">
      <t>ギョウ</t>
    </rPh>
    <rPh sb="4" eb="6">
      <t>インショク</t>
    </rPh>
    <rPh sb="10" eb="11">
      <t>ギョウ</t>
    </rPh>
    <phoneticPr fontId="25"/>
  </si>
  <si>
    <t>E12</t>
  </si>
  <si>
    <t>目　　　　　　　　次</t>
  </si>
  <si>
    <t>常用雇用指数</t>
  </si>
  <si>
    <t>D</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</si>
  <si>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5"/>
  </si>
  <si>
    <t>離職率</t>
  </si>
  <si>
    <t>産業就業形態別雇用</t>
    <rPh sb="0" eb="2">
      <t>サンギョウ</t>
    </rPh>
    <rPh sb="2" eb="4">
      <t>シュウギョウ</t>
    </rPh>
    <rPh sb="4" eb="7">
      <t>ケイタイベツ</t>
    </rPh>
    <rPh sb="7" eb="9">
      <t>コヨウ</t>
    </rPh>
    <phoneticPr fontId="5"/>
  </si>
  <si>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20"/>
  </si>
  <si>
    <t>２</t>
  </si>
  <si>
    <t>N</t>
  </si>
  <si>
    <t>季節調整済指数</t>
  </si>
  <si>
    <t>パートタイム労働者</t>
    <rPh sb="6" eb="9">
      <t>ロウドウシャ</t>
    </rPh>
    <phoneticPr fontId="5"/>
  </si>
  <si>
    <t>出勤日数</t>
    <rPh sb="0" eb="2">
      <t>シュッキン</t>
    </rPh>
    <rPh sb="2" eb="4">
      <t>ニッスウ</t>
    </rPh>
    <phoneticPr fontId="25"/>
  </si>
  <si>
    <t>２　調査の対象</t>
  </si>
  <si>
    <t>第10表</t>
    <rPh sb="0" eb="1">
      <t>ダイ</t>
    </rPh>
    <rPh sb="3" eb="4">
      <t>ヒョウ</t>
    </rPh>
    <phoneticPr fontId="5"/>
  </si>
  <si>
    <t>産業中分類</t>
    <rPh sb="0" eb="2">
      <t>サンギョウ</t>
    </rPh>
    <rPh sb="2" eb="5">
      <t>チュウブンルイ</t>
    </rPh>
    <phoneticPr fontId="20"/>
  </si>
  <si>
    <t xml:space="preserve"> E24</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</si>
  <si>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5"/>
  </si>
  <si>
    <t>名目賃金指数（定期給与）（事業所規模5人以上・30人以上）</t>
  </si>
  <si>
    <t>金属製品製造業</t>
  </si>
  <si>
    <t xml:space="preserve"> I-2</t>
  </si>
  <si>
    <t>月</t>
    <rPh sb="0" eb="1">
      <t>ガツ</t>
    </rPh>
    <phoneticPr fontId="5"/>
  </si>
  <si>
    <t>　調査結果の実数の年平均値は、各月の数値を常用労働者で加重平均することによって算出しています。また、指数及び労働異動率の年平均値は各月の数値を単純平均したものです。</t>
  </si>
  <si>
    <t>事業所規模5人以上</t>
    <rPh sb="0" eb="3">
      <t>ジギョウショ</t>
    </rPh>
    <rPh sb="3" eb="5">
      <t>キボ</t>
    </rPh>
    <rPh sb="6" eb="9">
      <t>ニンイジョウ</t>
    </rPh>
    <phoneticPr fontId="5"/>
  </si>
  <si>
    <t>食料品・たばこ</t>
  </si>
  <si>
    <t>総実労働時間指数</t>
    <rPh sb="0" eb="1">
      <t>ソウ</t>
    </rPh>
    <rPh sb="1" eb="2">
      <t>ジツ</t>
    </rPh>
    <rPh sb="2" eb="4">
      <t>ロウドウ</t>
    </rPh>
    <rPh sb="4" eb="6">
      <t>ジカン</t>
    </rPh>
    <rPh sb="6" eb="8">
      <t>シスウ</t>
    </rPh>
    <phoneticPr fontId="5"/>
  </si>
  <si>
    <t>総実労働時間</t>
    <rPh sb="0" eb="1">
      <t>ソウ</t>
    </rPh>
    <rPh sb="1" eb="2">
      <t>ジツ</t>
    </rPh>
    <rPh sb="2" eb="4">
      <t>ロウドウ</t>
    </rPh>
    <rPh sb="4" eb="6">
      <t>ジカン</t>
    </rPh>
    <phoneticPr fontId="5"/>
  </si>
  <si>
    <t>第8表</t>
    <rPh sb="0" eb="1">
      <t>ダイ</t>
    </rPh>
    <rPh sb="2" eb="3">
      <t>ヒョウ</t>
    </rPh>
    <phoneticPr fontId="5"/>
  </si>
  <si>
    <t xml:space="preserve"> 1　賃金の動き</t>
    <rPh sb="3" eb="5">
      <t>チンギン</t>
    </rPh>
    <rPh sb="6" eb="7">
      <t>ウゴ</t>
    </rPh>
    <phoneticPr fontId="25"/>
  </si>
  <si>
    <t>所定外時間</t>
    <rPh sb="0" eb="2">
      <t>ショテイ</t>
    </rPh>
    <rPh sb="2" eb="3">
      <t>ガイ</t>
    </rPh>
    <rPh sb="3" eb="5">
      <t>ジカン</t>
    </rPh>
    <phoneticPr fontId="5"/>
  </si>
  <si>
    <t>E16,17</t>
  </si>
  <si>
    <t>E30</t>
  </si>
  <si>
    <t>卸売業， 小売業</t>
  </si>
  <si>
    <t>E18</t>
  </si>
  <si>
    <t>E</t>
  </si>
  <si>
    <t>第12表</t>
    <rPh sb="0" eb="1">
      <t>ダイ</t>
    </rPh>
    <rPh sb="3" eb="4">
      <t>ヒョウ</t>
    </rPh>
    <phoneticPr fontId="5"/>
  </si>
  <si>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5"/>
  </si>
  <si>
    <t>不動産業，</t>
    <rPh sb="0" eb="3">
      <t>フドウサン</t>
    </rPh>
    <rPh sb="3" eb="4">
      <t>ギョウ</t>
    </rPh>
    <phoneticPr fontId="5"/>
  </si>
  <si>
    <t>学術研究,専門・技術サービス業</t>
    <rPh sb="0" eb="2">
      <t>ガクジュツ</t>
    </rPh>
    <rPh sb="2" eb="4">
      <t>ケンキュウ</t>
    </rPh>
    <rPh sb="5" eb="7">
      <t>センモン</t>
    </rPh>
    <rPh sb="8" eb="10">
      <t>ギジュツ</t>
    </rPh>
    <rPh sb="14" eb="15">
      <t>ギョウ</t>
    </rPh>
    <phoneticPr fontId="25"/>
  </si>
  <si>
    <r>
      <t>「</t>
    </r>
    <r>
      <rPr>
        <sz val="10.5"/>
        <rFont val="ＭＳ ゴシック"/>
        <family val="3"/>
        <charset val="128"/>
      </rPr>
      <t>所定内給与」</t>
    </r>
    <r>
      <rPr>
        <sz val="10.5"/>
        <rFont val="ＭＳ 明朝"/>
        <family val="1"/>
        <charset val="128"/>
      </rPr>
      <t>とは「定期給与」のうち所定外給与以外のものをいいます。</t>
    </r>
  </si>
  <si>
    <t xml:space="preserve"> E32,20</t>
  </si>
  <si>
    <t>Ｈ</t>
  </si>
  <si>
    <t>毎月勤労統計調査地方調査結果</t>
    <rPh sb="8" eb="10">
      <t>チホウ</t>
    </rPh>
    <rPh sb="10" eb="12">
      <t>チョウサ</t>
    </rPh>
    <rPh sb="12" eb="14">
      <t>ケッカ</t>
    </rPh>
    <phoneticPr fontId="5"/>
  </si>
  <si>
    <t>Ⅱ　統計表</t>
    <rPh sb="2" eb="5">
      <t>トウケイヒョウ</t>
    </rPh>
    <phoneticPr fontId="5"/>
  </si>
  <si>
    <t>静岡県 知事直轄組織　デジタル戦略局　統計調査課</t>
    <rPh sb="4" eb="6">
      <t>チジ</t>
    </rPh>
    <rPh sb="6" eb="8">
      <t>チョッカツ</t>
    </rPh>
    <rPh sb="8" eb="10">
      <t>ソシキ</t>
    </rPh>
    <rPh sb="15" eb="17">
      <t>センリャク</t>
    </rPh>
    <rPh sb="17" eb="18">
      <t>キョク</t>
    </rPh>
    <rPh sb="19" eb="21">
      <t>トウケイ</t>
    </rPh>
    <rPh sb="21" eb="23">
      <t>チョウサ</t>
    </rPh>
    <rPh sb="23" eb="24">
      <t>カ</t>
    </rPh>
    <phoneticPr fontId="5"/>
  </si>
  <si>
    <t>宿泊業,飲</t>
    <rPh sb="0" eb="2">
      <t>シュクハク</t>
    </rPh>
    <rPh sb="2" eb="3">
      <t>ギョウ</t>
    </rPh>
    <rPh sb="4" eb="5">
      <t>イン</t>
    </rPh>
    <phoneticPr fontId="5"/>
  </si>
  <si>
    <t>第9表  産業、就業形態別常用労働者1人平均月間現金給与額</t>
    <rPh sb="0" eb="1">
      <t>ダイ</t>
    </rPh>
    <rPh sb="2" eb="3">
      <t>ヒョウ</t>
    </rPh>
    <rPh sb="13" eb="15">
      <t>ジョウヨウ</t>
    </rPh>
    <phoneticPr fontId="5"/>
  </si>
  <si>
    <t>一  般  労  働  者</t>
  </si>
  <si>
    <t xml:space="preserve"> E30</t>
  </si>
  <si>
    <t>教育， 学習支援業</t>
  </si>
  <si>
    <t>賃金の動き</t>
    <rPh sb="0" eb="2">
      <t>チンギン</t>
    </rPh>
    <rPh sb="3" eb="4">
      <t>ウゴ</t>
    </rPh>
    <phoneticPr fontId="5"/>
  </si>
  <si>
    <t>賃金</t>
    <rPh sb="1" eb="2">
      <t>キン</t>
    </rPh>
    <phoneticPr fontId="5"/>
  </si>
  <si>
    <t>名目賃金指数（所定内給与）（事業所規模5人以上・30人以上）</t>
  </si>
  <si>
    <t>(1)</t>
  </si>
  <si>
    <t>労働時間指数（総実労働時間）（事業所規模5人以上・30人以上）</t>
  </si>
  <si>
    <t>本月中の増加労  働  者  数</t>
  </si>
  <si>
    <t>E13</t>
  </si>
  <si>
    <t>第１表  産業、性別常用労働者１人平均月間現金給与額</t>
    <rPh sb="0" eb="1">
      <t>ダイ</t>
    </rPh>
    <rPh sb="2" eb="3">
      <t>ヒョウ</t>
    </rPh>
    <phoneticPr fontId="5"/>
  </si>
  <si>
    <t>雇用の動き</t>
    <rPh sb="0" eb="2">
      <t>コヨウ</t>
    </rPh>
    <rPh sb="3" eb="4">
      <t>ウゴ</t>
    </rPh>
    <phoneticPr fontId="5"/>
  </si>
  <si>
    <t>第13表</t>
    <rPh sb="0" eb="1">
      <t>ダイ</t>
    </rPh>
    <rPh sb="3" eb="4">
      <t>ヒョウ</t>
    </rPh>
    <phoneticPr fontId="5"/>
  </si>
  <si>
    <t>１　指　数　表</t>
    <rPh sb="2" eb="3">
      <t>ユビ</t>
    </rPh>
    <rPh sb="4" eb="5">
      <t>カズ</t>
    </rPh>
    <rPh sb="6" eb="7">
      <t>ヒョウ</t>
    </rPh>
    <phoneticPr fontId="5"/>
  </si>
  <si>
    <t>電気・ガス水道業等</t>
    <rPh sb="0" eb="2">
      <t>デンキ</t>
    </rPh>
    <rPh sb="5" eb="8">
      <t>スイドウギョウ</t>
    </rPh>
    <rPh sb="8" eb="9">
      <t>ナド</t>
    </rPh>
    <phoneticPr fontId="20"/>
  </si>
  <si>
    <t>名目賃金指数（現金給与総額）（事業所規模5人以上･30人以上）</t>
  </si>
  <si>
    <t>　　第 ９ 表　　〃　定期給与・・・・・・・・・・・・・１３</t>
  </si>
  <si>
    <t>第2表</t>
    <rPh sb="0" eb="1">
      <t>ダイ</t>
    </rPh>
    <rPh sb="2" eb="3">
      <t>ヒョウ</t>
    </rPh>
    <phoneticPr fontId="5"/>
  </si>
  <si>
    <t>（令和２年平均＝100）</t>
    <rPh sb="1" eb="3">
      <t>レイワ</t>
    </rPh>
    <rPh sb="4" eb="5">
      <t>ネン</t>
    </rPh>
    <rPh sb="5" eb="7">
      <t>ヘイキン</t>
    </rPh>
    <phoneticPr fontId="5"/>
  </si>
  <si>
    <t>実質賃金指数給与総額</t>
    <rPh sb="0" eb="2">
      <t>ジッシツ</t>
    </rPh>
    <rPh sb="2" eb="4">
      <t>チンギン</t>
    </rPh>
    <rPh sb="4" eb="6">
      <t>シスウ</t>
    </rPh>
    <rPh sb="6" eb="8">
      <t>キュウヨ</t>
    </rPh>
    <rPh sb="8" eb="10">
      <t>ソウガク</t>
    </rPh>
    <phoneticPr fontId="5"/>
  </si>
  <si>
    <t>第3表</t>
    <rPh sb="0" eb="1">
      <t>ダイ</t>
    </rPh>
    <rPh sb="2" eb="3">
      <t>ヒョウ</t>
    </rPh>
    <phoneticPr fontId="5"/>
  </si>
  <si>
    <t>　｢－｣は、該当数字なし又は指数化されていない。</t>
  </si>
  <si>
    <t>電気・ガス・熱供給・水道業</t>
  </si>
  <si>
    <t>支援業</t>
    <rPh sb="0" eb="2">
      <t>シエン</t>
    </rPh>
    <rPh sb="2" eb="3">
      <t>ギョウ</t>
    </rPh>
    <phoneticPr fontId="5"/>
  </si>
  <si>
    <t>実質賃金指数定期給与</t>
    <rPh sb="0" eb="2">
      <t>ジッシツ</t>
    </rPh>
    <rPh sb="2" eb="4">
      <t>チンギン</t>
    </rPh>
    <rPh sb="4" eb="6">
      <t>シスウ</t>
    </rPh>
    <rPh sb="6" eb="8">
      <t>テイキ</t>
    </rPh>
    <rPh sb="8" eb="10">
      <t>キュウヨ</t>
    </rPh>
    <phoneticPr fontId="5"/>
  </si>
  <si>
    <t>第5表</t>
    <rPh sb="0" eb="1">
      <t>ダイ</t>
    </rPh>
    <rPh sb="2" eb="3">
      <t>ヒョウ</t>
    </rPh>
    <phoneticPr fontId="5"/>
  </si>
  <si>
    <t>宿泊業</t>
  </si>
  <si>
    <t>６</t>
  </si>
  <si>
    <t>○ エクセル形式なので、ダウンロードして使用できます。</t>
    <rPh sb="20" eb="22">
      <t>シヨウ</t>
    </rPh>
    <phoneticPr fontId="5"/>
  </si>
  <si>
    <t>小売業</t>
    <rPh sb="0" eb="3">
      <t>コウリギョウ</t>
    </rPh>
    <phoneticPr fontId="5"/>
  </si>
  <si>
    <t>名目賃金指数所定内給与</t>
    <rPh sb="0" eb="2">
      <t>メイモク</t>
    </rPh>
    <rPh sb="2" eb="4">
      <t>チンギン</t>
    </rPh>
    <rPh sb="4" eb="6">
      <t>シスウ</t>
    </rPh>
    <rPh sb="6" eb="9">
      <t>ショテイナイ</t>
    </rPh>
    <rPh sb="9" eb="11">
      <t>キュウヨ</t>
    </rPh>
    <phoneticPr fontId="5"/>
  </si>
  <si>
    <t>第6表</t>
    <rPh sb="0" eb="1">
      <t>ダイ</t>
    </rPh>
    <rPh sb="2" eb="3">
      <t>ヒョウ</t>
    </rPh>
    <phoneticPr fontId="5"/>
  </si>
  <si>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5"/>
  </si>
  <si>
    <t>第2表  産業、性別常用労働者１人平均月間現金給与額</t>
    <rPh sb="0" eb="1">
      <t>ダイ</t>
    </rPh>
    <rPh sb="2" eb="3">
      <t>ヒョウ</t>
    </rPh>
    <phoneticPr fontId="5"/>
  </si>
  <si>
    <t>　｢ｘ｣は、集計事業所数が２以下又は当該産業に属する事業所数が少ないため、公表しない。</t>
  </si>
  <si>
    <t>第7表</t>
    <rPh sb="0" eb="1">
      <t>ダイ</t>
    </rPh>
    <rPh sb="2" eb="3">
      <t>ヒョウ</t>
    </rPh>
    <phoneticPr fontId="5"/>
  </si>
  <si>
    <t>窯業・土石製品製造業</t>
  </si>
  <si>
    <t>労働時間指数（所定内労働時間）（事業所規模5人以上・30人以上）</t>
    <rPh sb="7" eb="10">
      <t>ショテイナイ</t>
    </rPh>
    <phoneticPr fontId="5"/>
  </si>
  <si>
    <t>TL</t>
  </si>
  <si>
    <t>季節調整済指数</t>
    <rPh sb="0" eb="2">
      <t>キセツ</t>
    </rPh>
    <rPh sb="2" eb="4">
      <t>チョウセイ</t>
    </rPh>
    <rPh sb="4" eb="5">
      <t>ズ</t>
    </rPh>
    <rPh sb="5" eb="7">
      <t>シスウ</t>
    </rPh>
    <phoneticPr fontId="5"/>
  </si>
  <si>
    <t xml:space="preserve">  離職率</t>
    <rPh sb="2" eb="4">
      <t>リショク</t>
    </rPh>
    <rPh sb="4" eb="5">
      <t>リツ</t>
    </rPh>
    <phoneticPr fontId="5"/>
  </si>
  <si>
    <t>　定期給与のうち所定内給与は263,573円で、前年同月比1.5％増、超過労働給与は25,294円で、前年同月差182円増となった。</t>
  </si>
  <si>
    <t>　現金給与総額のうち定期給与は265,939円で、前年同月比0.2％増、特別給与は21,785円で、前年同月差6,390円増となった。</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</si>
  <si>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5"/>
  </si>
  <si>
    <t>宿泊業， 飲食サービス業</t>
  </si>
  <si>
    <t>　　第１１表　　〃　特別給与・・・・・・・・・・・・・１４</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</si>
  <si>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5"/>
  </si>
  <si>
    <t>鉄鋼業</t>
  </si>
  <si>
    <t>産業性別雇用</t>
    <rPh sb="0" eb="2">
      <t>サンギョウ</t>
    </rPh>
    <rPh sb="2" eb="4">
      <t>セイベツ</t>
    </rPh>
    <rPh sb="4" eb="6">
      <t>コヨウ</t>
    </rPh>
    <phoneticPr fontId="5"/>
  </si>
  <si>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20"/>
  </si>
  <si>
    <t>　　第１２表　　〃　総実労働時間・・・・・・・・・・・・・１４</t>
  </si>
  <si>
    <t>元</t>
    <rPh sb="0" eb="1">
      <t>ガン</t>
    </rPh>
    <phoneticPr fontId="5"/>
  </si>
  <si>
    <t>Ｌ</t>
  </si>
  <si>
    <t>第4表  産業、性別常用労働者１人平均月間出勤日数及び実労働時間</t>
    <rPh sb="0" eb="1">
      <t>ダイ</t>
    </rPh>
    <rPh sb="2" eb="3">
      <t>ヒョウ</t>
    </rPh>
    <phoneticPr fontId="5"/>
  </si>
  <si>
    <t>　　第１３表　　〃　所定内労働時間・・・・・・・・・・・・・１４</t>
  </si>
  <si>
    <t>他に分類され</t>
    <rPh sb="0" eb="1">
      <t>タ</t>
    </rPh>
    <rPh sb="2" eb="4">
      <t>ブンルイ</t>
    </rPh>
    <phoneticPr fontId="5"/>
  </si>
  <si>
    <t>本月中の増加労  働  者  数</t>
    <rPh sb="0" eb="3">
      <t>ホンゲツチュウ</t>
    </rPh>
    <rPh sb="4" eb="6">
      <t>ゾウカ</t>
    </rPh>
    <rPh sb="6" eb="7">
      <t>ロウ</t>
    </rPh>
    <rPh sb="9" eb="10">
      <t>ドウ</t>
    </rPh>
    <rPh sb="12" eb="13">
      <t>モノ</t>
    </rPh>
    <rPh sb="15" eb="16">
      <t>スウ</t>
    </rPh>
    <phoneticPr fontId="5"/>
  </si>
  <si>
    <t>学術研究，専門・技術サービス業</t>
    <rPh sb="0" eb="2">
      <t>ガクジュツ</t>
    </rPh>
    <rPh sb="2" eb="4">
      <t>ケンキュウ</t>
    </rPh>
    <rPh sb="5" eb="7">
      <t>センモン</t>
    </rPh>
    <rPh sb="8" eb="10">
      <t>ギジュツ</t>
    </rPh>
    <rPh sb="14" eb="15">
      <t>ギョウ</t>
    </rPh>
    <phoneticPr fontId="20"/>
  </si>
  <si>
    <t xml:space="preserve">(1) </t>
  </si>
  <si>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5"/>
  </si>
  <si>
    <t>　　第１４表　　〃　所定外労働時間・・・・・・・・・・・・・１５</t>
  </si>
  <si>
    <t>不動産業,物品賃貸業</t>
    <rPh sb="0" eb="3">
      <t>フドウサン</t>
    </rPh>
    <rPh sb="3" eb="4">
      <t>ギョウ</t>
    </rPh>
    <rPh sb="5" eb="7">
      <t>ブッピン</t>
    </rPh>
    <rPh sb="7" eb="10">
      <t>チンタイギョウ</t>
    </rPh>
    <phoneticPr fontId="25"/>
  </si>
  <si>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5"/>
  </si>
  <si>
    <t>(3)</t>
  </si>
  <si>
    <t>産業就業形態別賃金</t>
    <rPh sb="0" eb="2">
      <t>サンギョウ</t>
    </rPh>
    <rPh sb="2" eb="4">
      <t>シュウギョウ</t>
    </rPh>
    <rPh sb="4" eb="7">
      <t>ケイタイベツ</t>
    </rPh>
    <rPh sb="7" eb="9">
      <t>チンギン</t>
    </rPh>
    <phoneticPr fontId="5"/>
  </si>
  <si>
    <t>G</t>
  </si>
  <si>
    <t>- 1 -</t>
  </si>
  <si>
    <t xml:space="preserve">  指数を見た場合、たとえば現金給与総額ではボーナス時に指数が大きなものとなり、前月との比較がしにくい。雇用指数や入職率も季節的変動が大きい。</t>
  </si>
  <si>
    <t>第11表</t>
    <rPh sb="0" eb="1">
      <t>ダイ</t>
    </rPh>
    <rPh sb="3" eb="4">
      <t>ヒョウ</t>
    </rPh>
    <phoneticPr fontId="5"/>
  </si>
  <si>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5"/>
  </si>
  <si>
    <t>　「製造業」の所定外労働時間は11.7時間で、前年同月比12.1％減となった。</t>
  </si>
  <si>
    <t xml:space="preserve"> E11</t>
  </si>
  <si>
    <t>事業所規模 ＝ ３０人以上</t>
  </si>
  <si>
    <t>入(離)職率　＝　　　　　    　　　　　　　×　１００</t>
  </si>
  <si>
    <t>　　　　　　　　　　　　　　　　　　　　　　　　　　　　　　　　　　　　</t>
  </si>
  <si>
    <t>第14表</t>
    <rPh sb="0" eb="1">
      <t>ダイ</t>
    </rPh>
    <rPh sb="3" eb="4">
      <t>ヒョウ</t>
    </rPh>
    <phoneticPr fontId="5"/>
  </si>
  <si>
    <t>　対前年（前月）比等の増減率は、原則として指数により行っています。そのため実数から算定した場合とは必ずしも一致しないため、ご注意ください。</t>
    <rPh sb="62" eb="64">
      <t>チュウイ</t>
    </rPh>
    <phoneticPr fontId="20"/>
  </si>
  <si>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5"/>
  </si>
  <si>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20"/>
  </si>
  <si>
    <t>調査の説明</t>
    <rPh sb="0" eb="2">
      <t>チョウサ</t>
    </rPh>
    <rPh sb="3" eb="5">
      <t>セツメイ</t>
    </rPh>
    <phoneticPr fontId="5"/>
  </si>
  <si>
    <t>日</t>
    <rPh sb="0" eb="1">
      <t>ヒ</t>
    </rPh>
    <phoneticPr fontId="5"/>
  </si>
  <si>
    <t>１　指数表</t>
    <rPh sb="2" eb="4">
      <t>シスウ</t>
    </rPh>
    <rPh sb="4" eb="5">
      <t>ヒョウ</t>
    </rPh>
    <phoneticPr fontId="5"/>
  </si>
  <si>
    <t>1</t>
  </si>
  <si>
    <t>利 用 上 の 注 意</t>
    <rPh sb="0" eb="1">
      <t>リ</t>
    </rPh>
    <rPh sb="2" eb="3">
      <t>ヨウ</t>
    </rPh>
    <rPh sb="4" eb="5">
      <t>ジョウ</t>
    </rPh>
    <rPh sb="8" eb="9">
      <t>チュウ</t>
    </rPh>
    <rPh sb="10" eb="11">
      <t>イ</t>
    </rPh>
    <phoneticPr fontId="20"/>
  </si>
  <si>
    <t>　この調査結果の数値は、調査事業所からの報告を基にして、本県の事業所規模5人以上のすべての事業所に対応するよう復元して算定したものです。</t>
  </si>
  <si>
    <t>４</t>
  </si>
  <si>
    <t>E25</t>
  </si>
  <si>
    <t>O</t>
  </si>
  <si>
    <t>運輸業，</t>
    <rPh sb="0" eb="3">
      <t>ウンユギョウ</t>
    </rPh>
    <phoneticPr fontId="5"/>
  </si>
  <si>
    <t>　指数について</t>
    <rPh sb="1" eb="3">
      <t>シスウ</t>
    </rPh>
    <phoneticPr fontId="20"/>
  </si>
  <si>
    <t>https://www.kokusei2025.go.jp/</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</si>
  <si>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20"/>
  </si>
  <si>
    <t>（単位：円）</t>
  </si>
  <si>
    <t>(4)</t>
  </si>
  <si>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</si>
  <si>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r>
      <t>「</t>
    </r>
    <r>
      <rPr>
        <sz val="10.5"/>
        <rFont val="ＭＳ ゴシック"/>
        <family val="3"/>
        <charset val="128"/>
      </rPr>
      <t>現金給与総額」</t>
    </r>
    <r>
      <rPr>
        <sz val="10.5"/>
        <rFont val="ＭＳ 明朝"/>
        <family val="1"/>
        <charset val="128"/>
      </rPr>
      <t>とは</t>
    </r>
    <r>
      <rPr>
        <sz val="10.5"/>
        <rFont val="ＭＳ ゴシック"/>
        <family val="3"/>
        <charset val="128"/>
      </rPr>
      <t>「定期給与」</t>
    </r>
    <r>
      <rPr>
        <sz val="10.5"/>
        <rFont val="ＭＳ 明朝"/>
        <family val="1"/>
        <charset val="128"/>
      </rPr>
      <t>と</t>
    </r>
    <r>
      <rPr>
        <sz val="10.5"/>
        <rFont val="ＭＳ ゴシック"/>
        <family val="3"/>
        <charset val="128"/>
      </rPr>
      <t>「特別給与」</t>
    </r>
    <r>
      <rPr>
        <sz val="10.5"/>
        <rFont val="ＭＳ 明朝"/>
        <family val="1"/>
        <charset val="128"/>
      </rPr>
      <t>の合計額です。</t>
    </r>
  </si>
  <si>
    <t>サービス業（ 他に分類されないもの）</t>
  </si>
  <si>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20"/>
  </si>
  <si>
    <t>ゴム製品</t>
  </si>
  <si>
    <t>他に分類されないサービス業</t>
    <rPh sb="0" eb="1">
      <t>タ</t>
    </rPh>
    <rPh sb="2" eb="4">
      <t>ブンルイ</t>
    </rPh>
    <rPh sb="12" eb="13">
      <t>ギョウ</t>
    </rPh>
    <phoneticPr fontId="20"/>
  </si>
  <si>
    <t>８</t>
  </si>
  <si>
    <t>７</t>
  </si>
  <si>
    <t xml:space="preserve"> R92</t>
  </si>
  <si>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及びサービス業(他に分類されないもの）(外国公務を除く）に属し、常時５人以上の常用労働者を雇用する県内全事業所のうち、厚生労働省が無作為抽出により指定した約1,100事業所を対象として調査を行っています。</t>
    <rPh sb="134" eb="135">
      <t>タ</t>
    </rPh>
    <rPh sb="136" eb="138">
      <t>セイカツ</t>
    </rPh>
    <rPh sb="138" eb="140">
      <t>カンレン</t>
    </rPh>
    <rPh sb="144" eb="145">
      <t>ゴウ</t>
    </rPh>
    <rPh sb="148" eb="150">
      <t>カジ</t>
    </rPh>
    <rPh sb="154" eb="155">
      <t>ギョウ</t>
    </rPh>
    <rPh sb="156" eb="157">
      <t>ノゾ</t>
    </rPh>
    <rPh sb="203" eb="205">
      <t>ガイコク</t>
    </rPh>
    <rPh sb="205" eb="207">
      <t>コウム</t>
    </rPh>
    <rPh sb="208" eb="209">
      <t>ノゾ</t>
    </rPh>
    <rPh sb="248" eb="251">
      <t>ムサクイ</t>
    </rPh>
    <rPh sb="251" eb="253">
      <t>チュウシュツ</t>
    </rPh>
    <rPh sb="275" eb="277">
      <t>チョウサ</t>
    </rPh>
    <rPh sb="278" eb="279">
      <t>オコナ</t>
    </rPh>
    <phoneticPr fontId="20"/>
  </si>
  <si>
    <t>略　称</t>
    <rPh sb="0" eb="1">
      <t>リャク</t>
    </rPh>
    <rPh sb="2" eb="3">
      <t>ショウ</t>
    </rPh>
    <phoneticPr fontId="20"/>
  </si>
  <si>
    <t>所定内時間</t>
    <rPh sb="0" eb="3">
      <t>ショテイナイ</t>
    </rPh>
    <rPh sb="3" eb="5">
      <t>ジカン</t>
    </rPh>
    <phoneticPr fontId="5"/>
  </si>
  <si>
    <t>産 業 大 分 類</t>
    <rPh sb="0" eb="1">
      <t>サン</t>
    </rPh>
    <rPh sb="2" eb="3">
      <t>ギョウ</t>
    </rPh>
    <rPh sb="4" eb="5">
      <t>ダイ</t>
    </rPh>
    <rPh sb="6" eb="7">
      <t>ブン</t>
    </rPh>
    <rPh sb="8" eb="9">
      <t>タグイ</t>
    </rPh>
    <phoneticPr fontId="20"/>
  </si>
  <si>
    <t>生活関連サービス業等</t>
    <rPh sb="0" eb="2">
      <t>セイカツ</t>
    </rPh>
    <rPh sb="2" eb="4">
      <t>カンレン</t>
    </rPh>
    <rPh sb="8" eb="9">
      <t>ギョウ</t>
    </rPh>
    <rPh sb="9" eb="10">
      <t>トウ</t>
    </rPh>
    <phoneticPr fontId="20"/>
  </si>
  <si>
    <t>－ 29 －</t>
  </si>
  <si>
    <t>生活関連サービス業，娯楽業</t>
    <rPh sb="0" eb="2">
      <t>セイカツ</t>
    </rPh>
    <rPh sb="2" eb="4">
      <t>カンレン</t>
    </rPh>
    <rPh sb="8" eb="9">
      <t>ギョウ</t>
    </rPh>
    <rPh sb="10" eb="13">
      <t>ゴラクギョウ</t>
    </rPh>
    <phoneticPr fontId="20"/>
  </si>
  <si>
    <t>建設業</t>
    <rPh sb="0" eb="3">
      <t>ケンセツギョウ</t>
    </rPh>
    <phoneticPr fontId="5"/>
  </si>
  <si>
    <t>情報</t>
    <rPh sb="0" eb="2">
      <t>ジョウホウ</t>
    </rPh>
    <phoneticPr fontId="5"/>
  </si>
  <si>
    <t>はん用機械器具</t>
  </si>
  <si>
    <t>E26</t>
  </si>
  <si>
    <t>はん用機械器具製造業</t>
  </si>
  <si>
    <t>生産用機械器具</t>
  </si>
  <si>
    <t>業務用機械器具</t>
  </si>
  <si>
    <t>業務用機械器具製造業</t>
  </si>
  <si>
    <t>労働異動率</t>
  </si>
  <si>
    <t>不動産業， 物品賃貸業</t>
  </si>
  <si>
    <t xml:space="preserve"> E16,17</t>
  </si>
  <si>
    <t>家具・装備品</t>
  </si>
  <si>
    <t>ゴム製品製造業</t>
  </si>
  <si>
    <t>家具・装備品製造業</t>
  </si>
  <si>
    <t>電子部品・デバイス・電子回路製造業</t>
  </si>
  <si>
    <t>E14</t>
  </si>
  <si>
    <t xml:space="preserve">     第8表   産業、事業所規模別常用労働者1人平均月間出勤日数及び実労働時間</t>
    <rPh sb="5" eb="6">
      <t>ダイ</t>
    </rPh>
    <rPh sb="7" eb="8">
      <t>ヒョウ</t>
    </rPh>
    <rPh sb="14" eb="17">
      <t>ジギョウショ</t>
    </rPh>
    <rPh sb="35" eb="36">
      <t>オヨ</t>
    </rPh>
    <phoneticPr fontId="5"/>
  </si>
  <si>
    <t>パルプ・紙</t>
  </si>
  <si>
    <t>電気機械器具</t>
  </si>
  <si>
    <t>人</t>
    <rPh sb="0" eb="1">
      <t>ヒト</t>
    </rPh>
    <phoneticPr fontId="5"/>
  </si>
  <si>
    <t>情報通信機械器具</t>
  </si>
  <si>
    <t>プラスチック製品製造業（別掲を除く）</t>
  </si>
  <si>
    <t>○ 静岡県毎月勤労統計調査の結果は『統計センターしずおか』で御覧になれます。</t>
    <rPh sb="2" eb="5">
      <t>シズオカケン</t>
    </rPh>
    <phoneticPr fontId="5"/>
  </si>
  <si>
    <t>E31</t>
  </si>
  <si>
    <t>情報通信業</t>
  </si>
  <si>
    <t>その他の製造業、なめし革・同製品・毛皮製造業</t>
  </si>
  <si>
    <t>教育，学習</t>
    <rPh sb="0" eb="2">
      <t>キョウイク</t>
    </rPh>
    <rPh sb="3" eb="5">
      <t>ガクシュウ</t>
    </rPh>
    <phoneticPr fontId="5"/>
  </si>
  <si>
    <t>計</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</si>
  <si>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5"/>
  </si>
  <si>
    <t>９</t>
  </si>
  <si>
    <t xml:space="preserve"> M75</t>
  </si>
  <si>
    <t>表  示</t>
    <rPh sb="0" eb="1">
      <t>オモテ</t>
    </rPh>
    <rPh sb="3" eb="4">
      <t>シメス</t>
    </rPh>
    <phoneticPr fontId="20"/>
  </si>
  <si>
    <t>内      容</t>
    <rPh sb="0" eb="1">
      <t>ウチ</t>
    </rPh>
    <rPh sb="7" eb="8">
      <t>カタチ</t>
    </rPh>
    <phoneticPr fontId="20"/>
  </si>
  <si>
    <t>複合サービス事業</t>
    <rPh sb="0" eb="2">
      <t>フクゴウ</t>
    </rPh>
    <rPh sb="6" eb="8">
      <t>ジギョウ</t>
    </rPh>
    <phoneticPr fontId="25"/>
  </si>
  <si>
    <t>Ｍ一括分</t>
    <rPh sb="1" eb="3">
      <t>イッカツ</t>
    </rPh>
    <rPh sb="3" eb="4">
      <t>ブン</t>
    </rPh>
    <phoneticPr fontId="20"/>
  </si>
  <si>
    <t>サービス業等</t>
    <rPh sb="4" eb="5">
      <t>ギョウ</t>
    </rPh>
    <rPh sb="5" eb="6">
      <t>トウ</t>
    </rPh>
    <phoneticPr fontId="5"/>
  </si>
  <si>
    <t>産　　　　　業</t>
    <rPh sb="0" eb="1">
      <t>サン</t>
    </rPh>
    <rPh sb="6" eb="7">
      <t>ギョウ</t>
    </rPh>
    <phoneticPr fontId="5"/>
  </si>
  <si>
    <t>Ｒ一括分</t>
    <rPh sb="1" eb="3">
      <t>イッカツ</t>
    </rPh>
    <rPh sb="3" eb="4">
      <t>ブン</t>
    </rPh>
    <phoneticPr fontId="20"/>
  </si>
  <si>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5"/>
  </si>
  <si>
    <t>常用労働者</t>
  </si>
  <si>
    <t>（事業所規模５人以上）</t>
    <rPh sb="1" eb="4">
      <t>ジギョウショ</t>
    </rPh>
    <rPh sb="4" eb="6">
      <t>キボ</t>
    </rPh>
    <rPh sb="7" eb="10">
      <t>ニンイジョウ</t>
    </rPh>
    <phoneticPr fontId="25"/>
  </si>
  <si>
    <t>電気・ガス</t>
    <rPh sb="0" eb="2">
      <t>デンキ</t>
    </rPh>
    <phoneticPr fontId="5"/>
  </si>
  <si>
    <t>現金給与総額</t>
    <rPh sb="0" eb="1">
      <t>ウツツ</t>
    </rPh>
    <rPh sb="1" eb="2">
      <t>キン</t>
    </rPh>
    <rPh sb="2" eb="3">
      <t>キュウ</t>
    </rPh>
    <rPh sb="3" eb="4">
      <t>アタエ</t>
    </rPh>
    <rPh sb="4" eb="5">
      <t>フサ</t>
    </rPh>
    <rPh sb="5" eb="6">
      <t>ガク</t>
    </rPh>
    <phoneticPr fontId="5"/>
  </si>
  <si>
    <t>前年
同月比</t>
    <rPh sb="0" eb="2">
      <t>ゼンネン</t>
    </rPh>
    <rPh sb="3" eb="5">
      <t>ドウゲツヒ</t>
    </rPh>
    <rPh sb="5" eb="6">
      <t>ヒ</t>
    </rPh>
    <phoneticPr fontId="5"/>
  </si>
  <si>
    <t>表２　月間現金給与額</t>
    <rPh sb="0" eb="1">
      <t>ヒョウ</t>
    </rPh>
    <rPh sb="3" eb="5">
      <t>ゲッカン</t>
    </rPh>
    <rPh sb="5" eb="7">
      <t>ゲンキン</t>
    </rPh>
    <rPh sb="7" eb="9">
      <t>キュウヨ</t>
    </rPh>
    <rPh sb="9" eb="10">
      <t>ガク</t>
    </rPh>
    <phoneticPr fontId="5"/>
  </si>
  <si>
    <t>電気・ガス・熱供給・水道業</t>
    <rPh sb="0" eb="2">
      <t>デンキ</t>
    </rPh>
    <rPh sb="6" eb="7">
      <t>ネツ</t>
    </rPh>
    <rPh sb="7" eb="9">
      <t>キョウキュウ</t>
    </rPh>
    <rPh sb="10" eb="12">
      <t>スイドウ</t>
    </rPh>
    <rPh sb="12" eb="13">
      <t>ギョウ</t>
    </rPh>
    <phoneticPr fontId="25"/>
  </si>
  <si>
    <t>情報通信業</t>
    <rPh sb="0" eb="2">
      <t>ジョウホウ</t>
    </rPh>
    <rPh sb="2" eb="4">
      <t>ツウシン</t>
    </rPh>
    <rPh sb="4" eb="5">
      <t>ギョウ</t>
    </rPh>
    <phoneticPr fontId="25"/>
  </si>
  <si>
    <t>K</t>
  </si>
  <si>
    <t>教育,学習支援業</t>
    <rPh sb="0" eb="2">
      <t>キョウイク</t>
    </rPh>
    <rPh sb="3" eb="5">
      <t>ガクシュウ</t>
    </rPh>
    <rPh sb="5" eb="7">
      <t>シエン</t>
    </rPh>
    <rPh sb="7" eb="8">
      <t>ギョウ</t>
    </rPh>
    <phoneticPr fontId="25"/>
  </si>
  <si>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5"/>
  </si>
  <si>
    <t>サービス業（他に分類されないもの）</t>
    <rPh sb="0" eb="5">
      <t>サービスギョウ</t>
    </rPh>
    <rPh sb="6" eb="7">
      <t>タ</t>
    </rPh>
    <rPh sb="8" eb="10">
      <t>ブンルイ</t>
    </rPh>
    <phoneticPr fontId="25"/>
  </si>
  <si>
    <t>（1）事業所規模５人以上</t>
    <rPh sb="3" eb="6">
      <t>ジギョウショ</t>
    </rPh>
    <rPh sb="6" eb="8">
      <t>キボ</t>
    </rPh>
    <rPh sb="9" eb="12">
      <t>ニンイジョウ</t>
    </rPh>
    <phoneticPr fontId="25"/>
  </si>
  <si>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5"/>
  </si>
  <si>
    <t>Ｄ</t>
  </si>
  <si>
    <t>所定内労働時間</t>
    <rPh sb="0" eb="3">
      <t>ショテイナイ</t>
    </rPh>
    <rPh sb="3" eb="5">
      <t>ロウドウ</t>
    </rPh>
    <rPh sb="5" eb="7">
      <t>ジカン</t>
    </rPh>
    <phoneticPr fontId="5"/>
  </si>
  <si>
    <t>小売業（I56～I61）</t>
    <rPh sb="0" eb="3">
      <t>コウリギョウ</t>
    </rPh>
    <phoneticPr fontId="5"/>
  </si>
  <si>
    <t>医療，</t>
    <rPh sb="0" eb="2">
      <t>イリョウ</t>
    </rPh>
    <phoneticPr fontId="5"/>
  </si>
  <si>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</si>
  <si>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日</t>
    <rPh sb="0" eb="1">
      <t>ニチ</t>
    </rPh>
    <phoneticPr fontId="25"/>
  </si>
  <si>
    <t xml:space="preserve">  ここでは、センサス局方式を用いて算定した季節調整係数で原系列を除して求めるという方法によっている。</t>
  </si>
  <si>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5"/>
  </si>
  <si>
    <t>　１月末の常用労働者数は1,427,669人で、前年同月比0.9％減となった。また、パートタイム労働者比率は30.3％で、前年同月差1.3ポイント増となった。</t>
  </si>
  <si>
    <t>（単位：円）</t>
    <rPh sb="1" eb="3">
      <t>タンイ</t>
    </rPh>
    <rPh sb="4" eb="5">
      <t>エン</t>
    </rPh>
    <phoneticPr fontId="5"/>
  </si>
  <si>
    <t>労 働 異 動 率</t>
    <rPh sb="0" eb="1">
      <t>ロウ</t>
    </rPh>
    <rPh sb="2" eb="3">
      <t>ハタラキ</t>
    </rPh>
    <rPh sb="4" eb="5">
      <t>イ</t>
    </rPh>
    <rPh sb="6" eb="7">
      <t>ドウ</t>
    </rPh>
    <rPh sb="8" eb="9">
      <t>リツ</t>
    </rPh>
    <phoneticPr fontId="25"/>
  </si>
  <si>
    <t>複合サービス事業</t>
  </si>
  <si>
    <t>パートタイム労働者比率</t>
    <rPh sb="6" eb="9">
      <t>ロウドウシャ</t>
    </rPh>
    <rPh sb="9" eb="11">
      <t>ヒリツ</t>
    </rPh>
    <phoneticPr fontId="5"/>
  </si>
  <si>
    <t xml:space="preserve">  入職率</t>
    <rPh sb="2" eb="3">
      <t>ニュウ</t>
    </rPh>
    <rPh sb="3" eb="4">
      <t>ショク</t>
    </rPh>
    <rPh sb="4" eb="5">
      <t>リツ</t>
    </rPh>
    <phoneticPr fontId="5"/>
  </si>
  <si>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5"/>
  </si>
  <si>
    <t>きまって支給する給与</t>
    <rPh sb="4" eb="6">
      <t>シキュウ</t>
    </rPh>
    <rPh sb="8" eb="10">
      <t>キュウヨ</t>
    </rPh>
    <phoneticPr fontId="5"/>
  </si>
  <si>
    <t>　総実労働時間のうち、所定内労働時間は127.6時間で、前年同月比1.0％増、所定外労働時間は11.9時間で、前年同月比9.2％減となった。</t>
  </si>
  <si>
    <t>Ｉ</t>
  </si>
  <si>
    <t>Ｊ</t>
  </si>
  <si>
    <t>本月中の減少労  働  者  数</t>
  </si>
  <si>
    <t>Ｐ</t>
  </si>
  <si>
    <t>Ｑ</t>
  </si>
  <si>
    <t>生活関連</t>
    <rPh sb="0" eb="2">
      <t>セイカツ</t>
    </rPh>
    <rPh sb="2" eb="4">
      <t>カンレン</t>
    </rPh>
    <phoneticPr fontId="5"/>
  </si>
  <si>
    <t>卸売業，</t>
    <rPh sb="0" eb="2">
      <t>オロシウリ</t>
    </rPh>
    <rPh sb="2" eb="3">
      <t>ギョウ</t>
    </rPh>
    <phoneticPr fontId="5"/>
  </si>
  <si>
    <t>水道業等</t>
    <rPh sb="0" eb="2">
      <t>スイドウ</t>
    </rPh>
    <rPh sb="2" eb="3">
      <t>ギョウ</t>
    </rPh>
    <rPh sb="3" eb="4">
      <t>トウ</t>
    </rPh>
    <phoneticPr fontId="5"/>
  </si>
  <si>
    <t>保険業</t>
    <rPh sb="0" eb="3">
      <t>ホケンギョウ</t>
    </rPh>
    <phoneticPr fontId="5"/>
  </si>
  <si>
    <t>研究等</t>
    <rPh sb="0" eb="2">
      <t>ケンキュウ</t>
    </rPh>
    <rPh sb="2" eb="3">
      <t>トウ</t>
    </rPh>
    <phoneticPr fontId="5"/>
  </si>
  <si>
    <t>福祉</t>
    <rPh sb="0" eb="2">
      <t>フクシ</t>
    </rPh>
    <phoneticPr fontId="5"/>
  </si>
  <si>
    <t>サービス事業</t>
    <rPh sb="4" eb="6">
      <t>ジギョウ</t>
    </rPh>
    <phoneticPr fontId="5"/>
  </si>
  <si>
    <t xml:space="preserve"> E26</t>
  </si>
  <si>
    <t>男</t>
  </si>
  <si>
    <t xml:space="preserve"> RS</t>
  </si>
  <si>
    <t>６年</t>
  </si>
  <si>
    <t>対前月
増減率(%)</t>
    <rPh sb="0" eb="1">
      <t>タイ</t>
    </rPh>
    <rPh sb="1" eb="3">
      <t>ゼンゲツ</t>
    </rPh>
    <rPh sb="4" eb="6">
      <t>ゾウゲン</t>
    </rPh>
    <rPh sb="6" eb="7">
      <t>リツ</t>
    </rPh>
    <phoneticPr fontId="5"/>
  </si>
  <si>
    <t>事業所規模30人以上</t>
    <rPh sb="0" eb="3">
      <t>ジギョウショ</t>
    </rPh>
    <rPh sb="3" eb="5">
      <t>キボ</t>
    </rPh>
    <rPh sb="7" eb="10">
      <t>ニンイジョウ</t>
    </rPh>
    <phoneticPr fontId="5"/>
  </si>
  <si>
    <t xml:space="preserve"> 期間を定めず、又は１ヶ月以上の期間を定めて雇われている者。</t>
    <rPh sb="13" eb="15">
      <t>イジョウ</t>
    </rPh>
    <phoneticPr fontId="20"/>
  </si>
  <si>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5"/>
  </si>
  <si>
    <t>第4表　実質賃金指数（定期給与）</t>
    <rPh sb="0" eb="1">
      <t>ダイ</t>
    </rPh>
    <rPh sb="2" eb="3">
      <t>ヒョウ</t>
    </rPh>
    <rPh sb="4" eb="6">
      <t>ジッシツ</t>
    </rPh>
    <rPh sb="6" eb="8">
      <t>チンギン</t>
    </rPh>
    <rPh sb="8" eb="10">
      <t>シスウ</t>
    </rPh>
    <rPh sb="11" eb="13">
      <t>テイキ</t>
    </rPh>
    <rPh sb="13" eb="15">
      <t>キュウヨ</t>
    </rPh>
    <phoneticPr fontId="5"/>
  </si>
  <si>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5"/>
  </si>
  <si>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5"/>
  </si>
  <si>
    <t>第9表　常用雇用指数</t>
    <rPh sb="0" eb="1">
      <t>ダイ</t>
    </rPh>
    <rPh sb="2" eb="3">
      <t>ヒョウ</t>
    </rPh>
    <rPh sb="4" eb="6">
      <t>ジョウヨウ</t>
    </rPh>
    <rPh sb="6" eb="8">
      <t>コヨウ</t>
    </rPh>
    <rPh sb="8" eb="10">
      <t>シスウ</t>
    </rPh>
    <phoneticPr fontId="5"/>
  </si>
  <si>
    <t>前月比</t>
    <rPh sb="2" eb="3">
      <t>ヒ</t>
    </rPh>
    <phoneticPr fontId="5"/>
  </si>
  <si>
    <t>季節調整済</t>
    <rPh sb="0" eb="2">
      <t>キセツ</t>
    </rPh>
    <rPh sb="2" eb="4">
      <t>チョウセイ</t>
    </rPh>
    <rPh sb="4" eb="5">
      <t>ズ</t>
    </rPh>
    <phoneticPr fontId="5"/>
  </si>
  <si>
    <t>前月差</t>
  </si>
  <si>
    <t>５～２９人</t>
    <rPh sb="4" eb="5">
      <t>ニン</t>
    </rPh>
    <phoneticPr fontId="5"/>
  </si>
  <si>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</si>
  <si>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</si>
  <si>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事業所規模 ＝ 5人以上</t>
  </si>
  <si>
    <t xml:space="preserve"> E28</t>
  </si>
  <si>
    <t>特別に支払われた給与</t>
    <rPh sb="0" eb="2">
      <t>トクベツ</t>
    </rPh>
    <rPh sb="3" eb="5">
      <t>シハラ</t>
    </rPh>
    <rPh sb="8" eb="10">
      <t>キュウヨ</t>
    </rPh>
    <phoneticPr fontId="5"/>
  </si>
  <si>
    <t>窯業・土石製品</t>
  </si>
  <si>
    <t>計</t>
    <rPh sb="0" eb="1">
      <t>ケイ</t>
    </rPh>
    <phoneticPr fontId="5"/>
  </si>
  <si>
    <t>男</t>
    <rPh sb="0" eb="1">
      <t>オトコ</t>
    </rPh>
    <phoneticPr fontId="5"/>
  </si>
  <si>
    <t>建設業</t>
  </si>
  <si>
    <t>運輸業， 郵便業</t>
  </si>
  <si>
    <t>女</t>
  </si>
  <si>
    <t>金融業， 保険業</t>
  </si>
  <si>
    <t>学術研究， 専門・技術サービス業</t>
  </si>
  <si>
    <t>生活関連サービス業， 娯楽業</t>
  </si>
  <si>
    <t xml:space="preserve"> E14</t>
  </si>
  <si>
    <t xml:space="preserve"> E15</t>
  </si>
  <si>
    <t>印刷・同関連業</t>
  </si>
  <si>
    <t xml:space="preserve"> E18</t>
  </si>
  <si>
    <t xml:space="preserve"> E22</t>
  </si>
  <si>
    <t>非鉄金属製造業</t>
  </si>
  <si>
    <t>特別に支払われた給与</t>
  </si>
  <si>
    <r>
      <t>「</t>
    </r>
    <r>
      <rPr>
        <sz val="10.5"/>
        <rFont val="ＭＳ ゴシック"/>
        <family val="3"/>
        <charset val="128"/>
      </rPr>
      <t>パートタイム労働者比率」</t>
    </r>
    <r>
      <rPr>
        <sz val="10.5"/>
        <rFont val="ＭＳ 明朝"/>
        <family val="1"/>
        <charset val="128"/>
      </rPr>
      <t>とは、本調査期間末の全常用労働者に占めるパートタイム労働者の割合を百分率化したものです。</t>
    </r>
  </si>
  <si>
    <r>
      <t>「</t>
    </r>
    <r>
      <rPr>
        <sz val="10.5"/>
        <rFont val="ＭＳ ゴシック"/>
        <family val="3"/>
        <charset val="128"/>
      </rPr>
      <t>一般労働者」</t>
    </r>
    <r>
      <rPr>
        <sz val="10.5"/>
        <rFont val="ＭＳ 明朝"/>
        <family val="1"/>
        <charset val="128"/>
      </rPr>
      <t>とは、常用労働者のうち、パートタイム労働者でない者のことをいいます。</t>
    </r>
  </si>
  <si>
    <t>本月末労働者数</t>
  </si>
  <si>
    <t xml:space="preserve"> MS</t>
  </si>
  <si>
    <t>Ｍ 一括分</t>
  </si>
  <si>
    <t>医療業</t>
  </si>
  <si>
    <t>他の事業サービス</t>
  </si>
  <si>
    <t>Ｒ 一括分</t>
  </si>
  <si>
    <t>第3表  産業、性別常用労働者１人平均月間出勤日数及び実労働時間</t>
    <rPh sb="0" eb="1">
      <t>ダイ</t>
    </rPh>
    <rPh sb="2" eb="3">
      <t>ヒョウ</t>
    </rPh>
    <phoneticPr fontId="5"/>
  </si>
  <si>
    <t>産　　　　業</t>
    <rPh sb="0" eb="1">
      <t>サン</t>
    </rPh>
    <rPh sb="5" eb="6">
      <t>ギョウ</t>
    </rPh>
    <phoneticPr fontId="5"/>
  </si>
  <si>
    <t>前月末労働者数</t>
    <rPh sb="0" eb="2">
      <t>ゼンゲツ</t>
    </rPh>
    <rPh sb="2" eb="3">
      <t>マツ</t>
    </rPh>
    <rPh sb="3" eb="6">
      <t>ロウドウシャ</t>
    </rPh>
    <rPh sb="6" eb="7">
      <t>スウ</t>
    </rPh>
    <phoneticPr fontId="5"/>
  </si>
  <si>
    <t>第6表  産業、性別常用労働者数及びパートタイム労働者比率</t>
    <rPh sb="0" eb="1">
      <t>ダイ</t>
    </rPh>
    <rPh sb="2" eb="3">
      <t>ヒョウ</t>
    </rPh>
    <phoneticPr fontId="5"/>
  </si>
  <si>
    <t>本月中の減少労働者数</t>
  </si>
  <si>
    <t>１００～４９９人</t>
    <rPh sb="7" eb="8">
      <t>ニン</t>
    </rPh>
    <phoneticPr fontId="5"/>
  </si>
  <si>
    <t>一  般  労  働  者</t>
    <rPh sb="0" eb="1">
      <t>１</t>
    </rPh>
    <rPh sb="3" eb="4">
      <t>バン</t>
    </rPh>
    <rPh sb="6" eb="7">
      <t>ロウ</t>
    </rPh>
    <rPh sb="9" eb="10">
      <t>ドウ</t>
    </rPh>
    <rPh sb="12" eb="13">
      <t>モノ</t>
    </rPh>
    <phoneticPr fontId="5"/>
  </si>
  <si>
    <t>所 定 内        給  与</t>
    <rPh sb="0" eb="1">
      <t>トコロ</t>
    </rPh>
    <rPh sb="2" eb="3">
      <t>サダム</t>
    </rPh>
    <rPh sb="4" eb="5">
      <t>ウチ</t>
    </rPh>
    <rPh sb="13" eb="14">
      <t>キュウ</t>
    </rPh>
    <rPh sb="16" eb="17">
      <t>クミ</t>
    </rPh>
    <phoneticPr fontId="5"/>
  </si>
  <si>
    <t>-</t>
  </si>
  <si>
    <t>超過労働     給  与</t>
    <rPh sb="0" eb="1">
      <t>チョウ</t>
    </rPh>
    <rPh sb="1" eb="2">
      <t>カ</t>
    </rPh>
    <rPh sb="2" eb="3">
      <t>ロウ</t>
    </rPh>
    <rPh sb="3" eb="4">
      <t>ドウ</t>
    </rPh>
    <rPh sb="9" eb="10">
      <t>キュウ</t>
    </rPh>
    <rPh sb="12" eb="13">
      <t>クミ</t>
    </rPh>
    <phoneticPr fontId="5"/>
  </si>
  <si>
    <t>パートタイム労働者</t>
  </si>
  <si>
    <t>所   定   内        労 働 時 間</t>
    <rPh sb="0" eb="1">
      <t>トコロ</t>
    </rPh>
    <rPh sb="4" eb="5">
      <t>サダム</t>
    </rPh>
    <rPh sb="8" eb="9">
      <t>ウチ</t>
    </rPh>
    <rPh sb="17" eb="18">
      <t>ロウ</t>
    </rPh>
    <rPh sb="19" eb="20">
      <t>ドウ</t>
    </rPh>
    <rPh sb="21" eb="22">
      <t>トキ</t>
    </rPh>
    <rPh sb="23" eb="24">
      <t>アイダ</t>
    </rPh>
    <phoneticPr fontId="5"/>
  </si>
  <si>
    <t>所   定   外        労 働 時 間</t>
    <rPh sb="0" eb="1">
      <t>トコロ</t>
    </rPh>
    <rPh sb="4" eb="5">
      <t>サダム</t>
    </rPh>
    <rPh sb="8" eb="9">
      <t>ガイ</t>
    </rPh>
    <rPh sb="17" eb="18">
      <t>ロウ</t>
    </rPh>
    <rPh sb="19" eb="20">
      <t>ドウ</t>
    </rPh>
    <rPh sb="21" eb="22">
      <t>トキ</t>
    </rPh>
    <rPh sb="23" eb="24">
      <t>アイダ</t>
    </rPh>
    <phoneticPr fontId="5"/>
  </si>
  <si>
    <t>　　　　　　　　　　　　　第12表  産業、就業形態別常用労働者1人平均月間出勤日数及び実労働時間</t>
    <rPh sb="13" eb="14">
      <t>ダイ</t>
    </rPh>
    <rPh sb="16" eb="17">
      <t>ヒョウ</t>
    </rPh>
    <rPh sb="27" eb="29">
      <t>ジョウヨウ</t>
    </rPh>
    <phoneticPr fontId="5"/>
  </si>
  <si>
    <t>４　調査事項の説明</t>
  </si>
  <si>
    <t>第13表  産業、就業形態別常用労働者数</t>
    <rPh sb="0" eb="1">
      <t>ダイ</t>
    </rPh>
    <rPh sb="3" eb="4">
      <t>ヒョウ</t>
    </rPh>
    <rPh sb="14" eb="16">
      <t>ジョウヨウ</t>
    </rPh>
    <phoneticPr fontId="5"/>
  </si>
  <si>
    <t>前   月   末         労 働 者 数</t>
    <rPh sb="0" eb="1">
      <t>マエ</t>
    </rPh>
    <rPh sb="4" eb="5">
      <t>ツキ</t>
    </rPh>
    <rPh sb="8" eb="9">
      <t>マツ</t>
    </rPh>
    <rPh sb="18" eb="19">
      <t>ロウ</t>
    </rPh>
    <rPh sb="20" eb="21">
      <t>ドウ</t>
    </rPh>
    <rPh sb="22" eb="23">
      <t>モノ</t>
    </rPh>
    <rPh sb="24" eb="25">
      <t>スウ</t>
    </rPh>
    <phoneticPr fontId="5"/>
  </si>
  <si>
    <t>本月中の減少労  働  者  数</t>
    <rPh sb="0" eb="3">
      <t>ホンゲツチュウ</t>
    </rPh>
    <rPh sb="4" eb="6">
      <t>ゲンショウ</t>
    </rPh>
    <rPh sb="6" eb="7">
      <t>ロウ</t>
    </rPh>
    <rPh sb="9" eb="10">
      <t>ドウ</t>
    </rPh>
    <rPh sb="12" eb="13">
      <t>モノ</t>
    </rPh>
    <rPh sb="15" eb="16">
      <t>スウ</t>
    </rPh>
    <phoneticPr fontId="5"/>
  </si>
  <si>
    <t>　第14表  産業、就業形態別常用労働者数</t>
    <rPh sb="1" eb="2">
      <t>ダイ</t>
    </rPh>
    <rPh sb="4" eb="5">
      <t>ヒョウ</t>
    </rPh>
    <rPh sb="15" eb="17">
      <t>ジョウヨウ</t>
    </rPh>
    <phoneticPr fontId="5"/>
  </si>
  <si>
    <t>（単位：人）</t>
  </si>
  <si>
    <t>本   月   末     労 働 者 数</t>
  </si>
  <si>
    <t>１　調査の目的</t>
  </si>
  <si>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</si>
  <si>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t>３　調査の方法</t>
  </si>
  <si>
    <r>
      <t>「</t>
    </r>
    <r>
      <rPr>
        <sz val="10.5"/>
        <rFont val="ＭＳ ゴシック"/>
        <family val="3"/>
        <charset val="128"/>
      </rPr>
      <t>きまって支給する給与（以下、「定期給与」という。）」</t>
    </r>
    <r>
      <rPr>
        <sz val="10.5"/>
        <rFont val="ＭＳ 明朝"/>
        <family val="1"/>
        <charset val="128"/>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20"/>
  </si>
  <si>
    <r>
      <t>「</t>
    </r>
    <r>
      <rPr>
        <sz val="10.5"/>
        <rFont val="ＭＳ ゴシック"/>
        <family val="3"/>
        <charset val="128"/>
      </rPr>
      <t>総実労働時間」</t>
    </r>
    <r>
      <rPr>
        <sz val="10.5"/>
        <rFont val="ＭＳ 明朝"/>
        <family val="1"/>
        <charset val="128"/>
      </rPr>
      <t>とは</t>
    </r>
    <r>
      <rPr>
        <sz val="10.5"/>
        <rFont val="ＭＳ ゴシック"/>
        <family val="3"/>
        <charset val="128"/>
      </rPr>
      <t>「所定内労働時間」</t>
    </r>
    <r>
      <rPr>
        <sz val="10.5"/>
        <rFont val="ＭＳ 明朝"/>
        <family val="1"/>
        <charset val="128"/>
      </rPr>
      <t>と</t>
    </r>
    <r>
      <rPr>
        <sz val="10.5"/>
        <rFont val="ＭＳ ゴシック"/>
        <family val="3"/>
        <charset val="128"/>
      </rPr>
      <t>「所定外労働時間」</t>
    </r>
    <r>
      <rPr>
        <sz val="10.5"/>
        <rFont val="ＭＳ 明朝"/>
        <family val="1"/>
        <charset val="128"/>
      </rPr>
      <t>の合計です。</t>
    </r>
  </si>
  <si>
    <r>
      <t>「</t>
    </r>
    <r>
      <rPr>
        <sz val="10.5"/>
        <rFont val="ＭＳ ゴシック"/>
        <family val="3"/>
        <charset val="128"/>
      </rPr>
      <t>パートタイム労働者」</t>
    </r>
    <r>
      <rPr>
        <sz val="10.5"/>
        <rFont val="ＭＳ 明朝"/>
        <family val="1"/>
        <charset val="128"/>
      </rPr>
      <t>とは、常用労働者のうち、次のいずれかに該当する労働者のことをいいます。</t>
    </r>
  </si>
  <si>
    <t>①</t>
  </si>
  <si>
    <t>１日の所定労働時間が一般の労働者よりも短い者。</t>
  </si>
  <si>
    <t>②</t>
  </si>
  <si>
    <t xml:space="preserve"> 雇用の流動状況を示す指標としての労働異動率は、以下の式により算出しています。</t>
    <rPh sb="31" eb="33">
      <t>サンシュツ</t>
    </rPh>
    <phoneticPr fontId="20"/>
  </si>
  <si>
    <t>前月末労働者数</t>
    <rPh sb="0" eb="2">
      <t>ゼンゲツ</t>
    </rPh>
    <rPh sb="2" eb="3">
      <t>マツ</t>
    </rPh>
    <rPh sb="3" eb="6">
      <t>ロウドウシャ</t>
    </rPh>
    <rPh sb="6" eb="7">
      <t>スウ</t>
    </rPh>
    <phoneticPr fontId="20"/>
  </si>
  <si>
    <t xml:space="preserve"> なお、この入(離)職率は、単に新規の入(離)職者のみならず、同一企業内の転勤者が含まれています。</t>
  </si>
  <si>
    <t>月</t>
    <rPh sb="0" eb="1">
      <t>ツキ</t>
    </rPh>
    <phoneticPr fontId="5"/>
  </si>
  <si>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20"/>
  </si>
  <si>
    <r>
      <t>「</t>
    </r>
    <r>
      <rPr>
        <sz val="10.5"/>
        <rFont val="ＭＳ ゴシック"/>
        <family val="3"/>
        <charset val="128"/>
      </rPr>
      <t>特別に支払われた給与（以下「特別給与」という。）」</t>
    </r>
    <r>
      <rPr>
        <sz val="10.5"/>
        <rFont val="ＭＳ 明朝"/>
        <family val="1"/>
        <charset val="128"/>
      </rPr>
      <t>とは、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39" eb="141">
      <t>テイキ</t>
    </rPh>
    <phoneticPr fontId="20"/>
  </si>
  <si>
    <t xml:space="preserve"> 調査期間中に労働者が実際に労働した時間のことで、休憩時間は除かれますが、鉱業の抗内作業者の休憩時間や運輸関係労働者等の手待ち時間は含めます。なお、本来の職務外として行われる宿日直の時間は含めません。</t>
    <rPh sb="60" eb="62">
      <t>テマ</t>
    </rPh>
    <phoneticPr fontId="20"/>
  </si>
  <si>
    <t xml:space="preserve"> 調査期間中に労働者が実際に出勤した日数のことです。事業所に出勤しない日は、有給であっても出勤日数には含めませんが、雇用契約上で在宅勤務やテレワークが認められており、労働者を在宅勤務(テレワークを含む)させた場合は、出勤日数に含めます。１日のうち１時間でも就業すれば、１出勤日とします。</t>
    <rPh sb="47" eb="49">
      <t>ニッスウ</t>
    </rPh>
    <rPh sb="51" eb="52">
      <t>フク</t>
    </rPh>
    <rPh sb="58" eb="60">
      <t>コヨウ</t>
    </rPh>
    <rPh sb="60" eb="63">
      <t>ケイヤクジョウ</t>
    </rPh>
    <rPh sb="64" eb="66">
      <t>ザイタク</t>
    </rPh>
    <rPh sb="66" eb="68">
      <t>キンム</t>
    </rPh>
    <rPh sb="75" eb="76">
      <t>ミト</t>
    </rPh>
    <rPh sb="98" eb="99">
      <t>フク</t>
    </rPh>
    <phoneticPr fontId="20"/>
  </si>
  <si>
    <t>７年</t>
  </si>
  <si>
    <t>　総実労働時間のうち、所定内労働時間は121.2時間で、前年同月比0.7％減、所定外労働時間は10.2時間で、前年同月比11.3％減となった。</t>
  </si>
  <si>
    <t>令和７年３月２７日</t>
  </si>
  <si>
    <t>　１月の１人平均月間現金給与総額（調査産業計）は313,745円で、前年同月比3.4％増となった。</t>
  </si>
  <si>
    <t>　現金給与総額のうち定期給与は288,867円で、前年同月比1.4％増、特別給与は24,878円で、前年同月差6,052円増となった。</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</si>
  <si>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</si>
  <si>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　１月末の常用労働者数は878,392人で、前年同月比2.4％減となった。また、パートタイム労働者比率は24.5％で、前年同月差0.8ポイント増となった。</t>
  </si>
  <si>
    <t>　調査産業計の労働異動率をみると、入職率は1.04％で、前年同月差0.06ポイント減、離職率は1.14％で、前年同月差0.43ポイント減となった。</t>
  </si>
  <si>
    <t>　１月の１人平均月間総実労働時間（調査産業計）は131.4時間で、前年同月比1.6％減となった。</t>
  </si>
  <si>
    <t>　１月の１人平均月間総実労働時間（調査産業計）は139.5時間で、前年同月比0.1％増となった。</t>
  </si>
  <si>
    <t>元</t>
    <rPh sb="0" eb="1">
      <t>ガン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</si>
</sst>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411]&quot;令&quot;&quot;和&quot;&quot;7&quot;&quot;年&quot;m&quot;月分&quot;"/>
    <numFmt numFmtId="178" formatCode="[$-411]&quot;令&quot;&quot;和&quot;&quot;3&quot;&quot;年&quot;m&quot;月分&quot;"/>
    <numFmt numFmtId="179" formatCode="0.0_ "/>
    <numFmt numFmtId="180" formatCode="0.0_ ;[Red]\-0.0\ "/>
    <numFmt numFmtId="181" formatCode="0.0_);[Red]\(0.0\)"/>
    <numFmt numFmtId="182" formatCode="0.00_ "/>
    <numFmt numFmtId="183" formatCode="#,##0.0;[Red]\-#,##0.0"/>
    <numFmt numFmtId="184" formatCode="[$-F400]h:mm:ss\ AM/PM"/>
    <numFmt numFmtId="185" formatCode="[$-411]ggge&quot;年&quot;m&quot;月分&quot;"/>
    <numFmt numFmtId="186" formatCode="#,##0_ "/>
    <numFmt numFmtId="187" formatCode="0_);[Red]\(0\)"/>
  </numFmts>
  <fonts count="62" x14ac:knownFonts="1">
    <font>
      <sz val="11"/>
      <color indexed="8"/>
      <name val="ＭＳ Ｐゴシック"/>
      <family val="3"/>
    </font>
    <font>
      <u/>
      <sz val="11"/>
      <color indexed="12"/>
      <name val="ＭＳ 明朝"/>
      <family val="1"/>
    </font>
    <font>
      <sz val="11"/>
      <name val="ＭＳ 明朝"/>
      <family val="1"/>
    </font>
    <font>
      <sz val="11"/>
      <name val="ＭＳ Ｐゴシック"/>
      <family val="3"/>
    </font>
    <font>
      <sz val="5"/>
      <name val="ＭＳ 明朝"/>
      <family val="1"/>
    </font>
    <font>
      <sz val="6"/>
      <name val="ＭＳ Ｐゴシック"/>
      <family val="3"/>
    </font>
    <font>
      <b/>
      <sz val="14"/>
      <name val="ＭＳ Ｐゴシック"/>
      <family val="3"/>
    </font>
    <font>
      <sz val="28"/>
      <name val="ＭＳ Ｐゴシック"/>
      <family val="3"/>
    </font>
    <font>
      <b/>
      <sz val="16"/>
      <name val="ＭＳ Ｐゴシック"/>
      <family val="3"/>
    </font>
    <font>
      <b/>
      <sz val="11"/>
      <name val="ＭＳ Ｐゴシック"/>
      <family val="3"/>
    </font>
    <font>
      <sz val="14"/>
      <name val="ＭＳ Ｐゴシック"/>
      <family val="3"/>
    </font>
    <font>
      <sz val="10.5"/>
      <name val="ＭＳ 明朝"/>
      <family val="1"/>
    </font>
    <font>
      <b/>
      <sz val="20"/>
      <name val="ＭＳ Ｐゴシック"/>
      <family val="3"/>
    </font>
    <font>
      <b/>
      <sz val="12"/>
      <name val="ＭＳ Ｐゴシック"/>
      <family val="3"/>
    </font>
    <font>
      <sz val="12"/>
      <name val="ＭＳ 明朝"/>
      <family val="1"/>
    </font>
    <font>
      <sz val="14"/>
      <name val="ＭＳ Ｐ明朝"/>
      <family val="1"/>
    </font>
    <font>
      <sz val="11"/>
      <name val="ＭＳ Ｐ明朝"/>
      <family val="1"/>
    </font>
    <font>
      <u/>
      <sz val="11"/>
      <color indexed="12"/>
      <name val="ＭＳ Ｐ明朝"/>
      <family val="1"/>
    </font>
    <font>
      <sz val="9"/>
      <name val="ＭＳ Ｐ明朝"/>
      <family val="1"/>
    </font>
    <font>
      <sz val="10"/>
      <name val="ＭＳ Ｐ明朝"/>
      <family val="1"/>
    </font>
    <font>
      <sz val="6"/>
      <name val="ＭＳ 明朝"/>
      <family val="1"/>
    </font>
    <font>
      <sz val="10"/>
      <name val="ＭＳ 明朝"/>
      <family val="1"/>
    </font>
    <font>
      <sz val="9.5"/>
      <name val="ＭＳ 明朝"/>
      <family val="1"/>
    </font>
    <font>
      <sz val="9"/>
      <name val="ＭＳ 明朝"/>
      <family val="1"/>
    </font>
    <font>
      <sz val="14"/>
      <name val="ＭＳ ゴシック"/>
      <family val="3"/>
    </font>
    <font>
      <sz val="6"/>
      <name val="ＭＳ Ｐ明朝"/>
      <family val="1"/>
    </font>
    <font>
      <sz val="7"/>
      <name val="ＭＳ Ｐゴシック"/>
      <family val="3"/>
    </font>
    <font>
      <b/>
      <sz val="14"/>
      <name val="ＭＳ ゴシック"/>
      <family val="3"/>
    </font>
    <font>
      <sz val="9"/>
      <name val="ＭＳ ゴシック"/>
      <family val="3"/>
    </font>
    <font>
      <b/>
      <sz val="11"/>
      <name val="ＭＳ ゴシック"/>
      <family val="3"/>
    </font>
    <font>
      <sz val="10"/>
      <name val="ＭＳ ゴシック"/>
      <family val="3"/>
    </font>
    <font>
      <sz val="11"/>
      <name val="ＭＳ ゴシック"/>
      <family val="3"/>
    </font>
    <font>
      <sz val="8"/>
      <name val="ＭＳ ゴシック"/>
      <family val="3"/>
    </font>
    <font>
      <sz val="9"/>
      <name val="ＭＳ Ｐゴシック"/>
      <family val="3"/>
    </font>
    <font>
      <sz val="10"/>
      <color indexed="8"/>
      <name val="ＭＳ ゴシック"/>
      <family val="3"/>
    </font>
    <font>
      <sz val="11"/>
      <color indexed="10"/>
      <name val="ＭＳ Ｐゴシック"/>
      <family val="3"/>
    </font>
    <font>
      <sz val="10"/>
      <name val="ＭＳ Ｐゴシック"/>
      <family val="3"/>
    </font>
    <font>
      <b/>
      <sz val="10"/>
      <name val="ＭＳ Ｐゴシック"/>
      <family val="3"/>
    </font>
    <font>
      <b/>
      <sz val="9"/>
      <name val="ＭＳ Ｐゴシック"/>
      <family val="3"/>
    </font>
    <font>
      <sz val="16"/>
      <name val="ＭＳ Ｐゴシック"/>
      <family val="3"/>
    </font>
    <font>
      <sz val="11"/>
      <color indexed="48"/>
      <name val="ＭＳ Ｐゴシック"/>
      <family val="3"/>
    </font>
    <font>
      <sz val="10"/>
      <color indexed="12"/>
      <name val="ＭＳ ゴシック"/>
      <family val="3"/>
    </font>
    <font>
      <b/>
      <sz val="10.5"/>
      <name val="ＭＳ Ｐゴシック"/>
      <family val="3"/>
    </font>
    <font>
      <sz val="12"/>
      <name val="ＭＳ Ｐゴシック"/>
      <family val="3"/>
    </font>
    <font>
      <sz val="8.5"/>
      <name val="ＭＳ Ｐゴシック"/>
      <family val="3"/>
    </font>
    <font>
      <b/>
      <i/>
      <sz val="11"/>
      <name val="ＭＳ Ｐゴシック"/>
      <family val="3"/>
    </font>
    <font>
      <sz val="9.5"/>
      <name val="ＭＳ Ｐゴシック"/>
      <family val="3"/>
    </font>
    <font>
      <sz val="8"/>
      <name val="ＭＳ Ｐゴシック"/>
      <family val="3"/>
    </font>
    <font>
      <b/>
      <sz val="17"/>
      <name val="ＭＳ Ｐゴシック"/>
      <family val="3"/>
    </font>
    <font>
      <sz val="12"/>
      <name val="ＭＳ ゴシック"/>
      <family val="3"/>
    </font>
    <font>
      <sz val="10.5"/>
      <name val="ＭＳ Ｐゴシック"/>
      <family val="3"/>
    </font>
    <font>
      <sz val="10.5"/>
      <name val="ＭＳ ゴシック"/>
      <family val="3"/>
    </font>
    <font>
      <sz val="11"/>
      <name val="HG丸ｺﾞｼｯｸM-PRO"/>
      <family val="3"/>
    </font>
    <font>
      <sz val="12"/>
      <name val="HG丸ｺﾞｼｯｸM-PRO"/>
      <family val="3"/>
    </font>
    <font>
      <sz val="14"/>
      <name val="HG丸ｺﾞｼｯｸM-PRO"/>
      <family val="3"/>
    </font>
    <font>
      <b/>
      <sz val="14"/>
      <name val="HG丸ｺﾞｼｯｸM-PRO"/>
      <family val="3"/>
    </font>
    <font>
      <sz val="18"/>
      <name val="ＭＳ Ｐゴシック"/>
      <family val="3"/>
    </font>
    <font>
      <sz val="10.5"/>
      <name val="ＭＳ ゴシック"/>
      <family val="3"/>
      <charset val="128"/>
    </font>
    <font>
      <sz val="10.5"/>
      <name val="ＭＳ 明朝"/>
      <family val="1"/>
      <charset val="128"/>
    </font>
    <font>
      <sz val="6"/>
      <name val="ＭＳ Ｐゴシック"/>
      <family val="3"/>
      <charset val="128"/>
    </font>
    <font>
      <b/>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s>
  <borders count="45">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29">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cellStyleXfs>
  <cellXfs count="671">
    <xf numFmtId="0" fontId="0" fillId="0" borderId="0" xfId="0">
      <alignment vertical="center"/>
    </xf>
    <xf numFmtId="0" fontId="3" fillId="0" borderId="0" xfId="21"/>
    <xf numFmtId="176" fontId="3" fillId="0" borderId="0" xfId="21" applyNumberFormat="1"/>
    <xf numFmtId="0" fontId="6" fillId="0" borderId="0" xfId="8" applyFont="1" applyFill="1"/>
    <xf numFmtId="0" fontId="7" fillId="0" borderId="0" xfId="27" applyFont="1" applyAlignment="1">
      <alignment horizontal="centerContinuous"/>
    </xf>
    <xf numFmtId="0" fontId="8" fillId="0" borderId="0" xfId="27" applyFont="1" applyBorder="1" applyAlignment="1">
      <alignment horizontal="centerContinuous"/>
    </xf>
    <xf numFmtId="0" fontId="9" fillId="0" borderId="0" xfId="27" applyFont="1" applyAlignment="1">
      <alignment horizontal="centerContinuous"/>
    </xf>
    <xf numFmtId="0" fontId="3" fillId="0" borderId="0" xfId="10" applyAlignment="1"/>
    <xf numFmtId="0" fontId="8" fillId="0" borderId="0" xfId="27" applyFont="1" applyAlignment="1">
      <alignment horizontal="center"/>
    </xf>
    <xf numFmtId="0" fontId="3" fillId="0" borderId="0" xfId="27" applyAlignment="1">
      <alignment horizontal="centerContinuous"/>
    </xf>
    <xf numFmtId="0" fontId="11" fillId="0" borderId="0" xfId="27" applyFont="1"/>
    <xf numFmtId="58" fontId="3" fillId="0" borderId="0" xfId="27" applyNumberFormat="1" applyAlignment="1">
      <alignment horizontal="center"/>
    </xf>
    <xf numFmtId="58" fontId="3" fillId="0" borderId="0" xfId="27" applyNumberFormat="1" applyAlignment="1">
      <alignment horizontal="center" vertical="center"/>
    </xf>
    <xf numFmtId="178" fontId="12" fillId="0" borderId="0" xfId="27" applyNumberFormat="1" applyFont="1" applyBorder="1" applyAlignment="1"/>
    <xf numFmtId="0" fontId="3" fillId="0" borderId="0" xfId="8" applyFont="1" applyFill="1" applyAlignment="1">
      <alignment horizontal="right"/>
    </xf>
    <xf numFmtId="49" fontId="3" fillId="0" borderId="0" xfId="26" applyNumberFormat="1"/>
    <xf numFmtId="179" fontId="3" fillId="0" borderId="0" xfId="12" applyNumberFormat="1" applyFont="1" applyBorder="1"/>
    <xf numFmtId="179" fontId="3" fillId="0" borderId="0" xfId="17" applyNumberFormat="1" applyFont="1" applyBorder="1" applyAlignment="1"/>
    <xf numFmtId="176" fontId="3" fillId="0" borderId="0" xfId="27" applyNumberFormat="1" applyFont="1" applyBorder="1" applyAlignment="1">
      <alignment wrapText="1"/>
    </xf>
    <xf numFmtId="0" fontId="3" fillId="0" borderId="0" xfId="28">
      <alignment vertical="center"/>
    </xf>
    <xf numFmtId="0" fontId="2" fillId="0" borderId="0" xfId="20" applyFont="1">
      <alignment vertical="center"/>
    </xf>
    <xf numFmtId="0" fontId="10" fillId="0" borderId="0" xfId="20" applyFont="1">
      <alignment vertical="center"/>
    </xf>
    <xf numFmtId="0" fontId="15" fillId="0" borderId="0" xfId="20" applyFont="1">
      <alignment vertical="center"/>
    </xf>
    <xf numFmtId="0" fontId="16" fillId="0" borderId="0" xfId="20" applyFont="1">
      <alignment vertical="center"/>
    </xf>
    <xf numFmtId="49" fontId="16" fillId="0" borderId="0" xfId="20" applyNumberFormat="1" applyFont="1" applyAlignment="1">
      <alignment horizontal="center" vertical="center"/>
    </xf>
    <xf numFmtId="0" fontId="16" fillId="0" borderId="0" xfId="20" applyFont="1" applyAlignment="1">
      <alignment horizontal="right" vertical="center"/>
    </xf>
    <xf numFmtId="49" fontId="16" fillId="0" borderId="0" xfId="20" applyNumberFormat="1" applyFont="1">
      <alignment vertical="center"/>
    </xf>
    <xf numFmtId="0" fontId="16" fillId="0" borderId="0" xfId="1" applyFont="1" applyAlignment="1" applyProtection="1">
      <alignment vertical="center"/>
    </xf>
    <xf numFmtId="0" fontId="15" fillId="0" borderId="0" xfId="20" applyFont="1" applyAlignment="1">
      <alignment horizontal="center" vertical="center"/>
    </xf>
    <xf numFmtId="0" fontId="17" fillId="0" borderId="0" xfId="1" applyFont="1" applyAlignment="1" applyProtection="1">
      <alignment vertical="center"/>
    </xf>
    <xf numFmtId="14" fontId="16" fillId="0" borderId="0" xfId="20" applyNumberFormat="1" applyFont="1">
      <alignment vertical="center"/>
    </xf>
    <xf numFmtId="0" fontId="18" fillId="0" borderId="0" xfId="20" applyFont="1">
      <alignment vertical="center"/>
    </xf>
    <xf numFmtId="0" fontId="19" fillId="0" borderId="0" xfId="20" applyFont="1">
      <alignment vertical="center"/>
    </xf>
    <xf numFmtId="0" fontId="18" fillId="0" borderId="0" xfId="20" quotePrefix="1" applyFont="1" applyAlignment="1">
      <alignment horizontal="center" vertical="center"/>
    </xf>
    <xf numFmtId="0" fontId="18" fillId="0" borderId="0" xfId="20" applyFont="1" applyAlignment="1">
      <alignment horizontal="center" vertical="center"/>
    </xf>
    <xf numFmtId="0" fontId="2" fillId="0" borderId="0" xfId="1" applyFont="1" applyAlignment="1" applyProtection="1">
      <alignment horizontal="right" vertical="center"/>
    </xf>
    <xf numFmtId="0" fontId="2" fillId="0" borderId="0" xfId="20" applyFont="1" applyAlignment="1">
      <alignment horizontal="right" vertical="center"/>
    </xf>
    <xf numFmtId="0" fontId="2" fillId="0" borderId="0" xfId="12"/>
    <xf numFmtId="0" fontId="2" fillId="0" borderId="0" xfId="15" applyAlignment="1">
      <alignment horizontal="left" vertical="top"/>
    </xf>
    <xf numFmtId="0" fontId="21" fillId="0" borderId="0" xfId="15" applyFont="1"/>
    <xf numFmtId="49" fontId="2" fillId="0" borderId="0" xfId="6" applyNumberFormat="1" applyFont="1" applyAlignment="1">
      <alignment horizontal="center" vertical="center"/>
    </xf>
    <xf numFmtId="49" fontId="2" fillId="0" borderId="0" xfId="6" applyNumberFormat="1" applyFont="1" applyAlignment="1">
      <alignment vertical="center"/>
    </xf>
    <xf numFmtId="0" fontId="11" fillId="0" borderId="0" xfId="15" quotePrefix="1" applyFont="1"/>
    <xf numFmtId="0" fontId="11" fillId="0" borderId="0" xfId="15" applyFont="1" applyAlignment="1">
      <alignment horizontal="left" vertical="top"/>
    </xf>
    <xf numFmtId="49" fontId="11" fillId="0" borderId="0" xfId="15" applyNumberFormat="1" applyFont="1" applyAlignment="1">
      <alignment horizontal="left" vertical="top"/>
    </xf>
    <xf numFmtId="49" fontId="2" fillId="0" borderId="0" xfId="15" applyNumberFormat="1" applyFont="1" applyAlignment="1">
      <alignment horizontal="left" vertical="top"/>
    </xf>
    <xf numFmtId="49" fontId="21" fillId="0" borderId="0" xfId="15" applyNumberFormat="1" applyFont="1" applyAlignment="1">
      <alignment horizontal="left" vertical="top"/>
    </xf>
    <xf numFmtId="49" fontId="11" fillId="0" borderId="0" xfId="15" applyNumberFormat="1" applyFont="1"/>
    <xf numFmtId="49" fontId="11" fillId="0" borderId="0" xfId="15" applyNumberFormat="1" applyFont="1" applyAlignment="1">
      <alignment vertical="top" wrapText="1"/>
    </xf>
    <xf numFmtId="0" fontId="11" fillId="0" borderId="0" xfId="15" applyFont="1" applyAlignment="1">
      <alignment vertical="top"/>
    </xf>
    <xf numFmtId="49" fontId="11" fillId="0" borderId="0" xfId="15" applyNumberFormat="1" applyFont="1" applyAlignment="1">
      <alignment vertical="top"/>
    </xf>
    <xf numFmtId="49" fontId="11" fillId="0" borderId="0" xfId="15" applyNumberFormat="1" applyFont="1" applyAlignment="1">
      <alignment vertical="center"/>
    </xf>
    <xf numFmtId="49" fontId="22" fillId="0" borderId="0" xfId="15" applyNumberFormat="1" applyFont="1" applyFill="1" applyBorder="1" applyAlignment="1">
      <alignment vertical="center"/>
    </xf>
    <xf numFmtId="49" fontId="10" fillId="0" borderId="0" xfId="15" applyNumberFormat="1" applyFont="1" applyFill="1" applyBorder="1" applyAlignment="1">
      <alignment vertical="center"/>
    </xf>
    <xf numFmtId="49" fontId="2" fillId="0" borderId="0" xfId="15" applyNumberFormat="1" applyFont="1" applyBorder="1"/>
    <xf numFmtId="0" fontId="11" fillId="0" borderId="0" xfId="15" applyNumberFormat="1" applyFont="1" applyAlignment="1">
      <alignment vertical="top" wrapText="1"/>
    </xf>
    <xf numFmtId="49" fontId="11" fillId="0" borderId="0" xfId="15" applyNumberFormat="1" applyFont="1" applyAlignment="1">
      <alignment vertical="distributed"/>
    </xf>
    <xf numFmtId="49" fontId="22" fillId="0" borderId="2" xfId="15" applyNumberFormat="1" applyFont="1" applyFill="1" applyBorder="1" applyAlignment="1">
      <alignment vertical="center"/>
    </xf>
    <xf numFmtId="49" fontId="22" fillId="0" borderId="3" xfId="15" applyNumberFormat="1" applyFont="1" applyFill="1" applyBorder="1" applyAlignment="1">
      <alignment vertical="center"/>
    </xf>
    <xf numFmtId="49" fontId="22" fillId="0" borderId="4" xfId="15" applyNumberFormat="1" applyFont="1" applyFill="1" applyBorder="1" applyAlignment="1">
      <alignment vertical="center"/>
    </xf>
    <xf numFmtId="49" fontId="23" fillId="0" borderId="2" xfId="6" applyNumberFormat="1" applyFont="1" applyBorder="1" applyAlignment="1">
      <alignment vertical="center" shrinkToFit="1"/>
    </xf>
    <xf numFmtId="49" fontId="23" fillId="0" borderId="3" xfId="6" applyNumberFormat="1" applyFont="1" applyBorder="1" applyAlignment="1">
      <alignment vertical="center" shrinkToFit="1"/>
    </xf>
    <xf numFmtId="49" fontId="23" fillId="0" borderId="4" xfId="6" applyNumberFormat="1" applyFont="1" applyBorder="1" applyAlignment="1">
      <alignment vertical="center" shrinkToFit="1"/>
    </xf>
    <xf numFmtId="49" fontId="2" fillId="0" borderId="6" xfId="15" applyNumberFormat="1" applyFont="1" applyBorder="1"/>
    <xf numFmtId="49" fontId="22" fillId="0" borderId="5" xfId="15" applyNumberFormat="1" applyFont="1" applyFill="1" applyBorder="1" applyAlignment="1">
      <alignment vertical="center"/>
    </xf>
    <xf numFmtId="49" fontId="22" fillId="0" borderId="6" xfId="15" applyNumberFormat="1" applyFont="1" applyFill="1" applyBorder="1" applyAlignment="1">
      <alignment vertical="center"/>
    </xf>
    <xf numFmtId="49" fontId="2" fillId="0" borderId="3" xfId="15" applyNumberFormat="1" applyFont="1" applyBorder="1"/>
    <xf numFmtId="49" fontId="2" fillId="0" borderId="4" xfId="15" applyNumberFormat="1" applyFont="1" applyBorder="1"/>
    <xf numFmtId="49" fontId="23" fillId="0" borderId="11" xfId="6" applyNumberFormat="1" applyFont="1" applyBorder="1" applyAlignment="1">
      <alignment vertical="center" shrinkToFit="1"/>
    </xf>
    <xf numFmtId="49" fontId="23" fillId="0" borderId="12" xfId="6" applyNumberFormat="1" applyFont="1" applyBorder="1" applyAlignment="1">
      <alignment vertical="center" shrinkToFit="1"/>
    </xf>
    <xf numFmtId="0" fontId="2" fillId="0" borderId="0" xfId="15" applyFont="1" applyBorder="1" applyAlignment="1">
      <alignment horizontal="left" vertical="top" wrapText="1"/>
    </xf>
    <xf numFmtId="49" fontId="24" fillId="0" borderId="0" xfId="15" applyNumberFormat="1" applyFont="1"/>
    <xf numFmtId="49" fontId="23" fillId="0" borderId="15" xfId="6" applyNumberFormat="1" applyFont="1" applyBorder="1" applyAlignment="1">
      <alignment vertical="center" shrinkToFit="1"/>
    </xf>
    <xf numFmtId="0" fontId="22" fillId="0" borderId="0" xfId="15" applyFont="1" applyFill="1" applyBorder="1" applyAlignment="1">
      <alignment vertical="center"/>
    </xf>
    <xf numFmtId="0" fontId="26" fillId="0" borderId="0" xfId="13" applyFont="1" applyAlignment="1">
      <alignment horizontal="right"/>
    </xf>
    <xf numFmtId="0" fontId="9" fillId="0" borderId="0" xfId="26" applyFont="1"/>
    <xf numFmtId="0" fontId="27" fillId="0" borderId="0" xfId="16" applyFont="1"/>
    <xf numFmtId="0" fontId="26" fillId="0" borderId="5" xfId="16" applyFont="1" applyBorder="1" applyAlignment="1">
      <alignment horizontal="right"/>
    </xf>
    <xf numFmtId="0" fontId="3" fillId="0" borderId="0" xfId="16" applyFont="1" applyBorder="1" applyAlignment="1">
      <alignment horizontal="left" vertical="center"/>
    </xf>
    <xf numFmtId="0" fontId="3" fillId="0" borderId="6" xfId="16" applyFont="1" applyBorder="1" applyAlignment="1">
      <alignment horizontal="left" vertical="center"/>
    </xf>
    <xf numFmtId="0" fontId="29" fillId="0" borderId="0" xfId="16" applyFont="1"/>
    <xf numFmtId="0" fontId="30" fillId="0" borderId="0" xfId="8" applyFont="1"/>
    <xf numFmtId="0" fontId="28" fillId="0" borderId="2" xfId="16" applyNumberFormat="1" applyFont="1" applyBorder="1" applyAlignment="1">
      <alignment horizontal="right"/>
    </xf>
    <xf numFmtId="0" fontId="28" fillId="0" borderId="3" xfId="16" applyFont="1" applyBorder="1" applyAlignment="1">
      <alignment horizontal="distributed" vertical="center" shrinkToFit="1"/>
    </xf>
    <xf numFmtId="0" fontId="28" fillId="0" borderId="3" xfId="16" applyFont="1" applyBorder="1" applyAlignment="1">
      <alignment horizontal="left" vertical="center" shrinkToFit="1"/>
    </xf>
    <xf numFmtId="0" fontId="28" fillId="0" borderId="4" xfId="16" applyFont="1" applyBorder="1" applyAlignment="1">
      <alignment vertical="center" shrinkToFit="1"/>
    </xf>
    <xf numFmtId="0" fontId="28" fillId="0" borderId="0" xfId="8" applyFont="1" applyBorder="1"/>
    <xf numFmtId="0" fontId="31" fillId="0" borderId="0" xfId="21" applyFont="1"/>
    <xf numFmtId="0" fontId="28" fillId="2" borderId="14" xfId="16" applyFont="1" applyFill="1" applyBorder="1" applyAlignment="1">
      <alignment vertical="center" wrapText="1"/>
    </xf>
    <xf numFmtId="0" fontId="32" fillId="0" borderId="9" xfId="8" applyFont="1" applyBorder="1" applyAlignment="1">
      <alignment horizontal="right" vertical="top"/>
    </xf>
    <xf numFmtId="3" fontId="30" fillId="0" borderId="10" xfId="16" applyNumberFormat="1" applyFont="1" applyBorder="1" applyAlignment="1">
      <alignment vertical="center"/>
    </xf>
    <xf numFmtId="38" fontId="30" fillId="0" borderId="10" xfId="4" applyFont="1" applyBorder="1" applyAlignment="1"/>
    <xf numFmtId="38" fontId="30" fillId="0" borderId="14" xfId="4" applyFont="1" applyBorder="1" applyAlignment="1"/>
    <xf numFmtId="3" fontId="30" fillId="0" borderId="14" xfId="16" applyNumberFormat="1" applyFont="1" applyBorder="1" applyAlignment="1">
      <alignment vertical="center"/>
    </xf>
    <xf numFmtId="0" fontId="28" fillId="2" borderId="13" xfId="8" applyFont="1" applyFill="1" applyBorder="1" applyAlignment="1">
      <alignment horizontal="center" vertical="center" wrapText="1" shrinkToFit="1"/>
    </xf>
    <xf numFmtId="0" fontId="32" fillId="0" borderId="5" xfId="16" applyFont="1" applyBorder="1" applyAlignment="1">
      <alignment horizontal="right" vertical="top" shrinkToFit="1"/>
    </xf>
    <xf numFmtId="180" fontId="30" fillId="0" borderId="0" xfId="8" applyNumberFormat="1" applyFont="1" applyFill="1" applyBorder="1" applyAlignment="1"/>
    <xf numFmtId="180" fontId="30" fillId="0" borderId="6" xfId="16" applyNumberFormat="1" applyFont="1" applyFill="1" applyBorder="1" applyAlignment="1"/>
    <xf numFmtId="0" fontId="28" fillId="2" borderId="5" xfId="16" applyFont="1" applyFill="1" applyBorder="1" applyAlignment="1">
      <alignment vertical="center" shrinkToFit="1"/>
    </xf>
    <xf numFmtId="0" fontId="28" fillId="2" borderId="14" xfId="16" applyFont="1" applyFill="1" applyBorder="1" applyAlignment="1">
      <alignment vertical="center" shrinkToFit="1"/>
    </xf>
    <xf numFmtId="3" fontId="30" fillId="0" borderId="0" xfId="16" applyNumberFormat="1" applyFont="1" applyBorder="1" applyAlignment="1">
      <alignment vertical="center"/>
    </xf>
    <xf numFmtId="38" fontId="30" fillId="0" borderId="0" xfId="4" applyFont="1" applyBorder="1" applyAlignment="1"/>
    <xf numFmtId="38" fontId="30" fillId="0" borderId="6" xfId="4" applyFont="1" applyFill="1" applyBorder="1" applyAlignment="1"/>
    <xf numFmtId="3" fontId="30" fillId="0" borderId="6" xfId="16" applyNumberFormat="1" applyFont="1" applyFill="1" applyBorder="1" applyAlignment="1">
      <alignment vertical="center"/>
    </xf>
    <xf numFmtId="0" fontId="28" fillId="2" borderId="5" xfId="16" applyFont="1" applyFill="1" applyBorder="1" applyAlignment="1"/>
    <xf numFmtId="49" fontId="3" fillId="0" borderId="0" xfId="21" applyNumberFormat="1" applyFont="1" applyAlignment="1">
      <alignment horizontal="center"/>
    </xf>
    <xf numFmtId="0" fontId="33" fillId="2" borderId="5" xfId="16" applyFont="1" applyFill="1" applyBorder="1"/>
    <xf numFmtId="0" fontId="28" fillId="2" borderId="14" xfId="16" applyFont="1" applyFill="1" applyBorder="1" applyAlignment="1"/>
    <xf numFmtId="38" fontId="30" fillId="0" borderId="0" xfId="16" applyNumberFormat="1" applyFont="1" applyBorder="1" applyAlignment="1">
      <alignment vertical="center"/>
    </xf>
    <xf numFmtId="38" fontId="30" fillId="0" borderId="6" xfId="16" applyNumberFormat="1" applyFont="1" applyFill="1" applyBorder="1" applyAlignment="1">
      <alignment vertical="center"/>
    </xf>
    <xf numFmtId="0" fontId="28" fillId="2" borderId="2" xfId="16" applyFont="1" applyFill="1" applyBorder="1" applyAlignment="1">
      <alignment vertical="center" shrinkToFit="1"/>
    </xf>
    <xf numFmtId="0" fontId="28" fillId="2" borderId="8" xfId="16" applyFont="1" applyFill="1" applyBorder="1" applyAlignment="1">
      <alignment horizontal="center" vertical="center" wrapText="1" shrinkToFit="1"/>
    </xf>
    <xf numFmtId="38" fontId="34" fillId="0" borderId="0" xfId="16" applyNumberFormat="1" applyFont="1" applyBorder="1" applyAlignment="1"/>
    <xf numFmtId="38" fontId="34" fillId="0" borderId="6" xfId="16" applyNumberFormat="1" applyFont="1" applyFill="1" applyBorder="1" applyAlignment="1"/>
    <xf numFmtId="0" fontId="28" fillId="0" borderId="6" xfId="13" applyFont="1" applyBorder="1" applyAlignment="1">
      <alignment horizontal="right"/>
    </xf>
    <xf numFmtId="0" fontId="28" fillId="2" borderId="6" xfId="16" applyFont="1" applyFill="1" applyBorder="1" applyAlignment="1">
      <alignment vertical="center" shrinkToFit="1"/>
    </xf>
    <xf numFmtId="0" fontId="28" fillId="2" borderId="5" xfId="16" applyFont="1" applyFill="1" applyBorder="1" applyAlignment="1">
      <alignment vertical="center"/>
    </xf>
    <xf numFmtId="0" fontId="35" fillId="0" borderId="0" xfId="25" applyFont="1"/>
    <xf numFmtId="0" fontId="3" fillId="0" borderId="0" xfId="21" applyBorder="1" applyAlignment="1">
      <alignment horizontal="center" vertical="center" shrinkToFit="1"/>
    </xf>
    <xf numFmtId="0" fontId="26" fillId="0" borderId="0" xfId="16" applyFont="1" applyBorder="1" applyAlignment="1">
      <alignment horizontal="right" vertical="center" shrinkToFit="1"/>
    </xf>
    <xf numFmtId="0" fontId="28" fillId="0" borderId="4" xfId="16" applyFont="1" applyBorder="1" applyAlignment="1">
      <alignment horizontal="distributed" vertical="center" shrinkToFit="1"/>
    </xf>
    <xf numFmtId="0" fontId="33" fillId="0" borderId="0" xfId="21" applyFont="1"/>
    <xf numFmtId="0" fontId="32" fillId="0" borderId="9" xfId="16" applyFont="1" applyBorder="1" applyAlignment="1">
      <alignment horizontal="right" vertical="center"/>
    </xf>
    <xf numFmtId="180" fontId="30" fillId="0" borderId="10" xfId="16" applyNumberFormat="1" applyFont="1" applyBorder="1" applyAlignment="1">
      <alignment vertical="center"/>
    </xf>
    <xf numFmtId="180" fontId="30" fillId="0" borderId="10" xfId="8" applyNumberFormat="1" applyFont="1" applyFill="1" applyBorder="1" applyAlignment="1"/>
    <xf numFmtId="180" fontId="30" fillId="0" borderId="14" xfId="4" applyNumberFormat="1" applyFont="1" applyFill="1" applyBorder="1" applyAlignment="1"/>
    <xf numFmtId="180" fontId="30" fillId="0" borderId="14" xfId="16" applyNumberFormat="1" applyFont="1" applyBorder="1" applyAlignment="1">
      <alignment vertical="center"/>
    </xf>
    <xf numFmtId="0" fontId="32" fillId="0" borderId="5" xfId="16" applyFont="1" applyBorder="1" applyAlignment="1">
      <alignment horizontal="right" vertical="center"/>
    </xf>
    <xf numFmtId="0" fontId="28" fillId="2" borderId="1" xfId="16" applyFont="1" applyFill="1" applyBorder="1" applyAlignment="1">
      <alignment vertical="center" wrapText="1"/>
    </xf>
    <xf numFmtId="180" fontId="30" fillId="0" borderId="0" xfId="16" applyNumberFormat="1" applyFont="1" applyBorder="1" applyAlignment="1">
      <alignment vertical="center"/>
    </xf>
    <xf numFmtId="180" fontId="30" fillId="0" borderId="6" xfId="16" applyNumberFormat="1" applyFont="1" applyFill="1" applyBorder="1" applyAlignment="1">
      <alignment vertical="center"/>
    </xf>
    <xf numFmtId="0" fontId="2" fillId="0" borderId="0" xfId="16" applyFont="1" applyAlignment="1">
      <alignment vertical="top" wrapText="1"/>
    </xf>
    <xf numFmtId="0" fontId="24" fillId="0" borderId="0" xfId="16" applyFont="1"/>
    <xf numFmtId="0" fontId="28" fillId="2" borderId="14" xfId="16" applyFont="1" applyFill="1" applyBorder="1" applyAlignment="1">
      <alignment vertical="center"/>
    </xf>
    <xf numFmtId="0" fontId="32" fillId="0" borderId="5" xfId="8" applyFont="1" applyBorder="1" applyAlignment="1">
      <alignment horizontal="right" vertical="top"/>
    </xf>
    <xf numFmtId="181" fontId="30" fillId="0" borderId="0" xfId="16" applyNumberFormat="1" applyFont="1" applyBorder="1" applyAlignment="1"/>
    <xf numFmtId="181" fontId="30" fillId="0" borderId="6" xfId="16" applyNumberFormat="1" applyFont="1" applyBorder="1" applyAlignment="1"/>
    <xf numFmtId="182" fontId="30" fillId="0" borderId="0" xfId="16" applyNumberFormat="1" applyFont="1" applyBorder="1" applyAlignment="1"/>
    <xf numFmtId="182" fontId="30" fillId="0" borderId="6" xfId="16" applyNumberFormat="1" applyFont="1" applyBorder="1" applyAlignment="1"/>
    <xf numFmtId="0" fontId="28" fillId="2" borderId="0" xfId="16" applyFont="1" applyFill="1" applyBorder="1" applyAlignment="1"/>
    <xf numFmtId="0" fontId="8" fillId="0" borderId="0" xfId="28" applyFont="1">
      <alignment vertical="center"/>
    </xf>
    <xf numFmtId="0" fontId="9" fillId="0" borderId="0" xfId="28" applyFont="1" applyAlignment="1"/>
    <xf numFmtId="183" fontId="9" fillId="3" borderId="1" xfId="2" applyNumberFormat="1" applyFont="1" applyFill="1" applyBorder="1" applyAlignment="1">
      <alignment vertical="center"/>
    </xf>
    <xf numFmtId="49" fontId="36" fillId="0" borderId="5" xfId="2" applyNumberFormat="1" applyFont="1" applyFill="1" applyBorder="1" applyAlignment="1">
      <alignment horizontal="right" vertical="center"/>
    </xf>
    <xf numFmtId="49" fontId="36" fillId="0" borderId="0" xfId="2" applyNumberFormat="1" applyFont="1" applyFill="1" applyBorder="1" applyAlignment="1">
      <alignment horizontal="right" vertical="center"/>
    </xf>
    <xf numFmtId="49" fontId="37" fillId="0" borderId="6" xfId="2" applyNumberFormat="1" applyFont="1" applyFill="1" applyBorder="1" applyAlignment="1">
      <alignment horizontal="right" vertical="center"/>
    </xf>
    <xf numFmtId="0" fontId="36" fillId="0" borderId="0" xfId="28" applyFont="1" applyAlignment="1">
      <alignment horizontal="right" vertical="center"/>
    </xf>
    <xf numFmtId="0" fontId="3" fillId="0" borderId="0" xfId="28" applyFont="1" applyAlignment="1">
      <alignment horizontal="right" vertical="center"/>
    </xf>
    <xf numFmtId="49" fontId="37" fillId="0" borderId="0" xfId="2" applyNumberFormat="1" applyFont="1" applyBorder="1" applyAlignment="1">
      <alignment horizontal="right" vertical="center"/>
    </xf>
    <xf numFmtId="183" fontId="3" fillId="0" borderId="0" xfId="2" applyNumberFormat="1" applyFont="1" applyBorder="1" applyAlignment="1">
      <alignment vertical="center"/>
    </xf>
    <xf numFmtId="0" fontId="9" fillId="0" borderId="0" xfId="28" applyFont="1" applyAlignment="1">
      <alignment horizontal="center" vertical="center"/>
    </xf>
    <xf numFmtId="0" fontId="37" fillId="0" borderId="6" xfId="2" applyNumberFormat="1" applyFont="1" applyBorder="1" applyAlignment="1">
      <alignment horizontal="right" vertical="center"/>
    </xf>
    <xf numFmtId="49" fontId="36" fillId="0" borderId="0" xfId="2" applyNumberFormat="1" applyFont="1" applyFill="1" applyBorder="1" applyAlignment="1">
      <alignment horizontal="center" vertical="center"/>
    </xf>
    <xf numFmtId="49" fontId="37" fillId="0" borderId="6" xfId="2" applyNumberFormat="1" applyFont="1" applyFill="1" applyBorder="1" applyAlignment="1">
      <alignment horizontal="center" vertical="center"/>
    </xf>
    <xf numFmtId="0" fontId="37" fillId="0" borderId="0" xfId="28" applyFont="1" applyBorder="1" applyAlignment="1">
      <alignment horizontal="center" vertical="center"/>
    </xf>
    <xf numFmtId="183" fontId="33" fillId="2" borderId="9" xfId="2" applyNumberFormat="1" applyFont="1" applyFill="1" applyBorder="1" applyAlignment="1" applyProtection="1">
      <alignment horizontal="left" vertical="center" wrapText="1"/>
      <protection locked="0"/>
    </xf>
    <xf numFmtId="184" fontId="33" fillId="2" borderId="10" xfId="2" applyNumberFormat="1" applyFont="1" applyFill="1" applyBorder="1" applyAlignment="1" applyProtection="1">
      <alignment horizontal="distributed" vertical="center" shrinkToFit="1"/>
      <protection locked="0"/>
    </xf>
    <xf numFmtId="184" fontId="33" fillId="2" borderId="14" xfId="2" applyNumberFormat="1" applyFont="1" applyFill="1" applyBorder="1" applyAlignment="1" applyProtection="1">
      <alignment horizontal="distributed" vertical="center" shrinkToFit="1"/>
      <protection locked="0"/>
    </xf>
    <xf numFmtId="180" fontId="3" fillId="0" borderId="9" xfId="14" applyNumberFormat="1" applyFont="1" applyFill="1" applyBorder="1"/>
    <xf numFmtId="180" fontId="3" fillId="0" borderId="10" xfId="14" applyNumberFormat="1" applyFont="1" applyFill="1" applyBorder="1"/>
    <xf numFmtId="180" fontId="3" fillId="0" borderId="10" xfId="2" applyNumberFormat="1" applyFont="1" applyFill="1" applyBorder="1" applyAlignment="1">
      <alignment vertical="center"/>
    </xf>
    <xf numFmtId="180" fontId="9" fillId="0" borderId="14" xfId="14" applyNumberFormat="1" applyFont="1" applyFill="1" applyBorder="1"/>
    <xf numFmtId="180" fontId="9" fillId="0" borderId="14" xfId="2" applyNumberFormat="1" applyFont="1" applyBorder="1" applyAlignment="1">
      <alignment vertical="center"/>
    </xf>
    <xf numFmtId="180" fontId="9" fillId="0" borderId="1" xfId="2" applyNumberFormat="1" applyFont="1" applyBorder="1" applyAlignment="1"/>
    <xf numFmtId="180" fontId="3" fillId="0" borderId="5" xfId="2" applyNumberFormat="1" applyFont="1" applyBorder="1" applyAlignment="1">
      <alignment vertical="center"/>
    </xf>
    <xf numFmtId="180" fontId="3" fillId="0" borderId="0" xfId="7" applyNumberFormat="1">
      <alignment vertical="center"/>
    </xf>
    <xf numFmtId="180" fontId="9" fillId="0" borderId="14" xfId="2" applyNumberFormat="1" applyFont="1" applyBorder="1" applyAlignment="1"/>
    <xf numFmtId="0" fontId="6" fillId="0" borderId="0" xfId="28" applyFont="1">
      <alignment vertical="center"/>
    </xf>
    <xf numFmtId="180" fontId="3" fillId="0" borderId="5" xfId="14" applyNumberFormat="1" applyFont="1" applyFill="1" applyBorder="1"/>
    <xf numFmtId="180" fontId="3" fillId="0" borderId="0" xfId="13" applyNumberFormat="1" applyFont="1" applyFill="1" applyBorder="1"/>
    <xf numFmtId="180" fontId="3" fillId="0" borderId="0" xfId="2" applyNumberFormat="1" applyFont="1" applyFill="1" applyBorder="1" applyAlignment="1">
      <alignment vertical="center"/>
    </xf>
    <xf numFmtId="180" fontId="9" fillId="0" borderId="6" xfId="14" applyNumberFormat="1" applyFont="1" applyFill="1" applyBorder="1"/>
    <xf numFmtId="180" fontId="9" fillId="0" borderId="6" xfId="2" applyNumberFormat="1" applyFont="1" applyBorder="1" applyAlignment="1">
      <alignment vertical="center"/>
    </xf>
    <xf numFmtId="179" fontId="3" fillId="0" borderId="0" xfId="28" applyNumberFormat="1" applyFont="1" applyFill="1">
      <alignment vertical="center"/>
    </xf>
    <xf numFmtId="180" fontId="9" fillId="0" borderId="6" xfId="2" applyNumberFormat="1" applyFont="1" applyBorder="1" applyAlignment="1"/>
    <xf numFmtId="0" fontId="8" fillId="0" borderId="0" xfId="28" applyFont="1" applyAlignment="1">
      <alignment vertical="center"/>
    </xf>
    <xf numFmtId="0" fontId="6" fillId="0" borderId="0" xfId="28" applyFont="1" applyAlignment="1">
      <alignment vertical="center" shrinkToFit="1"/>
    </xf>
    <xf numFmtId="0" fontId="6" fillId="0" borderId="0" xfId="28" applyFont="1" applyAlignment="1">
      <alignment horizontal="center" vertical="center" shrinkToFit="1"/>
    </xf>
    <xf numFmtId="180" fontId="3" fillId="0" borderId="0" xfId="14" applyNumberFormat="1" applyFont="1" applyFill="1" applyBorder="1" applyAlignment="1"/>
    <xf numFmtId="184" fontId="33" fillId="2" borderId="10" xfId="2" applyNumberFormat="1" applyFont="1" applyFill="1" applyBorder="1" applyAlignment="1" applyProtection="1">
      <alignment horizontal="distributed" vertical="center"/>
      <protection locked="0"/>
    </xf>
    <xf numFmtId="184" fontId="33" fillId="2" borderId="14" xfId="2" applyNumberFormat="1" applyFont="1" applyFill="1" applyBorder="1" applyAlignment="1" applyProtection="1">
      <alignment vertical="center" shrinkToFit="1"/>
      <protection locked="0"/>
    </xf>
    <xf numFmtId="180" fontId="3" fillId="0" borderId="5" xfId="28" applyNumberFormat="1" applyFont="1" applyFill="1" applyBorder="1" applyAlignment="1">
      <alignment horizontal="right" vertical="center"/>
    </xf>
    <xf numFmtId="180" fontId="3" fillId="0" borderId="0" xfId="28" applyNumberFormat="1" applyFont="1" applyFill="1" applyBorder="1" applyAlignment="1">
      <alignment horizontal="right" vertical="center"/>
    </xf>
    <xf numFmtId="184" fontId="33" fillId="2" borderId="10" xfId="2" applyNumberFormat="1" applyFont="1" applyFill="1" applyBorder="1" applyAlignment="1" applyProtection="1">
      <alignment horizontal="distributed" vertical="center" wrapText="1"/>
      <protection locked="0"/>
    </xf>
    <xf numFmtId="184" fontId="33" fillId="2" borderId="14" xfId="2" applyNumberFormat="1" applyFont="1" applyFill="1" applyBorder="1" applyAlignment="1" applyProtection="1">
      <alignment horizontal="distributed" vertical="center"/>
      <protection locked="0"/>
    </xf>
    <xf numFmtId="0" fontId="39" fillId="0" borderId="0" xfId="28" applyFont="1" applyAlignment="1">
      <alignment vertical="center"/>
    </xf>
    <xf numFmtId="0" fontId="3" fillId="0" borderId="0" xfId="7" applyAlignment="1">
      <alignment horizontal="center" vertical="center"/>
    </xf>
    <xf numFmtId="184" fontId="33" fillId="2" borderId="10" xfId="2" applyNumberFormat="1" applyFont="1" applyFill="1" applyBorder="1" applyAlignment="1" applyProtection="1">
      <alignment vertical="center" shrinkToFit="1"/>
      <protection locked="0"/>
    </xf>
    <xf numFmtId="180" fontId="9" fillId="3" borderId="1" xfId="2" applyNumberFormat="1" applyFont="1" applyFill="1" applyBorder="1" applyAlignment="1">
      <alignment vertical="center"/>
    </xf>
    <xf numFmtId="0" fontId="40" fillId="0" borderId="0" xfId="21" applyFont="1" applyFill="1"/>
    <xf numFmtId="0" fontId="36" fillId="0" borderId="0" xfId="25" applyFont="1"/>
    <xf numFmtId="180" fontId="41" fillId="0" borderId="0" xfId="25" applyNumberFormat="1" applyFont="1" applyBorder="1"/>
    <xf numFmtId="0" fontId="2" fillId="0" borderId="0" xfId="14" applyBorder="1" applyAlignment="1">
      <alignment vertical="center"/>
    </xf>
    <xf numFmtId="183" fontId="13" fillId="3" borderId="1" xfId="2" applyNumberFormat="1" applyFont="1" applyFill="1" applyBorder="1" applyAlignment="1">
      <alignment vertical="center"/>
    </xf>
    <xf numFmtId="180" fontId="3" fillId="0" borderId="9" xfId="14" applyNumberFormat="1" applyFont="1" applyFill="1" applyBorder="1" applyAlignment="1">
      <alignment horizontal="right"/>
    </xf>
    <xf numFmtId="180" fontId="3" fillId="0" borderId="10" xfId="21" applyNumberFormat="1" applyFont="1" applyFill="1" applyBorder="1" applyAlignment="1">
      <alignment horizontal="right"/>
    </xf>
    <xf numFmtId="180" fontId="3" fillId="0" borderId="10" xfId="2" applyNumberFormat="1" applyFont="1" applyFill="1" applyBorder="1" applyAlignment="1">
      <alignment horizontal="right" vertical="center"/>
    </xf>
    <xf numFmtId="180" fontId="9" fillId="0" borderId="14" xfId="14" applyNumberFormat="1" applyFont="1" applyFill="1" applyBorder="1" applyAlignment="1">
      <alignment horizontal="right"/>
    </xf>
    <xf numFmtId="180" fontId="9" fillId="0" borderId="1" xfId="2" applyNumberFormat="1" applyFont="1" applyBorder="1" applyAlignment="1">
      <alignment horizontal="right"/>
    </xf>
    <xf numFmtId="183" fontId="3" fillId="0" borderId="5" xfId="2" applyNumberFormat="1" applyFont="1" applyBorder="1" applyAlignment="1">
      <alignment vertical="center"/>
    </xf>
    <xf numFmtId="180" fontId="42" fillId="0" borderId="14" xfId="14" applyNumberFormat="1" applyFont="1" applyFill="1" applyBorder="1" applyAlignment="1">
      <alignment horizontal="right"/>
    </xf>
    <xf numFmtId="180" fontId="9" fillId="0" borderId="13" xfId="2" applyNumberFormat="1" applyFont="1" applyBorder="1" applyAlignment="1"/>
    <xf numFmtId="180" fontId="3" fillId="0" borderId="5" xfId="14" applyNumberFormat="1" applyFont="1" applyFill="1" applyBorder="1" applyAlignment="1">
      <alignment horizontal="right"/>
    </xf>
    <xf numFmtId="180" fontId="3" fillId="0" borderId="0" xfId="14" applyNumberFormat="1" applyFont="1" applyFill="1" applyBorder="1" applyAlignment="1">
      <alignment horizontal="right"/>
    </xf>
    <xf numFmtId="180" fontId="9" fillId="0" borderId="6" xfId="14" applyNumberFormat="1" applyFont="1" applyFill="1" applyBorder="1" applyAlignment="1">
      <alignment horizontal="right"/>
    </xf>
    <xf numFmtId="180" fontId="42" fillId="0" borderId="6" xfId="14" applyNumberFormat="1" applyFont="1" applyFill="1" applyBorder="1" applyAlignment="1">
      <alignment horizontal="right"/>
    </xf>
    <xf numFmtId="183" fontId="36" fillId="0" borderId="0" xfId="2" applyNumberFormat="1" applyFont="1" applyBorder="1" applyAlignment="1">
      <alignment vertical="top" wrapText="1"/>
    </xf>
    <xf numFmtId="0" fontId="36" fillId="0" borderId="0" xfId="28" applyFont="1" applyAlignment="1">
      <alignment horizontal="right" vertical="center"/>
    </xf>
    <xf numFmtId="183" fontId="33" fillId="0" borderId="0" xfId="2" applyNumberFormat="1" applyFont="1" applyBorder="1" applyAlignment="1">
      <alignment horizontal="center" vertical="center" wrapText="1"/>
    </xf>
    <xf numFmtId="180" fontId="9" fillId="0" borderId="16" xfId="2" applyNumberFormat="1" applyFont="1" applyBorder="1" applyAlignment="1">
      <alignment vertical="center"/>
    </xf>
    <xf numFmtId="183" fontId="3" fillId="0" borderId="0" xfId="2" applyNumberFormat="1" applyFont="1" applyBorder="1" applyAlignment="1"/>
    <xf numFmtId="0" fontId="3" fillId="0" borderId="0" xfId="28">
      <alignment vertical="center"/>
    </xf>
    <xf numFmtId="180" fontId="9" fillId="0" borderId="10" xfId="2" applyNumberFormat="1" applyFont="1" applyBorder="1" applyAlignment="1">
      <alignment vertical="center"/>
    </xf>
    <xf numFmtId="180" fontId="9" fillId="0" borderId="0" xfId="2" applyNumberFormat="1" applyFont="1" applyBorder="1" applyAlignment="1">
      <alignment vertical="center"/>
    </xf>
    <xf numFmtId="183" fontId="3" fillId="0" borderId="5" xfId="2" applyNumberFormat="1" applyFont="1" applyBorder="1" applyAlignment="1"/>
    <xf numFmtId="0" fontId="36" fillId="0" borderId="0" xfId="28" applyFont="1" applyBorder="1" applyAlignment="1">
      <alignment horizontal="center" vertical="center"/>
    </xf>
    <xf numFmtId="0" fontId="33" fillId="0" borderId="0" xfId="28" applyFont="1" applyAlignment="1">
      <alignment horizontal="center" vertical="center"/>
    </xf>
    <xf numFmtId="0" fontId="33" fillId="0" borderId="0" xfId="28" applyFont="1">
      <alignment vertical="center"/>
    </xf>
    <xf numFmtId="181" fontId="3" fillId="0" borderId="9" xfId="14" applyNumberFormat="1" applyFont="1" applyFill="1" applyBorder="1"/>
    <xf numFmtId="181" fontId="3" fillId="0" borderId="10" xfId="14" applyNumberFormat="1" applyFont="1" applyFill="1" applyBorder="1"/>
    <xf numFmtId="181" fontId="3" fillId="0" borderId="10" xfId="2" applyNumberFormat="1" applyFont="1" applyFill="1" applyBorder="1" applyAlignment="1">
      <alignment vertical="center"/>
    </xf>
    <xf numFmtId="181" fontId="9" fillId="0" borderId="14" xfId="14" applyNumberFormat="1" applyFont="1" applyFill="1" applyBorder="1"/>
    <xf numFmtId="181" fontId="3" fillId="0" borderId="9" xfId="0" applyNumberFormat="1" applyFont="1" applyBorder="1">
      <alignment vertical="center"/>
    </xf>
    <xf numFmtId="181" fontId="3" fillId="0" borderId="10" xfId="0" applyNumberFormat="1" applyFont="1" applyBorder="1">
      <alignment vertical="center"/>
    </xf>
    <xf numFmtId="181" fontId="9" fillId="0" borderId="14" xfId="2" applyNumberFormat="1" applyFont="1" applyBorder="1" applyAlignment="1">
      <alignment vertical="center"/>
    </xf>
    <xf numFmtId="180" fontId="3" fillId="0" borderId="9" xfId="0" applyNumberFormat="1" applyFont="1" applyBorder="1">
      <alignment vertical="center"/>
    </xf>
    <xf numFmtId="180" fontId="3" fillId="0" borderId="10" xfId="0" applyNumberFormat="1" applyFont="1" applyBorder="1">
      <alignment vertical="center"/>
    </xf>
    <xf numFmtId="179" fontId="3" fillId="0" borderId="9" xfId="14" applyNumberFormat="1" applyFont="1" applyFill="1" applyBorder="1"/>
    <xf numFmtId="179" fontId="3" fillId="0" borderId="10" xfId="14" applyNumberFormat="1" applyFont="1" applyFill="1" applyBorder="1"/>
    <xf numFmtId="179" fontId="3" fillId="0" borderId="10" xfId="2" applyNumberFormat="1" applyFont="1" applyFill="1" applyBorder="1" applyAlignment="1">
      <alignment vertical="center"/>
    </xf>
    <xf numFmtId="179" fontId="9" fillId="0" borderId="14" xfId="14" applyNumberFormat="1" applyFont="1" applyFill="1" applyBorder="1"/>
    <xf numFmtId="179" fontId="3" fillId="0" borderId="9" xfId="0" applyNumberFormat="1" applyFont="1" applyBorder="1">
      <alignment vertical="center"/>
    </xf>
    <xf numFmtId="179" fontId="3" fillId="0" borderId="10" xfId="0" applyNumberFormat="1" applyFont="1" applyBorder="1">
      <alignment vertical="center"/>
    </xf>
    <xf numFmtId="179" fontId="9" fillId="0" borderId="14" xfId="2" applyNumberFormat="1" applyFont="1" applyBorder="1" applyAlignment="1">
      <alignment vertical="center"/>
    </xf>
    <xf numFmtId="181" fontId="3" fillId="0" borderId="5" xfId="14" applyNumberFormat="1" applyFont="1" applyFill="1" applyBorder="1"/>
    <xf numFmtId="181" fontId="3" fillId="0" borderId="0" xfId="21" applyNumberFormat="1" applyFill="1" applyBorder="1"/>
    <xf numFmtId="181" fontId="3" fillId="0" borderId="0" xfId="7" applyNumberFormat="1" applyFont="1" applyFill="1">
      <alignment vertical="center"/>
    </xf>
    <xf numFmtId="181" fontId="9" fillId="0" borderId="6" xfId="14" applyNumberFormat="1" applyFont="1" applyFill="1" applyBorder="1"/>
    <xf numFmtId="181" fontId="3" fillId="0" borderId="5" xfId="0" applyNumberFormat="1" applyFont="1" applyBorder="1">
      <alignment vertical="center"/>
    </xf>
    <xf numFmtId="181" fontId="3" fillId="0" borderId="0" xfId="0" applyNumberFormat="1" applyFont="1" applyBorder="1">
      <alignment vertical="center"/>
    </xf>
    <xf numFmtId="181" fontId="9" fillId="0" borderId="6" xfId="2" applyNumberFormat="1" applyFont="1" applyBorder="1" applyAlignment="1">
      <alignment vertical="center"/>
    </xf>
    <xf numFmtId="180" fontId="3" fillId="0" borderId="5" xfId="7" applyNumberFormat="1" applyBorder="1">
      <alignment vertical="center"/>
    </xf>
    <xf numFmtId="180" fontId="3" fillId="0" borderId="0" xfId="7" applyNumberFormat="1" applyBorder="1">
      <alignment vertical="center"/>
    </xf>
    <xf numFmtId="179" fontId="3" fillId="0" borderId="5" xfId="14" applyNumberFormat="1" applyFont="1" applyFill="1" applyBorder="1"/>
    <xf numFmtId="179" fontId="9" fillId="0" borderId="6" xfId="14" applyNumberFormat="1" applyFont="1" applyFill="1" applyBorder="1"/>
    <xf numFmtId="179" fontId="3" fillId="0" borderId="5" xfId="0" applyNumberFormat="1" applyFont="1" applyBorder="1">
      <alignment vertical="center"/>
    </xf>
    <xf numFmtId="179" fontId="3" fillId="0" borderId="0" xfId="0" applyNumberFormat="1" applyFont="1" applyBorder="1">
      <alignment vertical="center"/>
    </xf>
    <xf numFmtId="179" fontId="9" fillId="0" borderId="6" xfId="2" applyNumberFormat="1" applyFont="1" applyBorder="1" applyAlignment="1">
      <alignment vertical="center"/>
    </xf>
    <xf numFmtId="181" fontId="3" fillId="0" borderId="5" xfId="28" applyNumberFormat="1" applyFont="1" applyFill="1" applyBorder="1" applyAlignment="1">
      <alignment horizontal="right" vertical="center"/>
    </xf>
    <xf numFmtId="181" fontId="3" fillId="0" borderId="0" xfId="28" applyNumberFormat="1" applyFont="1" applyFill="1" applyBorder="1" applyAlignment="1">
      <alignment horizontal="right" vertical="center"/>
    </xf>
    <xf numFmtId="179" fontId="3" fillId="0" borderId="5" xfId="28" applyNumberFormat="1" applyFont="1" applyFill="1" applyBorder="1" applyAlignment="1">
      <alignment horizontal="right" vertical="center"/>
    </xf>
    <xf numFmtId="179" fontId="3" fillId="0" borderId="0" xfId="28" applyNumberFormat="1" applyFont="1" applyFill="1" applyBorder="1" applyAlignment="1">
      <alignment horizontal="right" vertical="center"/>
    </xf>
    <xf numFmtId="0" fontId="3" fillId="0" borderId="19" xfId="21" applyBorder="1"/>
    <xf numFmtId="0" fontId="3" fillId="0" borderId="3" xfId="21" applyBorder="1"/>
    <xf numFmtId="0" fontId="3" fillId="0" borderId="19" xfId="11" applyFont="1" applyBorder="1" applyAlignment="1">
      <alignment horizontal="left"/>
    </xf>
    <xf numFmtId="0" fontId="3" fillId="0" borderId="0" xfId="13" applyFont="1" applyAlignment="1">
      <alignment horizontal="left"/>
    </xf>
    <xf numFmtId="49" fontId="43" fillId="0" borderId="0" xfId="11" applyNumberFormat="1" applyFont="1" applyBorder="1" applyAlignment="1">
      <alignment horizontal="left" vertical="center" textRotation="180"/>
    </xf>
    <xf numFmtId="0" fontId="3" fillId="0" borderId="0" xfId="10" quotePrefix="1" applyAlignment="1">
      <alignment horizontal="left"/>
    </xf>
    <xf numFmtId="0" fontId="26" fillId="0" borderId="10" xfId="11" applyFont="1" applyBorder="1" applyAlignment="1">
      <alignment horizontal="right" vertical="distributed"/>
    </xf>
    <xf numFmtId="0" fontId="3" fillId="0" borderId="10" xfId="21" applyFont="1" applyBorder="1"/>
    <xf numFmtId="0" fontId="26" fillId="0" borderId="0" xfId="11" applyFont="1" applyBorder="1" applyAlignment="1">
      <alignment horizontal="right" vertical="distributed"/>
    </xf>
    <xf numFmtId="49" fontId="3" fillId="0" borderId="0" xfId="11" applyNumberFormat="1" applyFont="1" applyBorder="1" applyAlignment="1">
      <alignment horizontal="right" vertical="center" shrinkToFit="1"/>
    </xf>
    <xf numFmtId="0" fontId="3" fillId="0" borderId="6" xfId="3" applyNumberFormat="1" applyFont="1" applyBorder="1" applyAlignment="1">
      <alignment horizontal="right" vertical="center"/>
    </xf>
    <xf numFmtId="0" fontId="9" fillId="0" borderId="6" xfId="3" applyNumberFormat="1" applyFont="1" applyBorder="1" applyAlignment="1">
      <alignment horizontal="right" vertical="center"/>
    </xf>
    <xf numFmtId="0" fontId="10" fillId="0" borderId="0" xfId="11" applyFont="1"/>
    <xf numFmtId="0" fontId="26" fillId="0" borderId="0" xfId="11" applyFont="1" applyBorder="1" applyAlignment="1">
      <alignment horizontal="left" vertical="distributed"/>
    </xf>
    <xf numFmtId="0" fontId="3" fillId="0" borderId="0" xfId="11" applyFont="1" applyFill="1" applyBorder="1" applyAlignment="1">
      <alignment horizontal="left" vertical="center" shrinkToFit="1"/>
    </xf>
    <xf numFmtId="49" fontId="3" fillId="0" borderId="0" xfId="11" applyNumberFormat="1" applyFont="1" applyBorder="1" applyAlignment="1">
      <alignment horizontal="left" vertical="center" shrinkToFit="1"/>
    </xf>
    <xf numFmtId="0" fontId="9" fillId="0" borderId="6" xfId="11" applyFont="1" applyFill="1" applyBorder="1" applyAlignment="1">
      <alignment horizontal="left" vertical="center" shrinkToFit="1"/>
    </xf>
    <xf numFmtId="0" fontId="11" fillId="0" borderId="0" xfId="11" applyFont="1" applyBorder="1" applyAlignment="1">
      <alignment horizontal="left" vertical="distributed"/>
    </xf>
    <xf numFmtId="49" fontId="3" fillId="0" borderId="6" xfId="11" applyNumberFormat="1" applyFont="1" applyBorder="1" applyAlignment="1">
      <alignment horizontal="left" vertical="center" shrinkToFit="1"/>
    </xf>
    <xf numFmtId="0" fontId="3" fillId="0" borderId="0" xfId="21" applyFill="1" applyAlignment="1">
      <alignment horizontal="center"/>
    </xf>
    <xf numFmtId="0" fontId="3" fillId="2" borderId="9" xfId="11" applyFont="1" applyFill="1" applyBorder="1" applyAlignment="1">
      <alignment horizontal="centerContinuous" shrinkToFit="1"/>
    </xf>
    <xf numFmtId="0" fontId="3" fillId="2" borderId="8" xfId="11" applyFont="1" applyFill="1" applyBorder="1" applyAlignment="1">
      <alignment horizontal="center" vertical="center" shrinkToFit="1"/>
    </xf>
    <xf numFmtId="0" fontId="26" fillId="0" borderId="10" xfId="11" applyFont="1" applyBorder="1" applyAlignment="1">
      <alignment horizontal="right" vertical="center" shrinkToFit="1"/>
    </xf>
    <xf numFmtId="176" fontId="3" fillId="0" borderId="10" xfId="11" applyNumberFormat="1" applyFont="1" applyBorder="1"/>
    <xf numFmtId="176" fontId="3" fillId="0" borderId="14" xfId="11" applyNumberFormat="1" applyFont="1" applyBorder="1"/>
    <xf numFmtId="176" fontId="9" fillId="0" borderId="14" xfId="11" applyNumberFormat="1" applyFont="1" applyBorder="1"/>
    <xf numFmtId="0" fontId="3" fillId="2" borderId="5" xfId="11" applyFont="1" applyFill="1" applyBorder="1" applyAlignment="1">
      <alignment horizontal="centerContinuous" shrinkToFit="1"/>
    </xf>
    <xf numFmtId="0" fontId="44" fillId="2" borderId="8" xfId="11" applyFont="1" applyFill="1" applyBorder="1" applyAlignment="1">
      <alignment horizontal="center" vertical="center" shrinkToFit="1"/>
    </xf>
    <xf numFmtId="0" fontId="26" fillId="0" borderId="3" xfId="11" applyFont="1" applyBorder="1" applyAlignment="1">
      <alignment horizontal="right" vertical="center" shrinkToFit="1"/>
    </xf>
    <xf numFmtId="176" fontId="3" fillId="0" borderId="3" xfId="21" applyNumberFormat="1" applyFont="1" applyBorder="1"/>
    <xf numFmtId="176" fontId="3" fillId="0" borderId="4" xfId="11" applyNumberFormat="1" applyFont="1" applyBorder="1"/>
    <xf numFmtId="176" fontId="9" fillId="0" borderId="4" xfId="11" applyNumberFormat="1" applyFont="1" applyBorder="1"/>
    <xf numFmtId="0" fontId="45" fillId="0" borderId="0" xfId="10" applyFont="1" applyAlignment="1"/>
    <xf numFmtId="176" fontId="3" fillId="0" borderId="6" xfId="11" applyNumberFormat="1" applyFont="1" applyBorder="1"/>
    <xf numFmtId="0" fontId="46" fillId="0" borderId="0" xfId="11" applyFont="1"/>
    <xf numFmtId="0" fontId="47" fillId="0" borderId="0" xfId="22" applyFont="1"/>
    <xf numFmtId="14" fontId="3" fillId="0" borderId="0" xfId="11" applyNumberFormat="1" applyFont="1"/>
    <xf numFmtId="0" fontId="48" fillId="0" borderId="0" xfId="11" applyFont="1" applyAlignment="1">
      <alignment horizontal="center" vertical="center"/>
    </xf>
    <xf numFmtId="176" fontId="9" fillId="0" borderId="6" xfId="11" applyNumberFormat="1" applyFont="1" applyBorder="1"/>
    <xf numFmtId="0" fontId="3" fillId="2" borderId="13" xfId="11" applyFont="1" applyFill="1" applyBorder="1" applyAlignment="1">
      <alignment horizontal="centerContinuous" shrinkToFit="1"/>
    </xf>
    <xf numFmtId="0" fontId="3" fillId="2" borderId="2" xfId="11" applyFont="1" applyFill="1" applyBorder="1" applyAlignment="1">
      <alignment horizontal="centerContinuous" shrinkToFit="1"/>
    </xf>
    <xf numFmtId="0" fontId="3" fillId="2" borderId="7" xfId="11" applyFont="1" applyFill="1" applyBorder="1" applyAlignment="1">
      <alignment horizontal="centerContinuous" shrinkToFit="1"/>
    </xf>
    <xf numFmtId="176" fontId="6" fillId="0" borderId="0" xfId="11" applyNumberFormat="1" applyFont="1" applyBorder="1" applyAlignment="1"/>
    <xf numFmtId="176" fontId="8" fillId="0" borderId="0" xfId="11" applyNumberFormat="1" applyFont="1" applyBorder="1" applyAlignment="1"/>
    <xf numFmtId="0" fontId="3" fillId="2" borderId="1" xfId="11" applyFont="1" applyFill="1" applyBorder="1" applyAlignment="1">
      <alignment horizontal="centerContinuous" shrinkToFit="1"/>
    </xf>
    <xf numFmtId="0" fontId="3" fillId="2" borderId="15" xfId="11" applyFont="1" applyFill="1" applyBorder="1" applyAlignment="1">
      <alignment horizontal="centerContinuous" shrinkToFit="1"/>
    </xf>
    <xf numFmtId="0" fontId="3" fillId="2" borderId="8" xfId="11" applyFont="1" applyFill="1" applyBorder="1" applyAlignment="1">
      <alignment horizontal="centerContinuous" shrinkToFit="1"/>
    </xf>
    <xf numFmtId="0" fontId="3" fillId="2" borderId="9" xfId="11" quotePrefix="1" applyFont="1" applyFill="1" applyBorder="1" applyAlignment="1">
      <alignment horizontal="centerContinuous" shrinkToFit="1"/>
    </xf>
    <xf numFmtId="0" fontId="44" fillId="2" borderId="13" xfId="11" applyFont="1" applyFill="1" applyBorder="1" applyAlignment="1">
      <alignment horizontal="center" vertical="center"/>
    </xf>
    <xf numFmtId="0" fontId="26" fillId="0" borderId="10" xfId="11" applyFont="1" applyBorder="1" applyAlignment="1">
      <alignment horizontal="right" vertical="center"/>
    </xf>
    <xf numFmtId="182" fontId="3" fillId="0" borderId="10" xfId="11" applyNumberFormat="1" applyFont="1" applyBorder="1"/>
    <xf numFmtId="182" fontId="3" fillId="0" borderId="14" xfId="11" applyNumberFormat="1" applyFont="1" applyBorder="1"/>
    <xf numFmtId="182" fontId="9" fillId="0" borderId="14" xfId="11" applyNumberFormat="1" applyFont="1" applyBorder="1"/>
    <xf numFmtId="0" fontId="3" fillId="0" borderId="6" xfId="10" applyFill="1" applyBorder="1"/>
    <xf numFmtId="182" fontId="3" fillId="0" borderId="3" xfId="10" applyNumberFormat="1" applyBorder="1"/>
    <xf numFmtId="182" fontId="3" fillId="0" borderId="4" xfId="10" applyNumberFormat="1" applyBorder="1"/>
    <xf numFmtId="182" fontId="9" fillId="0" borderId="4" xfId="11" applyNumberFormat="1" applyFont="1" applyBorder="1"/>
    <xf numFmtId="182" fontId="3" fillId="0" borderId="6" xfId="10" applyNumberFormat="1" applyBorder="1"/>
    <xf numFmtId="0" fontId="43" fillId="0" borderId="0" xfId="11" applyFont="1" applyFill="1" applyAlignment="1">
      <alignment horizontal="center"/>
    </xf>
    <xf numFmtId="0" fontId="26" fillId="0" borderId="0" xfId="11" applyFont="1" applyBorder="1" applyAlignment="1">
      <alignment horizontal="right" vertical="center"/>
    </xf>
    <xf numFmtId="182" fontId="3" fillId="0" borderId="0" xfId="10" applyNumberFormat="1" applyBorder="1"/>
    <xf numFmtId="182" fontId="9" fillId="0" borderId="6" xfId="11" applyNumberFormat="1" applyFont="1" applyBorder="1"/>
    <xf numFmtId="0" fontId="45" fillId="0" borderId="0" xfId="10" applyFont="1" applyAlignment="1">
      <alignment horizontal="center"/>
    </xf>
    <xf numFmtId="0" fontId="45" fillId="0" borderId="6" xfId="10" applyFont="1" applyBorder="1" applyAlignment="1">
      <alignment horizontal="center"/>
    </xf>
    <xf numFmtId="0" fontId="43" fillId="0" borderId="0" xfId="9" applyFont="1" applyAlignment="1">
      <alignment vertical="center"/>
    </xf>
    <xf numFmtId="0" fontId="3" fillId="0" borderId="22" xfId="15" applyFont="1" applyBorder="1" applyAlignment="1">
      <alignment horizontal="left" vertical="center"/>
    </xf>
    <xf numFmtId="0" fontId="3" fillId="0" borderId="23" xfId="15" applyFont="1" applyBorder="1" applyAlignment="1">
      <alignment horizontal="left" vertical="center"/>
    </xf>
    <xf numFmtId="0" fontId="3" fillId="0" borderId="24" xfId="15" applyFont="1" applyBorder="1" applyAlignment="1">
      <alignment horizontal="left" vertical="center"/>
    </xf>
    <xf numFmtId="0" fontId="3" fillId="0" borderId="25" xfId="15" applyFont="1" applyBorder="1" applyAlignment="1">
      <alignment horizontal="left" vertical="center"/>
    </xf>
    <xf numFmtId="0" fontId="3" fillId="0" borderId="26" xfId="15" applyFont="1" applyBorder="1" applyAlignment="1">
      <alignment horizontal="left" vertical="center"/>
    </xf>
    <xf numFmtId="0" fontId="36" fillId="0" borderId="9" xfId="9" applyNumberFormat="1" applyFont="1" applyFill="1" applyBorder="1" applyAlignment="1">
      <alignment vertical="center" wrapText="1"/>
    </xf>
    <xf numFmtId="0" fontId="36" fillId="0" borderId="24" xfId="9" applyNumberFormat="1" applyFont="1" applyFill="1" applyBorder="1" applyAlignment="1">
      <alignment vertical="center" wrapText="1"/>
    </xf>
    <xf numFmtId="0" fontId="36" fillId="0" borderId="10" xfId="9" applyNumberFormat="1" applyFont="1" applyFill="1" applyBorder="1" applyAlignment="1">
      <alignment vertical="center" wrapText="1"/>
    </xf>
    <xf numFmtId="0" fontId="36" fillId="0" borderId="27" xfId="9" applyNumberFormat="1" applyFont="1" applyFill="1" applyBorder="1" applyAlignment="1">
      <alignment vertical="center" wrapText="1"/>
    </xf>
    <xf numFmtId="0" fontId="36" fillId="0" borderId="26" xfId="9" applyNumberFormat="1" applyFont="1" applyFill="1" applyBorder="1" applyAlignment="1">
      <alignment vertical="center" wrapText="1"/>
    </xf>
    <xf numFmtId="185" fontId="43" fillId="0" borderId="0" xfId="9" applyNumberFormat="1" applyFont="1" applyAlignment="1">
      <alignment horizontal="left"/>
    </xf>
    <xf numFmtId="0" fontId="43" fillId="0" borderId="0" xfId="9" applyFont="1"/>
    <xf numFmtId="49" fontId="36" fillId="0" borderId="29" xfId="9" applyNumberFormat="1" applyFont="1" applyBorder="1" applyAlignment="1">
      <alignment horizontal="distributed" vertical="center"/>
    </xf>
    <xf numFmtId="49" fontId="36" fillId="0" borderId="30" xfId="9" applyNumberFormat="1" applyFont="1" applyBorder="1" applyAlignment="1">
      <alignment horizontal="distributed" vertical="center" wrapText="1"/>
    </xf>
    <xf numFmtId="49" fontId="36" fillId="0" borderId="31" xfId="9" applyNumberFormat="1" applyFont="1" applyBorder="1" applyAlignment="1">
      <alignment horizontal="distributed" vertical="center" wrapText="1"/>
    </xf>
    <xf numFmtId="49" fontId="36" fillId="0" borderId="32" xfId="9" applyNumberFormat="1" applyFont="1" applyBorder="1" applyAlignment="1">
      <alignment horizontal="distributed" vertical="center" wrapText="1"/>
    </xf>
    <xf numFmtId="49" fontId="36" fillId="0" borderId="2" xfId="9" applyNumberFormat="1" applyFont="1" applyBorder="1" applyAlignment="1">
      <alignment horizontal="distributed" vertical="center" wrapText="1"/>
    </xf>
    <xf numFmtId="49" fontId="36" fillId="0" borderId="3" xfId="9" applyNumberFormat="1" applyFont="1" applyBorder="1" applyAlignment="1">
      <alignment horizontal="distributed" vertical="center" wrapText="1"/>
    </xf>
    <xf numFmtId="49" fontId="36" fillId="0" borderId="33" xfId="9" applyNumberFormat="1" applyFont="1" applyBorder="1" applyAlignment="1">
      <alignment horizontal="distributed" vertical="center" wrapText="1"/>
    </xf>
    <xf numFmtId="49" fontId="36" fillId="0" borderId="33" xfId="6" applyNumberFormat="1" applyFont="1" applyBorder="1" applyAlignment="1">
      <alignment horizontal="distributed" vertical="center"/>
    </xf>
    <xf numFmtId="0" fontId="36" fillId="0" borderId="2" xfId="15" applyFont="1" applyBorder="1" applyAlignment="1">
      <alignment horizontal="distributed" vertical="center"/>
    </xf>
    <xf numFmtId="0" fontId="36" fillId="0" borderId="32" xfId="15" applyFont="1" applyBorder="1" applyAlignment="1">
      <alignment horizontal="distributed" vertical="center"/>
    </xf>
    <xf numFmtId="0" fontId="8" fillId="0" borderId="0" xfId="9" applyFont="1" applyAlignment="1"/>
    <xf numFmtId="0" fontId="43" fillId="4" borderId="34" xfId="9" applyFont="1" applyFill="1" applyBorder="1" applyAlignment="1">
      <alignment horizontal="center" vertical="center"/>
    </xf>
    <xf numFmtId="3" fontId="3" fillId="0" borderId="35" xfId="9" applyNumberFormat="1" applyFont="1" applyBorder="1"/>
    <xf numFmtId="3" fontId="3" fillId="0" borderId="15" xfId="9" applyNumberFormat="1" applyFont="1" applyBorder="1"/>
    <xf numFmtId="3" fontId="3" fillId="0" borderId="36" xfId="9" applyNumberFormat="1" applyFont="1" applyBorder="1"/>
    <xf numFmtId="3" fontId="3" fillId="0" borderId="37" xfId="9" applyNumberFormat="1" applyFont="1" applyBorder="1"/>
    <xf numFmtId="3" fontId="3" fillId="0" borderId="11" xfId="9" applyNumberFormat="1" applyFont="1" applyBorder="1"/>
    <xf numFmtId="3" fontId="3" fillId="0" borderId="36" xfId="9" applyNumberFormat="1" applyFont="1" applyBorder="1" applyAlignment="1">
      <alignment horizontal="right"/>
    </xf>
    <xf numFmtId="3" fontId="3" fillId="0" borderId="38" xfId="9" applyNumberFormat="1" applyFont="1" applyBorder="1"/>
    <xf numFmtId="3" fontId="3" fillId="0" borderId="37" xfId="9" applyNumberFormat="1" applyFont="1" applyBorder="1" applyAlignment="1"/>
    <xf numFmtId="3" fontId="3" fillId="0" borderId="11" xfId="9" applyNumberFormat="1" applyFont="1" applyBorder="1" applyAlignment="1">
      <alignment horizontal="right"/>
    </xf>
    <xf numFmtId="3" fontId="3" fillId="0" borderId="38" xfId="9" applyNumberFormat="1" applyFont="1" applyBorder="1" applyAlignment="1">
      <alignment horizontal="right"/>
    </xf>
    <xf numFmtId="0" fontId="43" fillId="4" borderId="5" xfId="9" applyFont="1" applyFill="1" applyBorder="1" applyAlignment="1">
      <alignment horizontal="center" vertical="center"/>
    </xf>
    <xf numFmtId="0" fontId="43" fillId="4" borderId="39" xfId="9" applyFont="1" applyFill="1" applyBorder="1" applyAlignment="1">
      <alignment horizontal="center" vertical="center"/>
    </xf>
    <xf numFmtId="3" fontId="3" fillId="0" borderId="40" xfId="9" applyNumberFormat="1" applyFont="1" applyBorder="1"/>
    <xf numFmtId="3" fontId="3" fillId="0" borderId="2" xfId="9" applyNumberFormat="1" applyFont="1" applyBorder="1"/>
    <xf numFmtId="3" fontId="3" fillId="0" borderId="33" xfId="9" applyNumberFormat="1" applyFont="1" applyBorder="1"/>
    <xf numFmtId="3" fontId="3" fillId="0" borderId="32" xfId="9" applyNumberFormat="1" applyFont="1" applyBorder="1"/>
    <xf numFmtId="3" fontId="3" fillId="0" borderId="31" xfId="9" applyNumberFormat="1" applyFont="1" applyBorder="1"/>
    <xf numFmtId="3" fontId="3" fillId="0" borderId="3" xfId="9" applyNumberFormat="1" applyFont="1" applyBorder="1"/>
    <xf numFmtId="3" fontId="3" fillId="0" borderId="33" xfId="9" applyNumberFormat="1" applyFont="1" applyBorder="1" applyAlignment="1">
      <alignment horizontal="right"/>
    </xf>
    <xf numFmtId="3" fontId="3" fillId="0" borderId="3" xfId="9" applyNumberFormat="1" applyFont="1" applyBorder="1" applyAlignment="1">
      <alignment horizontal="right"/>
    </xf>
    <xf numFmtId="3" fontId="3" fillId="0" borderId="32" xfId="9" applyNumberFormat="1" applyFont="1" applyBorder="1" applyAlignment="1">
      <alignment horizontal="right"/>
    </xf>
    <xf numFmtId="14" fontId="8" fillId="0" borderId="0" xfId="9" applyNumberFormat="1" applyFont="1" applyAlignment="1">
      <alignment horizontal="center"/>
    </xf>
    <xf numFmtId="0" fontId="43" fillId="4" borderId="1" xfId="9" applyFont="1" applyFill="1" applyBorder="1" applyAlignment="1">
      <alignment vertical="center"/>
    </xf>
    <xf numFmtId="0" fontId="43" fillId="4" borderId="5" xfId="9" applyFont="1" applyFill="1" applyBorder="1" applyAlignment="1">
      <alignment vertical="center"/>
    </xf>
    <xf numFmtId="185" fontId="36" fillId="0" borderId="0" xfId="9" applyNumberFormat="1" applyFont="1"/>
    <xf numFmtId="0" fontId="43" fillId="4" borderId="7" xfId="9" applyFont="1" applyFill="1" applyBorder="1" applyAlignment="1">
      <alignment vertical="center"/>
    </xf>
    <xf numFmtId="0" fontId="43" fillId="4" borderId="2" xfId="9" applyFont="1" applyFill="1" applyBorder="1" applyAlignment="1">
      <alignment vertical="center"/>
    </xf>
    <xf numFmtId="0" fontId="43" fillId="4" borderId="42" xfId="9" applyFont="1" applyFill="1" applyBorder="1" applyAlignment="1">
      <alignment horizontal="center" vertical="center"/>
    </xf>
    <xf numFmtId="0" fontId="47" fillId="0" borderId="0" xfId="9" applyFont="1" applyAlignment="1">
      <alignment vertical="center"/>
    </xf>
    <xf numFmtId="0" fontId="47" fillId="0" borderId="22" xfId="9" applyFont="1" applyBorder="1" applyAlignment="1">
      <alignment horizontal="center" vertical="center"/>
    </xf>
    <xf numFmtId="0" fontId="3" fillId="0" borderId="10" xfId="15" applyFont="1" applyBorder="1" applyAlignment="1">
      <alignment horizontal="left" vertical="center"/>
    </xf>
    <xf numFmtId="0" fontId="47" fillId="0" borderId="40" xfId="9" applyFont="1" applyBorder="1" applyAlignment="1">
      <alignment horizontal="center" vertical="center"/>
    </xf>
    <xf numFmtId="49" fontId="36" fillId="0" borderId="4" xfId="9" applyNumberFormat="1" applyFont="1" applyBorder="1" applyAlignment="1">
      <alignment horizontal="distributed" vertical="center"/>
    </xf>
    <xf numFmtId="0" fontId="47" fillId="0" borderId="3" xfId="9" applyFont="1" applyBorder="1" applyAlignment="1">
      <alignment horizontal="right" vertical="top"/>
    </xf>
    <xf numFmtId="179" fontId="3" fillId="0" borderId="3" xfId="21" applyNumberFormat="1" applyBorder="1"/>
    <xf numFmtId="179" fontId="3" fillId="0" borderId="15" xfId="9" applyNumberFormat="1" applyFont="1" applyBorder="1"/>
    <xf numFmtId="179" fontId="3" fillId="0" borderId="37" xfId="9" applyNumberFormat="1" applyFont="1" applyBorder="1"/>
    <xf numFmtId="179" fontId="3" fillId="0" borderId="36" xfId="9" applyNumberFormat="1" applyFont="1" applyBorder="1"/>
    <xf numFmtId="179" fontId="3" fillId="0" borderId="38" xfId="9" applyNumberFormat="1" applyFont="1" applyBorder="1"/>
    <xf numFmtId="179" fontId="3" fillId="0" borderId="31" xfId="9" applyNumberFormat="1" applyFont="1" applyBorder="1"/>
    <xf numFmtId="179" fontId="3" fillId="0" borderId="33" xfId="9" applyNumberFormat="1" applyFont="1" applyBorder="1"/>
    <xf numFmtId="179" fontId="3" fillId="0" borderId="33" xfId="9" applyNumberFormat="1" applyFont="1" applyBorder="1" applyAlignment="1">
      <alignment horizontal="right"/>
    </xf>
    <xf numFmtId="179" fontId="3" fillId="0" borderId="2" xfId="9" applyNumberFormat="1" applyFont="1" applyBorder="1"/>
    <xf numFmtId="179" fontId="3" fillId="0" borderId="32" xfId="9" applyNumberFormat="1" applyFont="1" applyBorder="1"/>
    <xf numFmtId="0" fontId="47" fillId="0" borderId="40" xfId="9" applyFont="1" applyBorder="1" applyAlignment="1">
      <alignment horizontal="right" vertical="top"/>
    </xf>
    <xf numFmtId="179" fontId="3" fillId="0" borderId="3" xfId="9" applyNumberFormat="1" applyFont="1" applyBorder="1" applyAlignment="1">
      <alignment horizontal="right"/>
    </xf>
    <xf numFmtId="179" fontId="3" fillId="0" borderId="32" xfId="9" applyNumberFormat="1" applyFont="1" applyBorder="1" applyAlignment="1">
      <alignment horizontal="right"/>
    </xf>
    <xf numFmtId="0" fontId="47" fillId="0" borderId="10" xfId="9" applyFont="1" applyBorder="1" applyAlignment="1">
      <alignment horizontal="right" vertical="top"/>
    </xf>
    <xf numFmtId="0" fontId="47" fillId="0" borderId="22" xfId="9" applyFont="1" applyBorder="1" applyAlignment="1">
      <alignment horizontal="right" vertical="top"/>
    </xf>
    <xf numFmtId="0" fontId="47" fillId="0" borderId="11" xfId="9" applyFont="1" applyBorder="1" applyAlignment="1">
      <alignment horizontal="right" vertical="top"/>
    </xf>
    <xf numFmtId="0" fontId="47" fillId="0" borderId="35" xfId="9" applyFont="1" applyBorder="1" applyAlignment="1">
      <alignment horizontal="right" vertical="top"/>
    </xf>
    <xf numFmtId="0" fontId="5" fillId="0" borderId="43" xfId="9" applyFont="1" applyBorder="1" applyAlignment="1">
      <alignment horizontal="right" vertical="top"/>
    </xf>
    <xf numFmtId="186" fontId="3" fillId="0" borderId="3" xfId="9" applyNumberFormat="1" applyFont="1" applyBorder="1"/>
    <xf numFmtId="186" fontId="3" fillId="0" borderId="15" xfId="9" applyNumberFormat="1" applyFont="1" applyBorder="1"/>
    <xf numFmtId="186" fontId="3" fillId="0" borderId="36" xfId="9" applyNumberFormat="1" applyFont="1" applyBorder="1"/>
    <xf numFmtId="186" fontId="3" fillId="0" borderId="2" xfId="9" applyNumberFormat="1" applyFont="1" applyBorder="1"/>
    <xf numFmtId="186" fontId="3" fillId="0" borderId="37" xfId="9" applyNumberFormat="1" applyFont="1" applyBorder="1"/>
    <xf numFmtId="186" fontId="3" fillId="0" borderId="33" xfId="9" applyNumberFormat="1" applyFont="1" applyBorder="1"/>
    <xf numFmtId="186" fontId="3" fillId="0" borderId="31" xfId="9" applyNumberFormat="1" applyFont="1" applyBorder="1"/>
    <xf numFmtId="186" fontId="3" fillId="0" borderId="33" xfId="9" applyNumberFormat="1" applyFont="1" applyBorder="1" applyAlignment="1">
      <alignment horizontal="right"/>
    </xf>
    <xf numFmtId="186" fontId="3" fillId="0" borderId="32" xfId="9" applyNumberFormat="1" applyFont="1" applyBorder="1"/>
    <xf numFmtId="186" fontId="3" fillId="0" borderId="38" xfId="9" applyNumberFormat="1" applyFont="1" applyBorder="1"/>
    <xf numFmtId="186" fontId="3" fillId="0" borderId="3" xfId="9" applyNumberFormat="1" applyFont="1" applyBorder="1" applyAlignment="1">
      <alignment horizontal="right"/>
    </xf>
    <xf numFmtId="186" fontId="3" fillId="0" borderId="32" xfId="9" applyNumberFormat="1" applyFont="1" applyBorder="1" applyAlignment="1">
      <alignment horizontal="right"/>
    </xf>
    <xf numFmtId="0" fontId="5" fillId="0" borderId="22" xfId="9" applyFont="1" applyBorder="1" applyAlignment="1">
      <alignment horizontal="right" vertical="top"/>
    </xf>
    <xf numFmtId="0" fontId="3" fillId="4" borderId="5" xfId="9" applyFont="1" applyFill="1" applyBorder="1" applyAlignment="1">
      <alignment horizontal="center" vertical="center"/>
    </xf>
    <xf numFmtId="0" fontId="43" fillId="4" borderId="44" xfId="9" applyFont="1" applyFill="1" applyBorder="1" applyAlignment="1">
      <alignment horizontal="center" vertical="center"/>
    </xf>
    <xf numFmtId="0" fontId="5" fillId="0" borderId="35" xfId="9" applyFont="1" applyBorder="1" applyAlignment="1">
      <alignment horizontal="right" vertical="top"/>
    </xf>
    <xf numFmtId="0" fontId="33" fillId="0" borderId="0" xfId="24" applyFont="1" applyAlignment="1"/>
    <xf numFmtId="0" fontId="36" fillId="0" borderId="0" xfId="24" applyFont="1" applyAlignment="1">
      <alignment textRotation="180"/>
    </xf>
    <xf numFmtId="0" fontId="3" fillId="0" borderId="0" xfId="24" applyFont="1" applyAlignment="1">
      <alignment vertical="top"/>
    </xf>
    <xf numFmtId="0" fontId="3" fillId="0" borderId="14" xfId="10" applyBorder="1"/>
    <xf numFmtId="0" fontId="33" fillId="4" borderId="2" xfId="24" applyFont="1" applyFill="1" applyBorder="1" applyAlignment="1">
      <alignment horizontal="center" vertical="center"/>
    </xf>
    <xf numFmtId="0" fontId="36" fillId="0" borderId="0" xfId="13" applyFont="1" applyBorder="1" applyAlignment="1">
      <alignment horizontal="distributed" vertical="center" shrinkToFit="1"/>
    </xf>
    <xf numFmtId="0" fontId="36" fillId="0" borderId="3" xfId="24" applyFont="1" applyBorder="1" applyAlignment="1">
      <alignment horizontal="distributed" vertical="center" shrinkToFit="1"/>
    </xf>
    <xf numFmtId="0" fontId="36" fillId="0" borderId="3" xfId="24" applyFont="1" applyBorder="1" applyAlignment="1">
      <alignment vertical="center" shrinkToFit="1"/>
    </xf>
    <xf numFmtId="0" fontId="36" fillId="0" borderId="4" xfId="24" applyFont="1" applyBorder="1" applyAlignment="1">
      <alignment vertical="center" shrinkToFit="1"/>
    </xf>
    <xf numFmtId="0" fontId="33" fillId="4" borderId="13" xfId="24" applyFont="1" applyFill="1" applyBorder="1" applyAlignment="1">
      <alignment horizontal="center"/>
    </xf>
    <xf numFmtId="3" fontId="36" fillId="0" borderId="10" xfId="24" applyNumberFormat="1" applyFont="1" applyBorder="1" applyAlignment="1">
      <alignment horizontal="right" vertical="center"/>
    </xf>
    <xf numFmtId="3" fontId="36" fillId="0" borderId="14" xfId="24" applyNumberFormat="1" applyFont="1" applyBorder="1" applyAlignment="1">
      <alignment horizontal="right" vertical="center"/>
    </xf>
    <xf numFmtId="0" fontId="9" fillId="0" borderId="0" xfId="24" applyFont="1" applyAlignment="1">
      <alignment vertical="top"/>
    </xf>
    <xf numFmtId="0" fontId="33" fillId="4" borderId="1" xfId="24" applyFont="1" applyFill="1" applyBorder="1" applyAlignment="1">
      <alignment horizontal="center"/>
    </xf>
    <xf numFmtId="0" fontId="33" fillId="4" borderId="5" xfId="24" applyFont="1" applyFill="1" applyBorder="1" applyAlignment="1">
      <alignment horizontal="center"/>
    </xf>
    <xf numFmtId="0" fontId="46" fillId="4" borderId="13" xfId="24" applyFont="1" applyFill="1" applyBorder="1" applyAlignment="1">
      <alignment horizontal="center" vertical="center" shrinkToFit="1"/>
    </xf>
    <xf numFmtId="3" fontId="36" fillId="0" borderId="0" xfId="24" applyNumberFormat="1" applyFont="1" applyBorder="1" applyAlignment="1">
      <alignment horizontal="right" vertical="center"/>
    </xf>
    <xf numFmtId="3" fontId="36" fillId="0" borderId="6" xfId="24" applyNumberFormat="1" applyFont="1" applyBorder="1" applyAlignment="1">
      <alignment horizontal="right" vertical="center"/>
    </xf>
    <xf numFmtId="38" fontId="33" fillId="0" borderId="0" xfId="3" applyFont="1" applyBorder="1" applyAlignment="1">
      <alignment horizontal="center"/>
    </xf>
    <xf numFmtId="0" fontId="33" fillId="4" borderId="7" xfId="24" applyFont="1" applyFill="1" applyBorder="1" applyAlignment="1">
      <alignment horizontal="center"/>
    </xf>
    <xf numFmtId="0" fontId="33" fillId="4" borderId="2" xfId="24" applyFont="1" applyFill="1" applyBorder="1" applyAlignment="1">
      <alignment horizontal="center"/>
    </xf>
    <xf numFmtId="0" fontId="46" fillId="4" borderId="8" xfId="24" applyFont="1" applyFill="1" applyBorder="1" applyAlignment="1">
      <alignment horizontal="center" vertical="center" shrinkToFit="1"/>
    </xf>
    <xf numFmtId="3" fontId="36" fillId="0" borderId="3" xfId="24" applyNumberFormat="1" applyFont="1" applyBorder="1" applyAlignment="1">
      <alignment horizontal="right" vertical="center"/>
    </xf>
    <xf numFmtId="3" fontId="36" fillId="0" borderId="4" xfId="24" applyNumberFormat="1" applyFont="1" applyBorder="1" applyAlignment="1">
      <alignment horizontal="right" vertical="center"/>
    </xf>
    <xf numFmtId="14" fontId="33" fillId="0" borderId="0" xfId="24" applyNumberFormat="1" applyFont="1"/>
    <xf numFmtId="0" fontId="33" fillId="0" borderId="0" xfId="8" applyFont="1" applyFill="1" applyBorder="1" applyAlignment="1">
      <alignment horizontal="center"/>
    </xf>
    <xf numFmtId="0" fontId="36" fillId="0" borderId="0" xfId="24" applyFont="1" applyBorder="1" applyAlignment="1">
      <alignment vertical="center" shrinkToFit="1"/>
    </xf>
    <xf numFmtId="0" fontId="26" fillId="0" borderId="9" xfId="24" applyFont="1" applyBorder="1" applyAlignment="1">
      <alignment horizontal="right"/>
    </xf>
    <xf numFmtId="0" fontId="26" fillId="0" borderId="3" xfId="24" applyFont="1" applyBorder="1" applyAlignment="1">
      <alignment horizontal="right" vertical="center"/>
    </xf>
    <xf numFmtId="0" fontId="33" fillId="4" borderId="13" xfId="24" applyFont="1" applyFill="1" applyBorder="1" applyAlignment="1">
      <alignment horizontal="center" vertical="center"/>
    </xf>
    <xf numFmtId="0" fontId="47" fillId="4" borderId="9" xfId="24" applyFont="1" applyFill="1" applyBorder="1" applyAlignment="1">
      <alignment horizontal="center" vertical="center" shrinkToFit="1"/>
    </xf>
    <xf numFmtId="0" fontId="26" fillId="0" borderId="9" xfId="24" applyFont="1" applyBorder="1" applyAlignment="1">
      <alignment horizontal="right" vertical="center" shrinkToFit="1"/>
    </xf>
    <xf numFmtId="176" fontId="36" fillId="0" borderId="10" xfId="24" applyNumberFormat="1" applyFont="1" applyBorder="1" applyAlignment="1">
      <alignment horizontal="right" vertical="center"/>
    </xf>
    <xf numFmtId="176" fontId="36" fillId="0" borderId="14" xfId="24" applyNumberFormat="1" applyFont="1" applyBorder="1" applyAlignment="1">
      <alignment horizontal="right" vertical="center"/>
    </xf>
    <xf numFmtId="0" fontId="33" fillId="4" borderId="1" xfId="24" applyFont="1" applyFill="1" applyBorder="1" applyAlignment="1">
      <alignment horizontal="center" vertical="center"/>
    </xf>
    <xf numFmtId="0" fontId="26" fillId="0" borderId="5" xfId="24" applyFont="1" applyBorder="1" applyAlignment="1">
      <alignment horizontal="right" vertical="center" shrinkToFit="1"/>
    </xf>
    <xf numFmtId="176" fontId="36" fillId="0" borderId="0" xfId="24" applyNumberFormat="1" applyFont="1" applyBorder="1" applyAlignment="1">
      <alignment horizontal="right" vertical="center"/>
    </xf>
    <xf numFmtId="176" fontId="36" fillId="0" borderId="6" xfId="24" applyNumberFormat="1" applyFont="1" applyBorder="1" applyAlignment="1">
      <alignment horizontal="right" vertical="center"/>
    </xf>
    <xf numFmtId="0" fontId="33" fillId="4" borderId="5" xfId="24" applyFont="1" applyFill="1" applyBorder="1" applyAlignment="1">
      <alignment horizontal="center" vertical="center"/>
    </xf>
    <xf numFmtId="0" fontId="47" fillId="4" borderId="13" xfId="24" applyFont="1" applyFill="1" applyBorder="1" applyAlignment="1">
      <alignment horizontal="center" vertical="center" shrinkToFit="1"/>
    </xf>
    <xf numFmtId="0" fontId="33" fillId="4" borderId="7" xfId="24" applyFont="1" applyFill="1" applyBorder="1" applyAlignment="1">
      <alignment horizontal="center" vertical="center"/>
    </xf>
    <xf numFmtId="0" fontId="47" fillId="4" borderId="8" xfId="24" applyFont="1" applyFill="1" applyBorder="1" applyAlignment="1">
      <alignment horizontal="center" vertical="center" shrinkToFit="1"/>
    </xf>
    <xf numFmtId="0" fontId="26" fillId="0" borderId="2" xfId="24" applyFont="1" applyBorder="1" applyAlignment="1">
      <alignment horizontal="right" vertical="center" shrinkToFit="1"/>
    </xf>
    <xf numFmtId="176" fontId="36" fillId="0" borderId="3" xfId="24" applyNumberFormat="1" applyFont="1" applyBorder="1" applyAlignment="1">
      <alignment horizontal="right" vertical="center"/>
    </xf>
    <xf numFmtId="176" fontId="36" fillId="0" borderId="4" xfId="24" applyNumberFormat="1" applyFont="1" applyBorder="1" applyAlignment="1">
      <alignment horizontal="right" vertical="center"/>
    </xf>
    <xf numFmtId="0" fontId="47" fillId="4" borderId="15" xfId="24" applyFont="1" applyFill="1" applyBorder="1" applyAlignment="1">
      <alignment horizontal="center" vertical="center" shrinkToFit="1"/>
    </xf>
    <xf numFmtId="0" fontId="37" fillId="0" borderId="0" xfId="9" applyFont="1" applyAlignment="1">
      <alignment horizontal="center"/>
    </xf>
    <xf numFmtId="0" fontId="39" fillId="0" borderId="0" xfId="9" applyFont="1" applyAlignment="1">
      <alignment horizontal="center"/>
    </xf>
    <xf numFmtId="0" fontId="3" fillId="4" borderId="39" xfId="9" applyFont="1" applyFill="1" applyBorder="1" applyAlignment="1">
      <alignment horizontal="center" vertical="center" wrapText="1"/>
    </xf>
    <xf numFmtId="0" fontId="3" fillId="4" borderId="13" xfId="9" applyFont="1" applyFill="1" applyBorder="1" applyAlignment="1">
      <alignment horizontal="center" vertical="center" wrapText="1"/>
    </xf>
    <xf numFmtId="0" fontId="3" fillId="4" borderId="2" xfId="9" applyFont="1" applyFill="1" applyBorder="1" applyAlignment="1">
      <alignment horizontal="center" vertical="center"/>
    </xf>
    <xf numFmtId="0" fontId="3" fillId="4" borderId="34" xfId="9" applyFont="1" applyFill="1" applyBorder="1" applyAlignment="1">
      <alignment horizontal="center" vertical="center" wrapText="1"/>
    </xf>
    <xf numFmtId="0" fontId="3" fillId="4" borderId="8" xfId="9" applyFont="1" applyFill="1" applyBorder="1" applyAlignment="1">
      <alignment horizontal="center" vertical="center" wrapText="1"/>
    </xf>
    <xf numFmtId="0" fontId="47" fillId="0" borderId="3" xfId="9" applyFont="1" applyBorder="1" applyAlignment="1">
      <alignment horizontal="right" vertical="center" wrapText="1"/>
    </xf>
    <xf numFmtId="0" fontId="47" fillId="0" borderId="35" xfId="9" applyFont="1" applyBorder="1" applyAlignment="1">
      <alignment horizontal="right" vertical="center" wrapText="1"/>
    </xf>
    <xf numFmtId="0" fontId="43" fillId="4" borderId="39" xfId="9" applyFont="1" applyFill="1" applyBorder="1" applyAlignment="1">
      <alignment horizontal="center" vertical="center" wrapText="1"/>
    </xf>
    <xf numFmtId="0" fontId="47" fillId="0" borderId="40" xfId="9" applyFont="1" applyBorder="1" applyAlignment="1">
      <alignment horizontal="right" vertical="center" wrapText="1"/>
    </xf>
    <xf numFmtId="0" fontId="43" fillId="4" borderId="34" xfId="9" applyFont="1" applyFill="1" applyBorder="1" applyAlignment="1">
      <alignment horizontal="center" vertical="center" wrapText="1"/>
    </xf>
    <xf numFmtId="0" fontId="36" fillId="4" borderId="42" xfId="9" applyFont="1" applyFill="1" applyBorder="1" applyAlignment="1">
      <alignment horizontal="center" vertical="center" wrapText="1"/>
    </xf>
    <xf numFmtId="186" fontId="3" fillId="0" borderId="40" xfId="9" applyNumberFormat="1" applyFont="1" applyBorder="1"/>
    <xf numFmtId="186" fontId="3" fillId="0" borderId="30" xfId="9" applyNumberFormat="1" applyFont="1" applyBorder="1"/>
    <xf numFmtId="0" fontId="36" fillId="4" borderId="39" xfId="9" applyFont="1" applyFill="1" applyBorder="1" applyAlignment="1">
      <alignment horizontal="center" vertical="center" wrapText="1"/>
    </xf>
    <xf numFmtId="0" fontId="36" fillId="4" borderId="34" xfId="9" applyFont="1" applyFill="1" applyBorder="1" applyAlignment="1">
      <alignment horizontal="center" vertical="center" wrapText="1"/>
    </xf>
    <xf numFmtId="0" fontId="50" fillId="0" borderId="0" xfId="22" applyFont="1"/>
    <xf numFmtId="49" fontId="51" fillId="0" borderId="0" xfId="15" applyNumberFormat="1" applyFont="1"/>
    <xf numFmtId="49" fontId="10" fillId="0" borderId="0" xfId="15" applyNumberFormat="1" applyFont="1"/>
    <xf numFmtId="49" fontId="36" fillId="0" borderId="0" xfId="15" applyNumberFormat="1" applyFont="1"/>
    <xf numFmtId="0" fontId="52" fillId="0" borderId="0" xfId="23" applyFont="1" applyAlignment="1">
      <alignment horizontal="left"/>
    </xf>
    <xf numFmtId="0" fontId="53" fillId="0" borderId="0" xfId="23" applyFont="1" applyAlignment="1">
      <alignment horizontal="left"/>
    </xf>
    <xf numFmtId="0" fontId="52" fillId="0" borderId="0" xfId="23" applyFont="1"/>
    <xf numFmtId="0" fontId="54" fillId="0" borderId="0" xfId="23" applyFont="1" applyBorder="1" applyAlignment="1"/>
    <xf numFmtId="0" fontId="55" fillId="0" borderId="0" xfId="23" applyFont="1" applyBorder="1" applyAlignment="1"/>
    <xf numFmtId="0" fontId="52" fillId="0" borderId="0" xfId="23" applyFont="1" applyBorder="1" applyAlignment="1"/>
    <xf numFmtId="0" fontId="55" fillId="0" borderId="0" xfId="23" applyFont="1" applyBorder="1" applyAlignment="1">
      <alignment horizontal="center"/>
    </xf>
    <xf numFmtId="0" fontId="60" fillId="0" borderId="13" xfId="10" applyFont="1" applyBorder="1"/>
    <xf numFmtId="0" fontId="61" fillId="0" borderId="14" xfId="11" applyFont="1" applyBorder="1" applyAlignment="1">
      <alignment horizontal="left"/>
    </xf>
    <xf numFmtId="0" fontId="61" fillId="0" borderId="10" xfId="21" applyFont="1" applyBorder="1"/>
    <xf numFmtId="0" fontId="61" fillId="0" borderId="10" xfId="11" applyFont="1" applyBorder="1" applyAlignment="1">
      <alignment horizontal="left"/>
    </xf>
    <xf numFmtId="0" fontId="61" fillId="0" borderId="0" xfId="21" applyFont="1"/>
    <xf numFmtId="0" fontId="61" fillId="0" borderId="20" xfId="11" applyFont="1" applyBorder="1"/>
    <xf numFmtId="0" fontId="6" fillId="0" borderId="0" xfId="27" applyFont="1" applyAlignment="1">
      <alignment horizontal="center"/>
    </xf>
    <xf numFmtId="177" fontId="12" fillId="0" borderId="0" xfId="27" applyNumberFormat="1" applyFont="1" applyBorder="1" applyAlignment="1">
      <alignment horizontal="center"/>
    </xf>
    <xf numFmtId="49" fontId="10" fillId="0" borderId="0" xfId="27" applyNumberFormat="1" applyFont="1" applyBorder="1" applyAlignment="1">
      <alignment horizontal="center" vertical="center"/>
    </xf>
    <xf numFmtId="0" fontId="8" fillId="0" borderId="0" xfId="27" applyFont="1" applyAlignment="1">
      <alignment horizontal="center"/>
    </xf>
    <xf numFmtId="176" fontId="3" fillId="0" borderId="0" xfId="27" applyNumberFormat="1" applyFont="1" applyBorder="1" applyAlignment="1">
      <alignment horizontal="center" vertical="top" wrapText="1"/>
    </xf>
    <xf numFmtId="0" fontId="13" fillId="0" borderId="0" xfId="27" applyFont="1" applyAlignment="1"/>
    <xf numFmtId="0" fontId="14" fillId="0" borderId="0" xfId="18" applyFont="1" applyAlignment="1"/>
    <xf numFmtId="0" fontId="10" fillId="0" borderId="0" xfId="20" applyFont="1" applyAlignment="1">
      <alignment horizontal="center" vertical="center"/>
    </xf>
    <xf numFmtId="49" fontId="22" fillId="0" borderId="0" xfId="15" applyNumberFormat="1" applyFont="1" applyFill="1" applyBorder="1" applyAlignment="1">
      <alignment horizontal="center" vertical="center"/>
    </xf>
    <xf numFmtId="49" fontId="22" fillId="0" borderId="3" xfId="15" applyNumberFormat="1" applyFont="1" applyFill="1" applyBorder="1" applyAlignment="1">
      <alignment horizontal="center" vertical="center"/>
    </xf>
    <xf numFmtId="49" fontId="11" fillId="0" borderId="0" xfId="15" applyNumberFormat="1" applyFont="1" applyAlignment="1">
      <alignment vertical="top" wrapText="1"/>
    </xf>
    <xf numFmtId="49" fontId="11" fillId="0" borderId="0" xfId="15" applyNumberFormat="1" applyFont="1" applyAlignment="1">
      <alignment horizontal="left" vertical="top" wrapText="1"/>
    </xf>
    <xf numFmtId="0" fontId="11" fillId="0" borderId="0" xfId="15" applyNumberFormat="1" applyFont="1" applyAlignment="1">
      <alignment vertical="top" wrapText="1"/>
    </xf>
    <xf numFmtId="0" fontId="11" fillId="0" borderId="0" xfId="15" applyNumberFormat="1" applyFont="1" applyBorder="1" applyAlignment="1">
      <alignment horizontal="left" vertical="top" wrapText="1"/>
    </xf>
    <xf numFmtId="49" fontId="23" fillId="0" borderId="9" xfId="6" applyNumberFormat="1" applyFont="1" applyBorder="1" applyAlignment="1">
      <alignment vertical="center" wrapText="1"/>
    </xf>
    <xf numFmtId="0" fontId="23" fillId="0" borderId="5" xfId="15" applyFont="1" applyBorder="1" applyAlignment="1">
      <alignment vertical="center" wrapText="1"/>
    </xf>
    <xf numFmtId="0" fontId="23" fillId="0" borderId="2" xfId="15" applyFont="1" applyBorder="1" applyAlignment="1">
      <alignment vertical="center" wrapText="1"/>
    </xf>
    <xf numFmtId="0" fontId="2" fillId="0" borderId="10" xfId="15" applyBorder="1" applyAlignment="1">
      <alignment vertical="center" wrapText="1"/>
    </xf>
    <xf numFmtId="0" fontId="2" fillId="0" borderId="0" xfId="15" applyAlignment="1">
      <alignment vertical="center" wrapText="1"/>
    </xf>
    <xf numFmtId="0" fontId="2" fillId="0" borderId="3" xfId="15" applyBorder="1" applyAlignment="1">
      <alignment vertical="center" wrapText="1"/>
    </xf>
    <xf numFmtId="49" fontId="23" fillId="0" borderId="0" xfId="6" applyNumberFormat="1" applyFont="1" applyBorder="1" applyAlignment="1">
      <alignment horizontal="left" vertical="center" wrapText="1"/>
    </xf>
    <xf numFmtId="49" fontId="23" fillId="0" borderId="3" xfId="6" applyNumberFormat="1" applyFont="1" applyBorder="1" applyAlignment="1">
      <alignment horizontal="left" vertical="center" wrapText="1"/>
    </xf>
    <xf numFmtId="0" fontId="2" fillId="0" borderId="6" xfId="15" applyBorder="1" applyAlignment="1">
      <alignment vertical="center" wrapText="1"/>
    </xf>
    <xf numFmtId="0" fontId="2" fillId="0" borderId="4" xfId="15" applyBorder="1" applyAlignment="1">
      <alignment vertical="center" wrapText="1"/>
    </xf>
    <xf numFmtId="49" fontId="23" fillId="0" borderId="10" xfId="6" applyNumberFormat="1" applyFont="1" applyBorder="1" applyAlignment="1">
      <alignment vertical="center" wrapText="1"/>
    </xf>
    <xf numFmtId="0" fontId="23" fillId="0" borderId="0" xfId="15" applyFont="1" applyBorder="1" applyAlignment="1">
      <alignment vertical="center" wrapText="1"/>
    </xf>
    <xf numFmtId="0" fontId="2" fillId="0" borderId="14" xfId="15" applyBorder="1" applyAlignment="1">
      <alignment vertical="center" wrapText="1"/>
    </xf>
    <xf numFmtId="49" fontId="22" fillId="0" borderId="9" xfId="15" applyNumberFormat="1" applyFont="1" applyFill="1" applyBorder="1" applyAlignment="1">
      <alignment horizontal="left" vertical="top" wrapText="1"/>
    </xf>
    <xf numFmtId="49" fontId="22" fillId="0" borderId="5" xfId="15" applyNumberFormat="1" applyFont="1" applyFill="1" applyBorder="1" applyAlignment="1">
      <alignment horizontal="left" vertical="top" wrapText="1"/>
    </xf>
    <xf numFmtId="49" fontId="22" fillId="0" borderId="10" xfId="15" applyNumberFormat="1" applyFont="1" applyFill="1" applyBorder="1" applyAlignment="1">
      <alignment horizontal="left" vertical="top" wrapText="1"/>
    </xf>
    <xf numFmtId="49" fontId="22" fillId="0" borderId="0" xfId="15" applyNumberFormat="1" applyFont="1" applyFill="1" applyBorder="1" applyAlignment="1">
      <alignment horizontal="left" vertical="top" wrapText="1"/>
    </xf>
    <xf numFmtId="0" fontId="2" fillId="0" borderId="0" xfId="15" applyFont="1" applyBorder="1" applyAlignment="1">
      <alignment horizontal="left" vertical="top" wrapText="1"/>
    </xf>
    <xf numFmtId="0" fontId="2" fillId="0" borderId="10" xfId="15" applyFont="1" applyBorder="1" applyAlignment="1">
      <alignment horizontal="left" vertical="top" wrapText="1"/>
    </xf>
    <xf numFmtId="0" fontId="2" fillId="0" borderId="14" xfId="15" applyFont="1" applyBorder="1" applyAlignment="1">
      <alignment horizontal="left" vertical="top" wrapText="1"/>
    </xf>
    <xf numFmtId="0" fontId="2" fillId="0" borderId="6" xfId="15" applyFont="1" applyBorder="1" applyAlignment="1">
      <alignment horizontal="left" vertical="top" wrapText="1"/>
    </xf>
    <xf numFmtId="49" fontId="23" fillId="0" borderId="6" xfId="6" applyNumberFormat="1" applyFont="1" applyBorder="1" applyAlignment="1">
      <alignment horizontal="left" vertical="center" shrinkToFit="1"/>
    </xf>
    <xf numFmtId="49" fontId="23" fillId="0" borderId="4" xfId="6" applyNumberFormat="1" applyFont="1" applyBorder="1" applyAlignment="1">
      <alignment horizontal="left" vertical="center" shrinkToFit="1"/>
    </xf>
    <xf numFmtId="49" fontId="23" fillId="0" borderId="12" xfId="6" applyNumberFormat="1" applyFont="1" applyBorder="1" applyAlignment="1">
      <alignment vertical="center" shrinkToFit="1"/>
    </xf>
    <xf numFmtId="0" fontId="23" fillId="0" borderId="12" xfId="15" applyFont="1" applyBorder="1" applyAlignment="1">
      <alignment vertical="center" shrinkToFit="1"/>
    </xf>
    <xf numFmtId="49" fontId="22" fillId="0" borderId="1" xfId="15" applyNumberFormat="1" applyFont="1" applyFill="1" applyBorder="1" applyAlignment="1">
      <alignment horizontal="center" vertical="center"/>
    </xf>
    <xf numFmtId="49" fontId="22" fillId="0" borderId="7" xfId="15" applyNumberFormat="1" applyFont="1" applyFill="1" applyBorder="1" applyAlignment="1">
      <alignment horizontal="center" vertical="center"/>
    </xf>
    <xf numFmtId="49" fontId="22" fillId="0" borderId="13" xfId="15" applyNumberFormat="1" applyFont="1" applyFill="1" applyBorder="1" applyAlignment="1">
      <alignment horizontal="center" vertical="center"/>
    </xf>
    <xf numFmtId="49" fontId="22" fillId="0" borderId="5" xfId="15" applyNumberFormat="1" applyFont="1" applyFill="1" applyBorder="1" applyAlignment="1">
      <alignment horizontal="center" vertical="center"/>
    </xf>
    <xf numFmtId="49" fontId="22" fillId="0" borderId="2" xfId="15" applyNumberFormat="1" applyFont="1" applyFill="1" applyBorder="1" applyAlignment="1">
      <alignment horizontal="center" vertical="center"/>
    </xf>
    <xf numFmtId="49" fontId="23" fillId="0" borderId="0" xfId="6" applyNumberFormat="1" applyFont="1" applyBorder="1" applyAlignment="1">
      <alignment horizontal="left" vertical="center" shrinkToFit="1"/>
    </xf>
    <xf numFmtId="49" fontId="23" fillId="0" borderId="3" xfId="6" applyNumberFormat="1" applyFont="1" applyBorder="1" applyAlignment="1">
      <alignment horizontal="left" vertical="center" shrinkToFit="1"/>
    </xf>
    <xf numFmtId="49" fontId="23" fillId="0" borderId="11" xfId="6" applyNumberFormat="1" applyFont="1" applyBorder="1" applyAlignment="1">
      <alignment vertical="center" shrinkToFit="1"/>
    </xf>
    <xf numFmtId="0" fontId="23" fillId="0" borderId="11" xfId="15" applyFont="1" applyBorder="1" applyAlignment="1">
      <alignment vertical="center" shrinkToFit="1"/>
    </xf>
    <xf numFmtId="0" fontId="23" fillId="0" borderId="10" xfId="15" applyFont="1" applyBorder="1" applyAlignment="1">
      <alignment vertical="center" shrinkToFit="1"/>
    </xf>
    <xf numFmtId="49" fontId="23" fillId="0" borderId="10" xfId="6" applyNumberFormat="1" applyFont="1" applyBorder="1" applyAlignment="1">
      <alignment vertical="center" shrinkToFit="1"/>
    </xf>
    <xf numFmtId="49" fontId="23" fillId="0" borderId="0" xfId="6" applyNumberFormat="1" applyFont="1" applyBorder="1" applyAlignment="1">
      <alignment vertical="center" shrinkToFit="1"/>
    </xf>
    <xf numFmtId="49" fontId="23" fillId="0" borderId="5" xfId="6" applyNumberFormat="1" applyFont="1" applyBorder="1" applyAlignment="1">
      <alignment horizontal="left" vertical="center" shrinkToFit="1"/>
    </xf>
    <xf numFmtId="49" fontId="23" fillId="0" borderId="2" xfId="6" applyNumberFormat="1" applyFont="1" applyBorder="1" applyAlignment="1">
      <alignment horizontal="left" vertical="center" shrinkToFit="1"/>
    </xf>
    <xf numFmtId="49" fontId="22" fillId="0" borderId="14" xfId="15" applyNumberFormat="1" applyFont="1" applyFill="1" applyBorder="1" applyAlignment="1">
      <alignment vertical="center"/>
    </xf>
    <xf numFmtId="49" fontId="22" fillId="0" borderId="6" xfId="15" applyNumberFormat="1" applyFont="1" applyFill="1" applyBorder="1" applyAlignment="1">
      <alignment vertical="center"/>
    </xf>
    <xf numFmtId="49" fontId="22" fillId="0" borderId="4" xfId="15" applyNumberFormat="1" applyFont="1" applyFill="1" applyBorder="1" applyAlignment="1">
      <alignment vertical="center"/>
    </xf>
    <xf numFmtId="49" fontId="23" fillId="0" borderId="1" xfId="6" applyNumberFormat="1" applyFont="1" applyBorder="1" applyAlignment="1">
      <alignment horizontal="center" vertical="center" wrapText="1" shrinkToFit="1"/>
    </xf>
    <xf numFmtId="49" fontId="23" fillId="0" borderId="7" xfId="6" applyNumberFormat="1" applyFont="1" applyBorder="1" applyAlignment="1">
      <alignment horizontal="center" vertical="center" wrapText="1" shrinkToFit="1"/>
    </xf>
    <xf numFmtId="49" fontId="23" fillId="0" borderId="8" xfId="6" applyNumberFormat="1" applyFont="1" applyBorder="1" applyAlignment="1">
      <alignment horizontal="center" vertical="center" wrapText="1"/>
    </xf>
    <xf numFmtId="0" fontId="23" fillId="0" borderId="8" xfId="15" applyFont="1" applyBorder="1" applyAlignment="1">
      <alignment horizontal="center" vertical="center" wrapText="1"/>
    </xf>
    <xf numFmtId="0" fontId="23" fillId="0" borderId="13" xfId="15" applyFont="1" applyBorder="1" applyAlignment="1">
      <alignment horizontal="center" vertical="center" wrapText="1"/>
    </xf>
    <xf numFmtId="49" fontId="23" fillId="0" borderId="13" xfId="6" applyNumberFormat="1" applyFont="1" applyBorder="1" applyAlignment="1">
      <alignment horizontal="center" vertical="center" wrapText="1" shrinkToFit="1"/>
    </xf>
    <xf numFmtId="49" fontId="22" fillId="0" borderId="9" xfId="15" applyNumberFormat="1" applyFont="1" applyFill="1" applyBorder="1" applyAlignment="1">
      <alignment vertical="center"/>
    </xf>
    <xf numFmtId="49" fontId="22" fillId="0" borderId="5" xfId="15" applyNumberFormat="1" applyFont="1" applyFill="1" applyBorder="1" applyAlignment="1">
      <alignment vertical="center"/>
    </xf>
    <xf numFmtId="49" fontId="22" fillId="0" borderId="2" xfId="15" applyNumberFormat="1" applyFont="1" applyFill="1" applyBorder="1" applyAlignment="1">
      <alignment vertical="center"/>
    </xf>
    <xf numFmtId="49" fontId="22" fillId="0" borderId="10" xfId="15" applyNumberFormat="1" applyFont="1" applyFill="1" applyBorder="1" applyAlignment="1">
      <alignment vertical="center"/>
    </xf>
    <xf numFmtId="49" fontId="22" fillId="0" borderId="0" xfId="15" applyNumberFormat="1" applyFont="1" applyFill="1" applyBorder="1" applyAlignment="1">
      <alignment vertical="center"/>
    </xf>
    <xf numFmtId="49" fontId="22" fillId="0" borderId="3" xfId="15" applyNumberFormat="1" applyFont="1" applyFill="1" applyBorder="1" applyAlignment="1">
      <alignment vertical="center"/>
    </xf>
    <xf numFmtId="0" fontId="28" fillId="2" borderId="9" xfId="16" applyFont="1" applyFill="1" applyBorder="1" applyAlignment="1">
      <alignment horizontal="center" vertical="center" shrinkToFit="1"/>
    </xf>
    <xf numFmtId="0" fontId="28" fillId="2" borderId="5" xfId="16" applyNumberFormat="1" applyFont="1" applyFill="1" applyBorder="1" applyAlignment="1">
      <alignment horizontal="center" vertical="center" shrinkToFit="1"/>
    </xf>
    <xf numFmtId="0" fontId="28" fillId="2" borderId="10" xfId="16" applyFont="1" applyFill="1" applyBorder="1" applyAlignment="1">
      <alignment horizontal="center" vertical="center" shrinkToFit="1"/>
    </xf>
    <xf numFmtId="0" fontId="28" fillId="2" borderId="0" xfId="16" applyFont="1" applyFill="1" applyBorder="1" applyAlignment="1">
      <alignment horizontal="center" vertical="center" shrinkToFit="1"/>
    </xf>
    <xf numFmtId="0" fontId="28" fillId="2" borderId="2" xfId="16" applyFont="1" applyFill="1" applyBorder="1" applyAlignment="1">
      <alignment horizontal="center" vertical="center" shrinkToFit="1"/>
    </xf>
    <xf numFmtId="0" fontId="28" fillId="2" borderId="9" xfId="16" applyFont="1" applyFill="1" applyBorder="1" applyAlignment="1">
      <alignment horizontal="center" vertical="center" wrapText="1" shrinkToFit="1"/>
    </xf>
    <xf numFmtId="0" fontId="28" fillId="2" borderId="2" xfId="16" applyFont="1" applyFill="1" applyBorder="1" applyAlignment="1">
      <alignment horizontal="center" vertical="center" wrapText="1" shrinkToFit="1"/>
    </xf>
    <xf numFmtId="38" fontId="14" fillId="0" borderId="0" xfId="4" applyFont="1" applyAlignment="1">
      <alignment vertical="top" wrapText="1"/>
    </xf>
    <xf numFmtId="0" fontId="14" fillId="0" borderId="0" xfId="16" applyFont="1" applyAlignment="1">
      <alignment vertical="top" wrapText="1"/>
    </xf>
    <xf numFmtId="0" fontId="2" fillId="0" borderId="2" xfId="16" applyBorder="1" applyAlignment="1">
      <alignment shrinkToFit="1"/>
    </xf>
    <xf numFmtId="0" fontId="2" fillId="0" borderId="0" xfId="16" applyBorder="1" applyAlignment="1">
      <alignment shrinkToFit="1"/>
    </xf>
    <xf numFmtId="0" fontId="2" fillId="0" borderId="3" xfId="16" applyBorder="1" applyAlignment="1">
      <alignment shrinkToFit="1"/>
    </xf>
    <xf numFmtId="0" fontId="2" fillId="0" borderId="6" xfId="16" applyBorder="1" applyAlignment="1">
      <alignment shrinkToFit="1"/>
    </xf>
    <xf numFmtId="0" fontId="2" fillId="0" borderId="4" xfId="16" applyBorder="1" applyAlignment="1">
      <alignment shrinkToFit="1"/>
    </xf>
    <xf numFmtId="0" fontId="28" fillId="2" borderId="9" xfId="16" applyFont="1" applyFill="1" applyBorder="1" applyAlignment="1">
      <alignment horizontal="center" vertical="center" wrapText="1"/>
    </xf>
    <xf numFmtId="0" fontId="28" fillId="2" borderId="5" xfId="16" applyFont="1" applyFill="1" applyBorder="1" applyAlignment="1">
      <alignment horizontal="center" vertical="center" wrapText="1"/>
    </xf>
    <xf numFmtId="0" fontId="28" fillId="2" borderId="10" xfId="16" applyFont="1" applyFill="1" applyBorder="1" applyAlignment="1">
      <alignment horizontal="center" vertical="center" wrapText="1"/>
    </xf>
    <xf numFmtId="0" fontId="28" fillId="2" borderId="0" xfId="16" applyFont="1" applyFill="1" applyBorder="1" applyAlignment="1">
      <alignment horizontal="center" vertical="center" wrapText="1"/>
    </xf>
    <xf numFmtId="0" fontId="28" fillId="2" borderId="2" xfId="16" applyFont="1" applyFill="1" applyBorder="1" applyAlignment="1">
      <alignment horizontal="center" vertical="center" wrapText="1"/>
    </xf>
    <xf numFmtId="0" fontId="28" fillId="2" borderId="5" xfId="8" applyFont="1" applyFill="1" applyBorder="1" applyAlignment="1">
      <alignment horizontal="center" vertical="center"/>
    </xf>
    <xf numFmtId="0" fontId="28" fillId="2" borderId="2" xfId="8" applyFont="1" applyFill="1" applyBorder="1" applyAlignment="1">
      <alignment horizontal="center" vertical="center"/>
    </xf>
    <xf numFmtId="0" fontId="28" fillId="2" borderId="0" xfId="16" applyNumberFormat="1" applyFont="1" applyFill="1" applyBorder="1" applyAlignment="1">
      <alignment horizontal="center" vertical="center"/>
    </xf>
    <xf numFmtId="0" fontId="28" fillId="2" borderId="3" xfId="16" applyNumberFormat="1" applyFont="1" applyFill="1" applyBorder="1" applyAlignment="1">
      <alignment horizontal="center" vertical="center"/>
    </xf>
    <xf numFmtId="0" fontId="28" fillId="2" borderId="6" xfId="8" applyFont="1" applyFill="1" applyBorder="1" applyAlignment="1">
      <alignment horizontal="center" vertical="center"/>
    </xf>
    <xf numFmtId="0" fontId="28" fillId="2" borderId="4" xfId="8" applyFont="1" applyFill="1" applyBorder="1" applyAlignment="1">
      <alignment horizontal="center" vertical="center"/>
    </xf>
    <xf numFmtId="0" fontId="28" fillId="2" borderId="9" xfId="16" applyFont="1" applyFill="1" applyBorder="1" applyAlignment="1">
      <alignment horizontal="center" vertical="center"/>
    </xf>
    <xf numFmtId="0" fontId="28" fillId="2" borderId="14" xfId="16" applyFont="1" applyFill="1" applyBorder="1" applyAlignment="1">
      <alignment horizontal="center" vertical="center"/>
    </xf>
    <xf numFmtId="0" fontId="27" fillId="0" borderId="0" xfId="16" applyFont="1"/>
    <xf numFmtId="0" fontId="28" fillId="2" borderId="13" xfId="8" applyFont="1" applyFill="1" applyBorder="1" applyAlignment="1">
      <alignment horizontal="center" vertical="center"/>
    </xf>
    <xf numFmtId="0" fontId="28" fillId="2" borderId="1" xfId="8" applyFont="1" applyFill="1" applyBorder="1" applyAlignment="1">
      <alignment horizontal="center" vertical="center"/>
    </xf>
    <xf numFmtId="0" fontId="28" fillId="2" borderId="3" xfId="16" applyFont="1" applyFill="1" applyBorder="1" applyAlignment="1">
      <alignment horizontal="center" vertical="center" shrinkToFit="1"/>
    </xf>
    <xf numFmtId="0" fontId="28" fillId="2" borderId="3" xfId="16" applyFont="1" applyFill="1" applyBorder="1" applyAlignment="1">
      <alignment horizontal="center" vertical="center" wrapText="1"/>
    </xf>
    <xf numFmtId="180" fontId="10" fillId="0" borderId="6" xfId="28" applyNumberFormat="1" applyFont="1" applyBorder="1" applyAlignment="1">
      <alignment horizontal="center" vertical="center"/>
    </xf>
    <xf numFmtId="183" fontId="13" fillId="3" borderId="1" xfId="2" applyNumberFormat="1" applyFont="1" applyFill="1" applyBorder="1" applyAlignment="1">
      <alignment horizontal="center" vertical="center"/>
    </xf>
    <xf numFmtId="180" fontId="13" fillId="3" borderId="1" xfId="2" applyNumberFormat="1" applyFont="1" applyFill="1" applyBorder="1" applyAlignment="1">
      <alignment horizontal="center" vertical="center" shrinkToFit="1"/>
    </xf>
    <xf numFmtId="183" fontId="38" fillId="0" borderId="1" xfId="2" applyNumberFormat="1" applyFont="1" applyBorder="1" applyAlignment="1">
      <alignment horizontal="center" vertical="center" wrapText="1"/>
    </xf>
    <xf numFmtId="183" fontId="38" fillId="0" borderId="7" xfId="2" applyNumberFormat="1" applyFont="1" applyBorder="1" applyAlignment="1">
      <alignment horizontal="center" vertical="center" wrapText="1"/>
    </xf>
    <xf numFmtId="183" fontId="3" fillId="2" borderId="5" xfId="2" applyNumberFormat="1" applyFont="1" applyFill="1" applyBorder="1" applyAlignment="1">
      <alignment horizontal="center" vertical="center" wrapText="1"/>
    </xf>
    <xf numFmtId="183" fontId="3" fillId="2" borderId="2" xfId="2" applyNumberFormat="1" applyFont="1" applyFill="1" applyBorder="1" applyAlignment="1">
      <alignment horizontal="center" vertical="center" wrapText="1"/>
    </xf>
    <xf numFmtId="183" fontId="3" fillId="2" borderId="0" xfId="2" applyNumberFormat="1" applyFont="1" applyFill="1" applyBorder="1" applyAlignment="1">
      <alignment horizontal="center" vertical="center" wrapText="1"/>
    </xf>
    <xf numFmtId="183" fontId="3" fillId="2" borderId="3" xfId="2" applyNumberFormat="1" applyFont="1" applyFill="1" applyBorder="1" applyAlignment="1">
      <alignment horizontal="center" vertical="center" wrapText="1"/>
    </xf>
    <xf numFmtId="183" fontId="3" fillId="2" borderId="6" xfId="2" applyNumberFormat="1" applyFont="1" applyFill="1" applyBorder="1" applyAlignment="1">
      <alignment horizontal="center" vertical="center" wrapText="1"/>
    </xf>
    <xf numFmtId="183" fontId="3" fillId="2" borderId="4" xfId="2" applyNumberFormat="1" applyFont="1" applyFill="1" applyBorder="1" applyAlignment="1">
      <alignment horizontal="center" vertical="center" wrapText="1"/>
    </xf>
    <xf numFmtId="183" fontId="10" fillId="2" borderId="4" xfId="2" applyNumberFormat="1" applyFont="1" applyFill="1" applyBorder="1" applyAlignment="1">
      <alignment horizontal="center" vertical="center" wrapText="1"/>
    </xf>
    <xf numFmtId="0" fontId="6" fillId="0" borderId="0" xfId="28" applyFont="1" applyAlignment="1">
      <alignment horizontal="center" vertical="center" shrinkToFit="1"/>
    </xf>
    <xf numFmtId="0" fontId="10" fillId="0" borderId="6" xfId="28" applyFont="1" applyBorder="1" applyAlignment="1">
      <alignment horizontal="distributed" vertical="center"/>
    </xf>
    <xf numFmtId="183" fontId="36" fillId="0" borderId="0" xfId="2" applyNumberFormat="1" applyFont="1" applyBorder="1" applyAlignment="1">
      <alignment horizontal="left" vertical="top" wrapText="1"/>
    </xf>
    <xf numFmtId="183" fontId="33" fillId="0" borderId="5" xfId="2" applyNumberFormat="1" applyFont="1" applyBorder="1" applyAlignment="1">
      <alignment vertical="top" wrapText="1"/>
    </xf>
    <xf numFmtId="183" fontId="33" fillId="0" borderId="0" xfId="2" applyNumberFormat="1" applyFont="1" applyBorder="1" applyAlignment="1">
      <alignment vertical="top" wrapText="1"/>
    </xf>
    <xf numFmtId="0" fontId="10" fillId="0" borderId="6" xfId="28" applyFont="1" applyBorder="1" applyAlignment="1">
      <alignment horizontal="center" vertical="center"/>
    </xf>
    <xf numFmtId="0" fontId="36" fillId="0" borderId="0" xfId="19" applyFont="1" applyBorder="1" applyAlignment="1">
      <alignment horizontal="right" vertical="top" shrinkToFit="1"/>
    </xf>
    <xf numFmtId="0" fontId="3" fillId="0" borderId="0" xfId="19" applyFont="1" applyBorder="1" applyAlignment="1">
      <alignment horizontal="right" vertical="top" shrinkToFit="1"/>
    </xf>
    <xf numFmtId="183" fontId="33" fillId="0" borderId="0" xfId="2" applyNumberFormat="1" applyFont="1" applyBorder="1" applyAlignment="1">
      <alignment horizontal="left" vertical="top" wrapText="1"/>
    </xf>
    <xf numFmtId="183" fontId="38" fillId="0" borderId="17" xfId="2" applyNumberFormat="1" applyFont="1" applyBorder="1" applyAlignment="1">
      <alignment horizontal="center" vertical="center" wrapText="1"/>
    </xf>
    <xf numFmtId="183" fontId="38" fillId="0" borderId="6" xfId="2" applyNumberFormat="1" applyFont="1" applyBorder="1" applyAlignment="1">
      <alignment horizontal="center" vertical="center" wrapText="1"/>
    </xf>
    <xf numFmtId="183" fontId="38" fillId="0" borderId="18" xfId="2" applyNumberFormat="1" applyFont="1" applyBorder="1" applyAlignment="1">
      <alignment horizontal="center" vertical="center" wrapText="1"/>
    </xf>
    <xf numFmtId="183" fontId="33" fillId="0" borderId="5" xfId="2" applyNumberFormat="1" applyFont="1" applyBorder="1" applyAlignment="1">
      <alignment horizontal="left" vertical="center" wrapText="1"/>
    </xf>
    <xf numFmtId="0" fontId="36" fillId="2" borderId="9" xfId="11" applyFont="1" applyFill="1" applyBorder="1" applyAlignment="1">
      <alignment horizontal="center" vertical="distributed"/>
    </xf>
    <xf numFmtId="0" fontId="36" fillId="2" borderId="5" xfId="11" applyFont="1" applyFill="1" applyBorder="1" applyAlignment="1">
      <alignment horizontal="center" vertical="distributed"/>
    </xf>
    <xf numFmtId="0" fontId="36" fillId="2" borderId="2" xfId="11" applyFont="1" applyFill="1" applyBorder="1" applyAlignment="1">
      <alignment horizontal="center" vertical="distributed"/>
    </xf>
    <xf numFmtId="0" fontId="36" fillId="2" borderId="14" xfId="11" applyFont="1" applyFill="1" applyBorder="1" applyAlignment="1">
      <alignment horizontal="center" vertical="distributed"/>
    </xf>
    <xf numFmtId="0" fontId="36" fillId="2" borderId="6" xfId="11" applyFont="1" applyFill="1" applyBorder="1" applyAlignment="1">
      <alignment horizontal="center" vertical="distributed"/>
    </xf>
    <xf numFmtId="0" fontId="36" fillId="2" borderId="4" xfId="11" applyFont="1" applyFill="1" applyBorder="1" applyAlignment="1">
      <alignment horizontal="center" vertical="distributed"/>
    </xf>
    <xf numFmtId="0" fontId="3" fillId="2" borderId="9" xfId="11" applyFont="1" applyFill="1" applyBorder="1" applyAlignment="1">
      <alignment horizontal="center" vertical="distributed" shrinkToFit="1"/>
    </xf>
    <xf numFmtId="0" fontId="3" fillId="2" borderId="2" xfId="11" applyFont="1" applyFill="1" applyBorder="1" applyAlignment="1">
      <alignment horizontal="center" vertical="distributed"/>
    </xf>
    <xf numFmtId="0" fontId="2" fillId="0" borderId="5" xfId="15" applyBorder="1" applyAlignment="1">
      <alignment horizontal="center" vertical="distributed"/>
    </xf>
    <xf numFmtId="0" fontId="2" fillId="0" borderId="2" xfId="15" applyBorder="1" applyAlignment="1">
      <alignment horizontal="center" vertical="distributed"/>
    </xf>
    <xf numFmtId="0" fontId="2" fillId="0" borderId="14" xfId="15" applyBorder="1" applyAlignment="1">
      <alignment horizontal="center" vertical="distributed"/>
    </xf>
    <xf numFmtId="0" fontId="2" fillId="0" borderId="6" xfId="15" applyBorder="1" applyAlignment="1">
      <alignment horizontal="center" vertical="distributed"/>
    </xf>
    <xf numFmtId="0" fontId="2" fillId="0" borderId="4" xfId="15" applyBorder="1" applyAlignment="1">
      <alignment horizontal="center" vertical="distributed"/>
    </xf>
    <xf numFmtId="0" fontId="3" fillId="2" borderId="13" xfId="11" applyFont="1" applyFill="1" applyBorder="1" applyAlignment="1">
      <alignment horizontal="center" shrinkToFit="1"/>
    </xf>
    <xf numFmtId="0" fontId="3" fillId="2" borderId="7" xfId="11" applyFont="1" applyFill="1" applyBorder="1" applyAlignment="1">
      <alignment horizontal="center" shrinkToFit="1"/>
    </xf>
    <xf numFmtId="0" fontId="43" fillId="4" borderId="9" xfId="9" applyFont="1" applyFill="1" applyBorder="1" applyAlignment="1">
      <alignment horizontal="center" vertical="center"/>
    </xf>
    <xf numFmtId="0" fontId="43" fillId="4" borderId="2" xfId="9" applyFont="1" applyFill="1" applyBorder="1" applyAlignment="1">
      <alignment horizontal="center" vertical="center"/>
    </xf>
    <xf numFmtId="0" fontId="43" fillId="4" borderId="10" xfId="9" applyFont="1" applyFill="1" applyBorder="1" applyAlignment="1">
      <alignment horizontal="center" vertical="center"/>
    </xf>
    <xf numFmtId="0" fontId="43" fillId="4" borderId="3" xfId="9" applyFont="1" applyFill="1" applyBorder="1" applyAlignment="1">
      <alignment horizontal="center" vertical="center"/>
    </xf>
    <xf numFmtId="0" fontId="43" fillId="4" borderId="21" xfId="9" applyFont="1" applyFill="1" applyBorder="1" applyAlignment="1">
      <alignment horizontal="center" vertical="center"/>
    </xf>
    <xf numFmtId="0" fontId="43" fillId="4" borderId="28" xfId="9" applyFont="1" applyFill="1" applyBorder="1" applyAlignment="1">
      <alignment horizontal="center" vertical="center"/>
    </xf>
    <xf numFmtId="0" fontId="43" fillId="4" borderId="5" xfId="9" applyFont="1" applyFill="1" applyBorder="1" applyAlignment="1">
      <alignment horizontal="center" vertical="center"/>
    </xf>
    <xf numFmtId="0" fontId="43" fillId="4" borderId="0" xfId="9" applyFont="1" applyFill="1" applyBorder="1" applyAlignment="1">
      <alignment horizontal="center" vertical="center"/>
    </xf>
    <xf numFmtId="0" fontId="43" fillId="4" borderId="14" xfId="9" applyFont="1" applyFill="1" applyBorder="1" applyAlignment="1">
      <alignment horizontal="center" vertical="center"/>
    </xf>
    <xf numFmtId="0" fontId="43" fillId="4" borderId="6" xfId="9" applyFont="1" applyFill="1" applyBorder="1" applyAlignment="1">
      <alignment horizontal="center" vertical="center"/>
    </xf>
    <xf numFmtId="0" fontId="43" fillId="4" borderId="4" xfId="9" applyFont="1" applyFill="1" applyBorder="1" applyAlignment="1">
      <alignment horizontal="center" vertical="center"/>
    </xf>
    <xf numFmtId="0" fontId="43" fillId="4" borderId="15" xfId="9" applyFont="1" applyFill="1" applyBorder="1" applyAlignment="1">
      <alignment horizontal="center" vertical="center" shrinkToFit="1"/>
    </xf>
    <xf numFmtId="0" fontId="43" fillId="4" borderId="41" xfId="9" applyFont="1" applyFill="1" applyBorder="1" applyAlignment="1">
      <alignment horizontal="center" vertical="center" shrinkToFit="1"/>
    </xf>
    <xf numFmtId="0" fontId="43" fillId="4" borderId="13" xfId="9" applyFont="1" applyFill="1" applyBorder="1" applyAlignment="1">
      <alignment horizontal="center" vertical="center"/>
    </xf>
    <xf numFmtId="0" fontId="3" fillId="4" borderId="1" xfId="9" applyFont="1" applyFill="1" applyBorder="1" applyAlignment="1">
      <alignment horizontal="center" vertical="center"/>
    </xf>
    <xf numFmtId="0" fontId="43" fillId="4" borderId="1" xfId="9" applyFont="1" applyFill="1" applyBorder="1" applyAlignment="1">
      <alignment horizontal="center" vertical="center"/>
    </xf>
    <xf numFmtId="0" fontId="43" fillId="4" borderId="7" xfId="9" applyFont="1" applyFill="1" applyBorder="1" applyAlignment="1">
      <alignment horizontal="center" vertical="center"/>
    </xf>
    <xf numFmtId="0" fontId="3" fillId="4" borderId="5" xfId="9" applyFont="1" applyFill="1" applyBorder="1" applyAlignment="1">
      <alignment horizontal="center" vertical="center"/>
    </xf>
    <xf numFmtId="0" fontId="33" fillId="4" borderId="9" xfId="24" applyFont="1" applyFill="1" applyBorder="1" applyAlignment="1">
      <alignment horizontal="center" vertical="center"/>
    </xf>
    <xf numFmtId="0" fontId="33" fillId="4" borderId="2" xfId="24" applyFont="1" applyFill="1" applyBorder="1" applyAlignment="1">
      <alignment horizontal="center" vertical="center"/>
    </xf>
    <xf numFmtId="0" fontId="33" fillId="4" borderId="10" xfId="24" applyFont="1" applyFill="1" applyBorder="1" applyAlignment="1">
      <alignment horizontal="center" vertical="center"/>
    </xf>
    <xf numFmtId="0" fontId="33" fillId="4" borderId="3" xfId="24" applyFont="1" applyFill="1" applyBorder="1" applyAlignment="1">
      <alignment horizontal="center" vertical="center"/>
    </xf>
    <xf numFmtId="0" fontId="33" fillId="4" borderId="14" xfId="24" applyFont="1" applyFill="1" applyBorder="1" applyAlignment="1">
      <alignment horizontal="center" vertical="center"/>
    </xf>
    <xf numFmtId="0" fontId="33" fillId="4" borderId="4" xfId="24" applyFont="1" applyFill="1" applyBorder="1" applyAlignment="1">
      <alignment horizontal="center" vertical="center"/>
    </xf>
    <xf numFmtId="0" fontId="46" fillId="4" borderId="9" xfId="24" applyFont="1" applyFill="1" applyBorder="1" applyAlignment="1">
      <alignment horizontal="center" vertical="center" shrinkToFit="1"/>
    </xf>
    <xf numFmtId="0" fontId="46" fillId="4" borderId="14" xfId="24" applyFont="1" applyFill="1" applyBorder="1" applyAlignment="1">
      <alignment horizontal="center" vertical="center" shrinkToFit="1"/>
    </xf>
    <xf numFmtId="0" fontId="33" fillId="4" borderId="1" xfId="24" applyFont="1" applyFill="1" applyBorder="1" applyAlignment="1">
      <alignment horizontal="center" vertical="center"/>
    </xf>
    <xf numFmtId="0" fontId="47" fillId="4" borderId="9" xfId="24" applyFont="1" applyFill="1" applyBorder="1" applyAlignment="1">
      <alignment horizontal="center" vertical="center" shrinkToFit="1"/>
    </xf>
    <xf numFmtId="0" fontId="47" fillId="4" borderId="14" xfId="24" applyFont="1" applyFill="1" applyBorder="1" applyAlignment="1">
      <alignment horizontal="center" vertical="center" shrinkToFit="1"/>
    </xf>
    <xf numFmtId="0" fontId="3" fillId="4" borderId="9" xfId="9" applyFont="1" applyFill="1" applyBorder="1" applyAlignment="1">
      <alignment horizontal="center" vertical="center" wrapText="1"/>
    </xf>
    <xf numFmtId="0" fontId="3" fillId="4" borderId="14" xfId="9" applyFont="1" applyFill="1" applyBorder="1" applyAlignment="1">
      <alignment horizontal="center" vertical="center" wrapText="1"/>
    </xf>
    <xf numFmtId="0" fontId="36" fillId="4" borderId="2" xfId="9" applyFont="1" applyFill="1" applyBorder="1" applyAlignment="1">
      <alignment horizontal="center" vertical="center" wrapText="1"/>
    </xf>
    <xf numFmtId="0" fontId="36" fillId="4" borderId="28" xfId="9" applyFont="1" applyFill="1" applyBorder="1" applyAlignment="1">
      <alignment horizontal="center" vertical="center" wrapText="1"/>
    </xf>
    <xf numFmtId="0" fontId="3" fillId="4" borderId="7" xfId="9" applyFont="1" applyFill="1" applyBorder="1" applyAlignment="1">
      <alignment horizontal="center" vertical="center"/>
    </xf>
    <xf numFmtId="0" fontId="3" fillId="4" borderId="10" xfId="9" applyFont="1" applyFill="1" applyBorder="1" applyAlignment="1">
      <alignment horizontal="center" vertical="center" wrapText="1"/>
    </xf>
    <xf numFmtId="0" fontId="3" fillId="4" borderId="21" xfId="9" applyFont="1" applyFill="1" applyBorder="1" applyAlignment="1">
      <alignment horizontal="center" vertical="center" wrapText="1"/>
    </xf>
    <xf numFmtId="0" fontId="43" fillId="4" borderId="9" xfId="9" applyFont="1" applyFill="1" applyBorder="1" applyAlignment="1">
      <alignment horizontal="center" vertical="center" wrapText="1"/>
    </xf>
    <xf numFmtId="0" fontId="43" fillId="4" borderId="21" xfId="9" applyFont="1" applyFill="1" applyBorder="1" applyAlignment="1">
      <alignment horizontal="center" vertical="center" wrapText="1"/>
    </xf>
    <xf numFmtId="49" fontId="51" fillId="0" borderId="0" xfId="15" applyNumberFormat="1" applyFont="1" applyAlignment="1">
      <alignment vertical="top" wrapText="1"/>
    </xf>
    <xf numFmtId="49" fontId="49" fillId="0" borderId="0" xfId="15" applyNumberFormat="1" applyFont="1" applyAlignment="1">
      <alignment horizontal="center"/>
    </xf>
    <xf numFmtId="49" fontId="51" fillId="0" borderId="0" xfId="15" applyNumberFormat="1" applyFont="1" applyAlignment="1">
      <alignment vertical="top"/>
    </xf>
    <xf numFmtId="187" fontId="11" fillId="0" borderId="0" xfId="15" applyNumberFormat="1" applyFont="1" applyAlignment="1">
      <alignment vertical="top" wrapText="1"/>
    </xf>
  </cellXfs>
  <cellStyles count="29">
    <cellStyle name="ハイパーリンク" xfId="1"/>
    <cellStyle name="桁区切り_月報作成用R3.1(確定値) ×" xfId="2"/>
    <cellStyle name="桁区切り_月報作成用R3.1(確定値)_1" xfId="3"/>
    <cellStyle name="桁区切り_月報作成用R3.1(確定値)_2" xfId="4"/>
    <cellStyle name="標準" xfId="0" builtinId="0"/>
    <cellStyle name="標準 2" xfId="5"/>
    <cellStyle name="標準_21調査結果の概要グラフ(リンク）" xfId="6"/>
    <cellStyle name="標準_Book1" xfId="7"/>
    <cellStyle name="標準_季節調整済み指数2010_Book1" xfId="10"/>
    <cellStyle name="標準_季節調整済み指数2010_月報作成用R3.1(確定値)" xfId="11"/>
    <cellStyle name="標準_結果の概要（5人以上）_月報作成用R2.12" xfId="22"/>
    <cellStyle name="標準_月報作成用23.8" xfId="12"/>
    <cellStyle name="標準_月報作成用R2.12" xfId="13"/>
    <cellStyle name="標準_月報作成用R3.1(確定値) ×_1" xfId="14"/>
    <cellStyle name="標準_月報作成用R3.1(確定値)_1" xfId="15"/>
    <cellStyle name="標準_月報作成用R3.1(確定値)_2" xfId="16"/>
    <cellStyle name="標準_月報作成用R3.1(確定値)_3" xfId="17"/>
    <cellStyle name="標準_月報作成用R3.1(確定値)_4" xfId="18"/>
    <cellStyle name="標準_公表月報用22.8" xfId="9"/>
    <cellStyle name="標準_産業大分類別指数_月報作成用R3.1(確定値) ×" xfId="19"/>
    <cellStyle name="標準_全国確報22.8_月報作成用R3.1(確定値) ×_1" xfId="8"/>
    <cellStyle name="標準_速報（指数表）_月報作成用R3.1(確定値) ×" xfId="28"/>
    <cellStyle name="標準_速報5表 （規模別）22.8" xfId="24"/>
    <cellStyle name="標準_速報の表紙21.11_月報作成用R2.12" xfId="25"/>
    <cellStyle name="標準_速報の表紙21.11_月報作成用R3.1(確定値)_1" xfId="26"/>
    <cellStyle name="標準_速報の表紙21.11_月報作成用R3.1(確定値)_2" xfId="27"/>
    <cellStyle name="標準_知事投げ込み用グラフ＆文章23.8_月報作成用R2.12" xfId="21"/>
    <cellStyle name="標準_目次" xfId="20"/>
    <cellStyle name="標準_裏表紙（毎and勤ver.)H24.1まで_月報作成用R3.1(暫定値)"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130810</xdr:colOff>
      <xdr:row>40</xdr:row>
      <xdr:rowOff>47625</xdr:rowOff>
    </xdr:from>
    <xdr:to>
      <xdr:col>10</xdr:col>
      <xdr:colOff>61595</xdr:colOff>
      <xdr:row>51</xdr:row>
      <xdr:rowOff>28575</xdr:rowOff>
    </xdr:to>
    <xdr:sp macro="" textlink="">
      <xdr:nvSpPr>
        <xdr:cNvPr id="54273" name="AutoShape 124"/>
        <xdr:cNvSpPr>
          <a:spLocks noChangeArrowheads="1"/>
        </xdr:cNvSpPr>
      </xdr:nvSpPr>
      <xdr:spPr>
        <a:xfrm>
          <a:off x="441325" y="7578725"/>
          <a:ext cx="5245100" cy="1743075"/>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★内閣府の月例経済報告や景気動向指数などの景気判断資料　　等</a:t>
          </a:r>
        </a:p>
        <a:p>
          <a:pPr algn="l"/>
          <a:endParaRPr/>
        </a:p>
      </xdr:txBody>
    </xdr:sp>
    <xdr:clientData/>
  </xdr:twoCellAnchor>
  <xdr:twoCellAnchor>
    <xdr:from>
      <xdr:col>1</xdr:col>
      <xdr:colOff>90170</xdr:colOff>
      <xdr:row>5</xdr:row>
      <xdr:rowOff>67310</xdr:rowOff>
    </xdr:from>
    <xdr:to>
      <xdr:col>3</xdr:col>
      <xdr:colOff>398145</xdr:colOff>
      <xdr:row>10</xdr:row>
      <xdr:rowOff>19050</xdr:rowOff>
    </xdr:to>
    <xdr:pic>
      <xdr:nvPicPr>
        <xdr:cNvPr id="54274" name="Picture 130"/>
        <xdr:cNvPicPr>
          <a:picLocks noChangeAspect="1"/>
        </xdr:cNvPicPr>
      </xdr:nvPicPr>
      <xdr:blipFill>
        <a:blip xmlns:r="http://schemas.openxmlformats.org/officeDocument/2006/relationships" r:embed="rId1"/>
        <a:stretch>
          <a:fillRect/>
        </a:stretch>
      </xdr:blipFill>
      <xdr:spPr>
        <a:xfrm>
          <a:off x="400685" y="1537335"/>
          <a:ext cx="1221740" cy="977265"/>
        </a:xfrm>
        <a:prstGeom prst="rect">
          <a:avLst/>
        </a:prstGeom>
        <a:noFill/>
        <a:ln>
          <a:miter/>
        </a:ln>
      </xdr:spPr>
    </xdr:pic>
    <xdr:clientData/>
  </xdr:twoCellAnchor>
  <xdr:twoCellAnchor editAs="oneCell">
    <xdr:from>
      <xdr:col>1</xdr:col>
      <xdr:colOff>0</xdr:colOff>
      <xdr:row>11</xdr:row>
      <xdr:rowOff>0</xdr:rowOff>
    </xdr:from>
    <xdr:to>
      <xdr:col>10</xdr:col>
      <xdr:colOff>177800</xdr:colOff>
      <xdr:row>39</xdr:row>
      <xdr:rowOff>120650</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1150" y="2654300"/>
          <a:ext cx="5492750" cy="481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xdr:colOff>
      <xdr:row>19</xdr:row>
      <xdr:rowOff>76835</xdr:rowOff>
    </xdr:from>
    <xdr:to>
      <xdr:col>0</xdr:col>
      <xdr:colOff>314325</xdr:colOff>
      <xdr:row>21</xdr:row>
      <xdr:rowOff>18415</xdr:rowOff>
    </xdr:to>
    <xdr:sp macro="" textlink="">
      <xdr:nvSpPr>
        <xdr:cNvPr id="2" name="Rectangle 1"/>
        <xdr:cNvSpPr>
          <a:spLocks noChangeArrowheads="1"/>
        </xdr:cNvSpPr>
      </xdr:nvSpPr>
      <xdr:spPr>
        <a:xfrm>
          <a:off x="8890" y="4420235"/>
          <a:ext cx="305435" cy="398780"/>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77</xdr:row>
      <xdr:rowOff>28575</xdr:rowOff>
    </xdr:from>
    <xdr:to>
      <xdr:col>0</xdr:col>
      <xdr:colOff>393065</xdr:colOff>
      <xdr:row>82</xdr:row>
      <xdr:rowOff>76200</xdr:rowOff>
    </xdr:to>
    <xdr:sp macro="" textlink="">
      <xdr:nvSpPr>
        <xdr:cNvPr id="28673" name="Text Box 1"/>
        <xdr:cNvSpPr txBox="1">
          <a:spLocks noChangeArrowheads="1"/>
        </xdr:cNvSpPr>
      </xdr:nvSpPr>
      <xdr:spPr>
        <a:xfrm>
          <a:off x="34925" y="162115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-15-</a:t>
          </a:r>
        </a:p>
      </xdr:txBody>
    </xdr:sp>
    <xdr:clientData/>
  </xdr:twoCellAnchor>
  <xdr:twoCellAnchor>
    <xdr:from>
      <xdr:col>0</xdr:col>
      <xdr:colOff>8890</xdr:colOff>
      <xdr:row>26</xdr:row>
      <xdr:rowOff>114935</xdr:rowOff>
    </xdr:from>
    <xdr:to>
      <xdr:col>0</xdr:col>
      <xdr:colOff>367665</xdr:colOff>
      <xdr:row>31</xdr:row>
      <xdr:rowOff>162560</xdr:rowOff>
    </xdr:to>
    <xdr:sp macro="" textlink="">
      <xdr:nvSpPr>
        <xdr:cNvPr id="28674" name="Text Box 2"/>
        <xdr:cNvSpPr txBox="1">
          <a:spLocks noChangeArrowheads="1"/>
        </xdr:cNvSpPr>
      </xdr:nvSpPr>
      <xdr:spPr>
        <a:xfrm>
          <a:off x="8890" y="5639435"/>
          <a:ext cx="358775" cy="1095375"/>
        </a:xfrm>
        <a:prstGeom prst="rect">
          <a:avLst/>
        </a:prstGeom>
        <a:solidFill>
          <a:sysClr val="window" lastClr="FFFFFF"/>
        </a:solidFill>
        <a:ln>
          <a:miter/>
        </a:ln>
      </xdr:spPr>
      <xdr:txBody>
        <a:bodyPr vertOverflow="overflow" horzOverflow="overflow" vert="vert" lIns="18288" tIns="0" rIns="0" bIns="0" upright="1"/>
        <a:lstStyle/>
        <a:p>
          <a:endParaRPr/>
        </a:p>
      </xdr:txBody>
    </xdr:sp>
    <xdr:clientData/>
  </xdr:twoCellAnchor>
  <xdr:twoCellAnchor>
    <xdr:from>
      <xdr:col>0</xdr:col>
      <xdr:colOff>26035</xdr:colOff>
      <xdr:row>25</xdr:row>
      <xdr:rowOff>86360</xdr:rowOff>
    </xdr:from>
    <xdr:to>
      <xdr:col>0</xdr:col>
      <xdr:colOff>384175</xdr:colOff>
      <xdr:row>30</xdr:row>
      <xdr:rowOff>133985</xdr:rowOff>
    </xdr:to>
    <xdr:sp macro="" textlink="">
      <xdr:nvSpPr>
        <xdr:cNvPr id="28675" name="Text Box 3"/>
        <xdr:cNvSpPr txBox="1">
          <a:spLocks noChangeArrowheads="1"/>
        </xdr:cNvSpPr>
      </xdr:nvSpPr>
      <xdr:spPr>
        <a:xfrm>
          <a:off x="26035" y="540131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61595</xdr:colOff>
      <xdr:row>76</xdr:row>
      <xdr:rowOff>28575</xdr:rowOff>
    </xdr:from>
    <xdr:to>
      <xdr:col>0</xdr:col>
      <xdr:colOff>419735</xdr:colOff>
      <xdr:row>81</xdr:row>
      <xdr:rowOff>76200</xdr:rowOff>
    </xdr:to>
    <xdr:sp macro="" textlink="">
      <xdr:nvSpPr>
        <xdr:cNvPr id="29697" name="Text Box 1"/>
        <xdr:cNvSpPr txBox="1">
          <a:spLocks noChangeArrowheads="1"/>
        </xdr:cNvSpPr>
      </xdr:nvSpPr>
      <xdr:spPr>
        <a:xfrm>
          <a:off x="61595" y="159448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-17-</a:t>
          </a:r>
        </a:p>
      </xdr:txBody>
    </xdr:sp>
    <xdr:clientData/>
  </xdr:twoCellAnchor>
  <xdr:twoCellAnchor>
    <xdr:from>
      <xdr:col>0</xdr:col>
      <xdr:colOff>43815</xdr:colOff>
      <xdr:row>24</xdr:row>
      <xdr:rowOff>38735</xdr:rowOff>
    </xdr:from>
    <xdr:to>
      <xdr:col>0</xdr:col>
      <xdr:colOff>401955</xdr:colOff>
      <xdr:row>29</xdr:row>
      <xdr:rowOff>86360</xdr:rowOff>
    </xdr:to>
    <xdr:sp macro="" textlink="">
      <xdr:nvSpPr>
        <xdr:cNvPr id="29698" name="Text Box 2"/>
        <xdr:cNvSpPr txBox="1">
          <a:spLocks noChangeArrowheads="1"/>
        </xdr:cNvSpPr>
      </xdr:nvSpPr>
      <xdr:spPr>
        <a:xfrm>
          <a:off x="43815" y="5067935"/>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xdr:colOff>
      <xdr:row>74</xdr:row>
      <xdr:rowOff>133985</xdr:rowOff>
    </xdr:from>
    <xdr:to>
      <xdr:col>0</xdr:col>
      <xdr:colOff>428625</xdr:colOff>
      <xdr:row>79</xdr:row>
      <xdr:rowOff>181610</xdr:rowOff>
    </xdr:to>
    <xdr:sp macro="" textlink="">
      <xdr:nvSpPr>
        <xdr:cNvPr id="30721" name="Text Box 1"/>
        <xdr:cNvSpPr txBox="1">
          <a:spLocks noChangeArrowheads="1"/>
        </xdr:cNvSpPr>
      </xdr:nvSpPr>
      <xdr:spPr>
        <a:xfrm>
          <a:off x="69850" y="15681960"/>
          <a:ext cx="358775"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-19-</a:t>
          </a:r>
        </a:p>
      </xdr:txBody>
    </xdr:sp>
    <xdr:clientData/>
  </xdr:twoCellAnchor>
  <xdr:twoCellAnchor>
    <xdr:from>
      <xdr:col>0</xdr:col>
      <xdr:colOff>8890</xdr:colOff>
      <xdr:row>23</xdr:row>
      <xdr:rowOff>76200</xdr:rowOff>
    </xdr:from>
    <xdr:to>
      <xdr:col>0</xdr:col>
      <xdr:colOff>367030</xdr:colOff>
      <xdr:row>28</xdr:row>
      <xdr:rowOff>123825</xdr:rowOff>
    </xdr:to>
    <xdr:sp macro="" textlink="">
      <xdr:nvSpPr>
        <xdr:cNvPr id="30722" name="Text Box 2"/>
        <xdr:cNvSpPr txBox="1">
          <a:spLocks noChangeArrowheads="1"/>
        </xdr:cNvSpPr>
      </xdr:nvSpPr>
      <xdr:spPr>
        <a:xfrm>
          <a:off x="8890" y="49339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12</xdr:row>
      <xdr:rowOff>201295</xdr:rowOff>
    </xdr:from>
    <xdr:to>
      <xdr:col>6</xdr:col>
      <xdr:colOff>0</xdr:colOff>
      <xdr:row>14</xdr:row>
      <xdr:rowOff>162560</xdr:rowOff>
    </xdr:to>
    <xdr:sp macro="" textlink="">
      <xdr:nvSpPr>
        <xdr:cNvPr id="31745" name="Line 1"/>
        <xdr:cNvSpPr>
          <a:spLocks noChangeShapeType="1"/>
        </xdr:cNvSpPr>
      </xdr:nvSpPr>
      <xdr:spPr>
        <a:xfrm>
          <a:off x="4004310" y="2298065"/>
          <a:ext cx="0" cy="396875"/>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twoCellAnchor>
    <xdr:from>
      <xdr:col>6</xdr:col>
      <xdr:colOff>0</xdr:colOff>
      <xdr:row>12</xdr:row>
      <xdr:rowOff>201295</xdr:rowOff>
    </xdr:from>
    <xdr:to>
      <xdr:col>6</xdr:col>
      <xdr:colOff>0</xdr:colOff>
      <xdr:row>14</xdr:row>
      <xdr:rowOff>162560</xdr:rowOff>
    </xdr:to>
    <xdr:sp macro="" textlink="">
      <xdr:nvSpPr>
        <xdr:cNvPr id="31746" name="Line 2"/>
        <xdr:cNvSpPr>
          <a:spLocks noChangeShapeType="1"/>
        </xdr:cNvSpPr>
      </xdr:nvSpPr>
      <xdr:spPr>
        <a:xfrm>
          <a:off x="4004310" y="2298065"/>
          <a:ext cx="0" cy="396875"/>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218440</xdr:colOff>
      <xdr:row>86</xdr:row>
      <xdr:rowOff>114935</xdr:rowOff>
    </xdr:from>
    <xdr:to>
      <xdr:col>8</xdr:col>
      <xdr:colOff>122555</xdr:colOff>
      <xdr:row>86</xdr:row>
      <xdr:rowOff>114935</xdr:rowOff>
    </xdr:to>
    <xdr:sp macro="" textlink="">
      <xdr:nvSpPr>
        <xdr:cNvPr id="32769" name="Line 1"/>
        <xdr:cNvSpPr>
          <a:spLocks noChangeShapeType="1"/>
        </xdr:cNvSpPr>
      </xdr:nvSpPr>
      <xdr:spPr>
        <a:xfrm>
          <a:off x="1587500" y="15859760"/>
          <a:ext cx="1580515" cy="0"/>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83185</xdr:colOff>
      <xdr:row>21</xdr:row>
      <xdr:rowOff>145415</xdr:rowOff>
    </xdr:from>
    <xdr:to>
      <xdr:col>4</xdr:col>
      <xdr:colOff>380365</xdr:colOff>
      <xdr:row>29</xdr:row>
      <xdr:rowOff>80645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0" y="6035040"/>
          <a:ext cx="2131060" cy="1567180"/>
        </a:xfrm>
        <a:prstGeom prst="rect">
          <a:avLst/>
        </a:prstGeom>
        <a:solidFill>
          <a:sysClr val="window" lastClr="FFFFFF"/>
        </a:solidFill>
        <a:ln>
          <a:miter/>
        </a:ln>
      </xdr:spPr>
    </xdr:pic>
    <xdr:clientData/>
  </xdr:twoCellAnchor>
  <xdr:twoCellAnchor>
    <xdr:from>
      <xdr:col>1</xdr:col>
      <xdr:colOff>26670</xdr:colOff>
      <xdr:row>18</xdr:row>
      <xdr:rowOff>108585</xdr:rowOff>
    </xdr:from>
    <xdr:to>
      <xdr:col>5</xdr:col>
      <xdr:colOff>157480</xdr:colOff>
      <xdr:row>20</xdr:row>
      <xdr:rowOff>161290</xdr:rowOff>
    </xdr:to>
    <xdr:grpSp>
      <xdr:nvGrpSpPr>
        <xdr:cNvPr id="3" name="グループ 17"/>
        <xdr:cNvGrpSpPr/>
      </xdr:nvGrpSpPr>
      <xdr:grpSpPr>
        <a:xfrm>
          <a:off x="324485" y="5293360"/>
          <a:ext cx="2593340" cy="500380"/>
          <a:chOff x="324724" y="5295785"/>
          <a:chExt cx="2597651" cy="495549"/>
        </a:xfrm>
      </xdr:grpSpPr>
      <xdr:sp macro="" textlink="">
        <xdr:nvSpPr>
          <xdr:cNvPr id="4" name="正方形/長方形 5"/>
          <xdr:cNvSpPr>
            <a:spLocks noChangeArrowheads="1"/>
          </xdr:cNvSpPr>
        </xdr:nvSpPr>
        <xdr:spPr>
          <a:xfrm>
            <a:off x="324724" y="5295785"/>
            <a:ext cx="1827715" cy="320239"/>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しずおか　まいきん</a:t>
            </a:r>
          </a:p>
          <a:p>
            <a:pPr algn="l"/>
            <a:endParaRPr/>
          </a:p>
        </xdr:txBody>
      </xdr:sp>
      <xdr:sp macro="" textlink="">
        <xdr:nvSpPr>
          <xdr:cNvPr id="5" name="角丸四角形 6"/>
          <xdr:cNvSpPr>
            <a:spLocks noChangeArrowheads="1"/>
          </xdr:cNvSpPr>
        </xdr:nvSpPr>
        <xdr:spPr>
          <a:xfrm>
            <a:off x="2214034" y="5306244"/>
            <a:ext cx="577144" cy="330698"/>
          </a:xfrm>
          <a:prstGeom prst="roundRect">
            <a:avLst>
              <a:gd name="adj" fmla="val 16669"/>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検索</a:t>
            </a:r>
          </a:p>
          <a:p>
            <a:pPr algn="l"/>
            <a:endParaRPr/>
          </a:p>
        </xdr:txBody>
      </xdr:sp>
      <xdr:sp macro="" textlink="">
        <xdr:nvSpPr>
          <xdr:cNvPr id="6" name="左矢印 7"/>
          <xdr:cNvSpPr>
            <a:spLocks noChangeArrowheads="1"/>
          </xdr:cNvSpPr>
        </xdr:nvSpPr>
        <xdr:spPr>
          <a:xfrm rot="2648694">
            <a:off x="2686467" y="5440714"/>
            <a:ext cx="235908" cy="350620"/>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dr:col>0</xdr:col>
      <xdr:colOff>295275</xdr:colOff>
      <xdr:row>20</xdr:row>
      <xdr:rowOff>78740</xdr:rowOff>
    </xdr:from>
    <xdr:to>
      <xdr:col>8</xdr:col>
      <xdr:colOff>280670</xdr:colOff>
      <xdr:row>22</xdr:row>
      <xdr:rowOff>57785</xdr:rowOff>
    </xdr:to>
    <xdr:sp macro="" textlink="">
      <xdr:nvSpPr>
        <xdr:cNvPr id="7" name="Text Box 10"/>
        <xdr:cNvSpPr txBox="1">
          <a:spLocks noChangeArrowheads="1"/>
        </xdr:cNvSpPr>
      </xdr:nvSpPr>
      <xdr:spPr>
        <a:xfrm>
          <a:off x="295275" y="5711190"/>
          <a:ext cx="4631690" cy="401320"/>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URL https://toukei.pref.shizuoka.jp/chosa/12-040/index.html</a:t>
          </a:r>
        </a:p>
        <a:p>
          <a:pPr algn="l"/>
          <a:endParaRPr/>
        </a:p>
      </xdr:txBody>
    </xdr:sp>
    <xdr:clientData/>
  </xdr:twoCellAnchor>
  <xdr:twoCellAnchor editAs="oneCell">
    <xdr:from>
      <xdr:col>5</xdr:col>
      <xdr:colOff>15240</xdr:colOff>
      <xdr:row>21</xdr:row>
      <xdr:rowOff>95250</xdr:rowOff>
    </xdr:from>
    <xdr:to>
      <xdr:col>8</xdr:col>
      <xdr:colOff>51435</xdr:colOff>
      <xdr:row>22</xdr:row>
      <xdr:rowOff>137795</xdr:rowOff>
    </xdr:to>
    <xdr:sp macro="" textlink="">
      <xdr:nvSpPr>
        <xdr:cNvPr id="8" name="Text Box 11"/>
        <xdr:cNvSpPr txBox="1">
          <a:spLocks noChangeArrowheads="1"/>
        </xdr:cNvSpPr>
      </xdr:nvSpPr>
      <xdr:spPr>
        <a:xfrm>
          <a:off x="2775585" y="5984875"/>
          <a:ext cx="1922145" cy="207645"/>
        </a:xfrm>
        <a:prstGeom prst="rect">
          <a:avLst/>
        </a:prstGeom>
        <a:noFill/>
        <a:ln>
          <a:miter/>
        </a:ln>
      </xdr:spPr>
      <xdr:txBody>
        <a:bodyPr vertOverflow="overflow" horzOverflow="overflow" wrap="none" lIns="20637" tIns="4762" rIns="4762" bIns="4762"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スマートフォン版も公開しています。</a:t>
          </a:r>
        </a:p>
        <a:p>
          <a:pPr algn="l"/>
          <a:endParaRPr/>
        </a:p>
      </xdr:txBody>
    </xdr:sp>
    <xdr:clientData/>
  </xdr:twoCellAnchor>
  <xdr:twoCellAnchor>
    <xdr:from>
      <xdr:col>1</xdr:col>
      <xdr:colOff>380365</xdr:colOff>
      <xdr:row>30</xdr:row>
      <xdr:rowOff>76200</xdr:rowOff>
    </xdr:from>
    <xdr:to>
      <xdr:col>9</xdr:col>
      <xdr:colOff>393065</xdr:colOff>
      <xdr:row>38</xdr:row>
      <xdr:rowOff>21590</xdr:rowOff>
    </xdr:to>
    <xdr:sp macro="" textlink="">
      <xdr:nvSpPr>
        <xdr:cNvPr id="9" name="Text Box 2"/>
        <xdr:cNvSpPr txBox="1">
          <a:spLocks noChangeArrowheads="1"/>
        </xdr:cNvSpPr>
      </xdr:nvSpPr>
      <xdr:spPr>
        <a:xfrm>
          <a:off x="678180" y="7807325"/>
          <a:ext cx="4703445" cy="1374140"/>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静岡県知事直轄組織デジタル戦略局統計調査課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TEL　０５４－２２１－２２４６　　FAX　０５４－２２１－３６０９</a:t>
          </a:r>
        </a:p>
      </xdr:txBody>
    </xdr:sp>
    <xdr:clientData/>
  </xdr:twoCellAnchor>
  <xdr:twoCellAnchor>
    <xdr:from>
      <xdr:col>5</xdr:col>
      <xdr:colOff>115570</xdr:colOff>
      <xdr:row>3</xdr:row>
      <xdr:rowOff>46355</xdr:rowOff>
    </xdr:from>
    <xdr:to>
      <xdr:col>10</xdr:col>
      <xdr:colOff>377190</xdr:colOff>
      <xdr:row>11</xdr:row>
      <xdr:rowOff>109220</xdr:rowOff>
    </xdr:to>
    <xdr:sp macro="" textlink="">
      <xdr:nvSpPr>
        <xdr:cNvPr id="10" name="テキスト 15"/>
        <xdr:cNvSpPr txBox="1"/>
      </xdr:nvSpPr>
      <xdr:spPr>
        <a:xfrm>
          <a:off x="2875915" y="960755"/>
          <a:ext cx="3118485" cy="2304415"/>
        </a:xfrm>
        <a:prstGeom prst="rect">
          <a:avLst/>
        </a:prstGeom>
        <a:noFill/>
        <a:ln w="19050"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a:t>　</a:t>
          </a:r>
          <a:r>
            <a:rPr kumimoji="1" lang="ja-JP" altLang="en-US" sz="1300">
              <a:latin typeface="HG丸ｺﾞｼｯｸM-PRO"/>
              <a:ea typeface="HG丸ｺﾞｼｯｸM-PRO"/>
            </a:rPr>
            <a:t>国勢調査は、日本の未来をつくるために必要な調査です。</a:t>
          </a:r>
        </a:p>
        <a:p>
          <a:r>
            <a:rPr kumimoji="1" lang="ja-JP" altLang="en-US" sz="1300">
              <a:latin typeface="HG丸ｺﾞｼｯｸM-PRO"/>
              <a:ea typeface="HG丸ｺﾞｼｯｸM-PRO"/>
            </a:rPr>
            <a:t>　国や地方公共団体が正確な統計に基づいて、公正で効率的な行政を行うためには、日本に住むすべての人と世帯に漏れなく、正確な回答をしていただく必要があります。</a:t>
          </a:r>
        </a:p>
        <a:p>
          <a:r>
            <a:rPr kumimoji="1" lang="ja-JP" altLang="en-US" sz="1300">
              <a:latin typeface="HG丸ｺﾞｼｯｸM-PRO"/>
              <a:ea typeface="HG丸ｺﾞｼｯｸM-PRO"/>
            </a:rPr>
            <a:t>　令和７年国勢調査へのご協力をお願いします。</a:t>
          </a:r>
        </a:p>
      </xdr:txBody>
    </xdr:sp>
    <xdr:clientData/>
  </xdr:twoCellAnchor>
  <xdr:twoCellAnchor>
    <xdr:from>
      <xdr:col>0</xdr:col>
      <xdr:colOff>143510</xdr:colOff>
      <xdr:row>1</xdr:row>
      <xdr:rowOff>116205</xdr:rowOff>
    </xdr:from>
    <xdr:to>
      <xdr:col>10</xdr:col>
      <xdr:colOff>325120</xdr:colOff>
      <xdr:row>14</xdr:row>
      <xdr:rowOff>60325</xdr:rowOff>
    </xdr:to>
    <xdr:sp macro="" textlink="">
      <xdr:nvSpPr>
        <xdr:cNvPr id="11" name="図形 18"/>
        <xdr:cNvSpPr/>
      </xdr:nvSpPr>
      <xdr:spPr>
        <a:xfrm>
          <a:off x="143510" y="421005"/>
          <a:ext cx="5798820" cy="3681095"/>
        </a:xfrm>
        <a:prstGeom prst="round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316230</xdr:colOff>
      <xdr:row>0</xdr:row>
      <xdr:rowOff>303530</xdr:rowOff>
    </xdr:from>
    <xdr:to>
      <xdr:col>7</xdr:col>
      <xdr:colOff>608330</xdr:colOff>
      <xdr:row>1</xdr:row>
      <xdr:rowOff>303530</xdr:rowOff>
    </xdr:to>
    <xdr:sp macro="" textlink="">
      <xdr:nvSpPr>
        <xdr:cNvPr id="12" name="オブジェクト 13"/>
        <xdr:cNvSpPr txBox="1"/>
      </xdr:nvSpPr>
      <xdr:spPr>
        <a:xfrm>
          <a:off x="614045" y="303530"/>
          <a:ext cx="4011930" cy="304800"/>
        </a:xfrm>
        <a:prstGeom prst="rect">
          <a:avLst/>
        </a:prstGeom>
        <a:solidFill>
          <a:srgbClr val="FFFFFF"/>
        </a:solid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1400" b="1">
              <a:latin typeface="HG丸ｺﾞｼｯｸM-PRO"/>
              <a:ea typeface="HG丸ｺﾞｼｯｸM-PRO"/>
            </a:rPr>
            <a:t>＜令和７年10月１日に国勢調査を実施します＞</a:t>
          </a:r>
          <a:endParaRPr sz="1200">
            <a:latin typeface="HG丸ｺﾞｼｯｸM-PRO"/>
            <a:ea typeface="HG丸ｺﾞｼｯｸM-PRO"/>
          </a:endParaRPr>
        </a:p>
      </xdr:txBody>
    </xdr:sp>
    <xdr:clientData/>
  </xdr:twoCellAnchor>
  <xdr:twoCellAnchor>
    <xdr:from>
      <xdr:col>0</xdr:col>
      <xdr:colOff>297180</xdr:colOff>
      <xdr:row>11</xdr:row>
      <xdr:rowOff>337820</xdr:rowOff>
    </xdr:from>
    <xdr:to>
      <xdr:col>5</xdr:col>
      <xdr:colOff>565150</xdr:colOff>
      <xdr:row>13</xdr:row>
      <xdr:rowOff>83820</xdr:rowOff>
    </xdr:to>
    <xdr:grpSp>
      <xdr:nvGrpSpPr>
        <xdr:cNvPr id="13" name="グループ 19"/>
        <xdr:cNvGrpSpPr/>
      </xdr:nvGrpSpPr>
      <xdr:grpSpPr>
        <a:xfrm>
          <a:off x="297180" y="3493770"/>
          <a:ext cx="3028315" cy="317500"/>
          <a:chOff x="297088" y="3487137"/>
          <a:chExt cx="3034277" cy="318304"/>
        </a:xfrm>
      </xdr:grpSpPr>
      <xdr:sp macro="" textlink="">
        <xdr:nvSpPr>
          <xdr:cNvPr id="14" name="図形 17"/>
          <xdr:cNvSpPr/>
        </xdr:nvSpPr>
        <xdr:spPr>
          <a:xfrm>
            <a:off x="297088" y="3487137"/>
            <a:ext cx="3034277" cy="318304"/>
          </a:xfrm>
          <a:prstGeom prst="homePlate">
            <a:avLst/>
          </a:prstGeom>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15" name="テキスト 18"/>
          <xdr:cNvSpPr txBox="1"/>
        </xdr:nvSpPr>
        <xdr:spPr>
          <a:xfrm>
            <a:off x="473960" y="3506905"/>
            <a:ext cx="2706498" cy="2642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solidFill>
                  <a:schemeClr val="bg1"/>
                </a:solidFill>
                <a:latin typeface="HG丸ｺﾞｼｯｸM-PRO"/>
                <a:ea typeface="HG丸ｺﾞｼｯｸM-PRO"/>
              </a:rPr>
              <a:t>国勢調査2025キャンペーンサイト</a:t>
            </a:r>
          </a:p>
        </xdr:txBody>
      </xdr:sp>
    </xdr:grpSp>
    <xdr:clientData/>
  </xdr:twoCellAnchor>
  <xdr:twoCellAnchor editAs="oneCell">
    <xdr:from>
      <xdr:col>1</xdr:col>
      <xdr:colOff>23495</xdr:colOff>
      <xdr:row>3</xdr:row>
      <xdr:rowOff>114935</xdr:rowOff>
    </xdr:from>
    <xdr:to>
      <xdr:col>5</xdr:col>
      <xdr:colOff>70485</xdr:colOff>
      <xdr:row>10</xdr:row>
      <xdr:rowOff>229870</xdr:rowOff>
    </xdr:to>
    <xdr:pic>
      <xdr:nvPicPr>
        <xdr:cNvPr id="16" name="図 17"/>
        <xdr:cNvPicPr>
          <a:picLocks noChangeAspect="1"/>
        </xdr:cNvPicPr>
      </xdr:nvPicPr>
      <xdr:blipFill>
        <a:blip xmlns:r="http://schemas.openxmlformats.org/officeDocument/2006/relationships" r:embed="rId2"/>
        <a:stretch>
          <a:fillRect/>
        </a:stretch>
      </xdr:blipFill>
      <xdr:spPr>
        <a:xfrm>
          <a:off x="321310" y="1029335"/>
          <a:ext cx="2509520" cy="2070735"/>
        </a:xfrm>
        <a:prstGeom prst="rect">
          <a:avLst/>
        </a:prstGeom>
        <a:noFill/>
        <a:ln>
          <a:noFill/>
        </a:ln>
      </xdr:spPr>
    </xdr:pic>
    <xdr:clientData/>
  </xdr:twoCellAnchor>
  <xdr:twoCellAnchor editAs="oneCell">
    <xdr:from>
      <xdr:col>6</xdr:col>
      <xdr:colOff>146050</xdr:colOff>
      <xdr:row>23</xdr:row>
      <xdr:rowOff>126365</xdr:rowOff>
    </xdr:from>
    <xdr:to>
      <xdr:col>7</xdr:col>
      <xdr:colOff>466090</xdr:colOff>
      <xdr:row>28</xdr:row>
      <xdr:rowOff>28575</xdr:rowOff>
    </xdr:to>
    <xdr:pic>
      <xdr:nvPicPr>
        <xdr:cNvPr id="17" name="図 17"/>
        <xdr:cNvPicPr>
          <a:picLocks noChangeAspect="1"/>
        </xdr:cNvPicPr>
      </xdr:nvPicPr>
      <xdr:blipFill>
        <a:blip xmlns:r="http://schemas.openxmlformats.org/officeDocument/2006/relationships" r:embed="rId3"/>
        <a:stretch>
          <a:fillRect/>
        </a:stretch>
      </xdr:blipFill>
      <xdr:spPr>
        <a:xfrm>
          <a:off x="3535045" y="6390640"/>
          <a:ext cx="948690" cy="949960"/>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0"/>
  </sheetPr>
  <dimension ref="B1:Q55"/>
  <sheetViews>
    <sheetView tabSelected="1" view="pageBreakPreview" topLeftCell="A3" zoomScale="60" zoomScaleNormal="70" workbookViewId="0">
      <selection activeCell="M25" sqref="M25"/>
    </sheetView>
  </sheetViews>
  <sheetFormatPr defaultColWidth="9" defaultRowHeight="13" x14ac:dyDescent="0.2"/>
  <cols>
    <col min="1" max="1" width="4.453125" style="1" customWidth="1"/>
    <col min="2" max="2" width="4.08984375" style="1" customWidth="1"/>
    <col min="3" max="12" width="9" style="1" bestFit="1"/>
    <col min="13" max="13" width="15.453125" style="2" customWidth="1"/>
    <col min="14" max="14" width="7.26953125" style="1" customWidth="1"/>
    <col min="15" max="15" width="16.36328125" style="1" customWidth="1"/>
    <col min="16" max="16" width="9" style="1" bestFit="1"/>
    <col min="17" max="16384" width="9" style="1"/>
  </cols>
  <sheetData>
    <row r="1" spans="2:17" ht="6.75" customHeight="1" x14ac:dyDescent="0.2"/>
    <row r="2" spans="2:17" ht="23.25" customHeight="1" x14ac:dyDescent="0.25">
      <c r="B2" s="3" t="s">
        <v>223</v>
      </c>
      <c r="M2" s="14"/>
    </row>
    <row r="3" spans="2:17" ht="36" customHeight="1" x14ac:dyDescent="0.2"/>
    <row r="4" spans="2:17" ht="39.75" customHeight="1" x14ac:dyDescent="0.45">
      <c r="C4" s="4" t="s">
        <v>273</v>
      </c>
      <c r="D4" s="9"/>
      <c r="E4" s="9"/>
      <c r="F4" s="9"/>
      <c r="G4" s="9"/>
      <c r="H4" s="9"/>
      <c r="I4" s="9"/>
      <c r="J4" s="9"/>
      <c r="K4" s="9"/>
    </row>
    <row r="5" spans="2:17" ht="10" customHeight="1" x14ac:dyDescent="0.2"/>
    <row r="6" spans="2:17" ht="19.5" customHeight="1" x14ac:dyDescent="0.25">
      <c r="C6" s="489" t="s">
        <v>206</v>
      </c>
      <c r="D6" s="489"/>
      <c r="E6" s="489"/>
      <c r="F6" s="489"/>
      <c r="G6" s="489"/>
      <c r="H6" s="489"/>
      <c r="I6" s="489"/>
      <c r="J6" s="489"/>
      <c r="K6" s="489"/>
    </row>
    <row r="7" spans="2:17" ht="10" customHeight="1" x14ac:dyDescent="0.2"/>
    <row r="8" spans="2:17" ht="19.5" customHeight="1" x14ac:dyDescent="0.2">
      <c r="O8" s="16"/>
      <c r="P8" s="17"/>
    </row>
    <row r="9" spans="2:17" ht="21.75" customHeight="1" x14ac:dyDescent="0.35">
      <c r="E9" s="490">
        <v>45658</v>
      </c>
      <c r="F9" s="490"/>
      <c r="G9" s="490"/>
      <c r="H9" s="490"/>
      <c r="I9" s="13"/>
      <c r="M9" s="493"/>
      <c r="N9" s="493"/>
      <c r="O9" s="493"/>
      <c r="P9" s="493"/>
      <c r="Q9" s="18"/>
    </row>
    <row r="10" spans="2:17" ht="10" customHeight="1" x14ac:dyDescent="0.2">
      <c r="G10" s="494"/>
      <c r="M10" s="493"/>
      <c r="N10" s="493"/>
      <c r="O10" s="493"/>
      <c r="P10" s="493"/>
    </row>
    <row r="11" spans="2:17" ht="13.5" customHeight="1" x14ac:dyDescent="0.2">
      <c r="G11" s="495"/>
      <c r="M11" s="493"/>
      <c r="N11" s="493"/>
      <c r="O11" s="493"/>
      <c r="P11" s="493"/>
    </row>
    <row r="12" spans="2:17" ht="19" x14ac:dyDescent="0.3">
      <c r="C12" s="5"/>
      <c r="D12" s="9"/>
      <c r="E12" s="9"/>
      <c r="F12" s="9"/>
      <c r="G12" s="6"/>
      <c r="H12" s="9"/>
      <c r="I12" s="9"/>
      <c r="J12" s="9"/>
      <c r="K12" s="9"/>
    </row>
    <row r="13" spans="2:17" x14ac:dyDescent="0.2">
      <c r="C13" s="6"/>
      <c r="D13" s="9"/>
      <c r="E13" s="9"/>
      <c r="F13" s="9"/>
      <c r="G13" s="9"/>
      <c r="H13" s="9"/>
      <c r="I13" s="9"/>
      <c r="J13" s="9"/>
      <c r="K13" s="9"/>
    </row>
    <row r="16" spans="2:17" x14ac:dyDescent="0.2">
      <c r="M16" s="1"/>
    </row>
    <row r="17" spans="4:13" x14ac:dyDescent="0.2">
      <c r="M17" s="1"/>
    </row>
    <row r="18" spans="4:13" x14ac:dyDescent="0.2">
      <c r="M18" s="1"/>
    </row>
    <row r="19" spans="4:13" x14ac:dyDescent="0.2">
      <c r="M19" s="1"/>
    </row>
    <row r="20" spans="4:13" x14ac:dyDescent="0.2">
      <c r="M20" s="1"/>
    </row>
    <row r="21" spans="4:13" x14ac:dyDescent="0.2">
      <c r="D21" s="10"/>
      <c r="M21" s="1"/>
    </row>
    <row r="22" spans="4:13" x14ac:dyDescent="0.2">
      <c r="M22" s="15"/>
    </row>
    <row r="23" spans="4:13" x14ac:dyDescent="0.2">
      <c r="D23" s="10"/>
      <c r="M23" s="1"/>
    </row>
    <row r="24" spans="4:13" x14ac:dyDescent="0.2">
      <c r="M24" s="1"/>
    </row>
    <row r="25" spans="4:13" x14ac:dyDescent="0.2">
      <c r="M25" s="1"/>
    </row>
    <row r="26" spans="4:13" x14ac:dyDescent="0.2">
      <c r="M26" s="1"/>
    </row>
    <row r="27" spans="4:13" x14ac:dyDescent="0.2">
      <c r="M27" s="1"/>
    </row>
    <row r="28" spans="4:13" x14ac:dyDescent="0.2">
      <c r="M28" s="1"/>
    </row>
    <row r="29" spans="4:13" x14ac:dyDescent="0.2">
      <c r="M29" s="1"/>
    </row>
    <row r="42" spans="3:10" x14ac:dyDescent="0.2">
      <c r="D42" s="7"/>
      <c r="E42" s="7"/>
      <c r="F42" s="7" t="s">
        <v>102</v>
      </c>
      <c r="G42" s="7"/>
      <c r="H42" s="7"/>
      <c r="I42" s="7"/>
      <c r="J42" s="7"/>
    </row>
    <row r="43" spans="3:10" x14ac:dyDescent="0.2">
      <c r="C43" s="7"/>
      <c r="D43" s="7"/>
      <c r="E43" s="7"/>
      <c r="F43" s="7"/>
      <c r="G43" s="7"/>
      <c r="H43" s="7"/>
      <c r="I43" s="7"/>
      <c r="J43" s="7"/>
    </row>
    <row r="44" spans="3:10" x14ac:dyDescent="0.2">
      <c r="C44" s="7"/>
      <c r="D44" s="7"/>
      <c r="E44" s="7"/>
      <c r="F44" s="7"/>
      <c r="G44" s="7"/>
      <c r="H44" s="7"/>
      <c r="I44" s="7"/>
      <c r="J44" s="7"/>
    </row>
    <row r="45" spans="3:10" x14ac:dyDescent="0.2">
      <c r="C45" s="7"/>
      <c r="D45" s="7"/>
      <c r="E45" s="7"/>
      <c r="F45" s="7"/>
      <c r="G45" s="7"/>
      <c r="H45" s="7"/>
      <c r="I45" s="7"/>
      <c r="J45" s="7"/>
    </row>
    <row r="46" spans="3:10" x14ac:dyDescent="0.2">
      <c r="C46" s="7"/>
      <c r="D46" s="7"/>
      <c r="E46" s="7"/>
      <c r="F46" s="7"/>
      <c r="G46" s="7"/>
      <c r="H46" s="7"/>
      <c r="I46" s="7"/>
      <c r="J46" s="7"/>
    </row>
    <row r="47" spans="3:10" x14ac:dyDescent="0.2">
      <c r="C47" s="7"/>
      <c r="D47" s="7"/>
      <c r="E47" s="7"/>
      <c r="F47" s="7"/>
      <c r="G47" s="7"/>
      <c r="H47" s="7"/>
      <c r="I47" s="7"/>
      <c r="J47" s="7"/>
    </row>
    <row r="48" spans="3:10" x14ac:dyDescent="0.2">
      <c r="C48" s="7"/>
      <c r="D48" s="7"/>
      <c r="E48" s="7"/>
      <c r="F48" s="7"/>
      <c r="G48" s="7"/>
      <c r="H48" s="7"/>
      <c r="I48" s="7"/>
      <c r="J48" s="7"/>
    </row>
    <row r="49" spans="3:11" ht="1.5" customHeight="1" x14ac:dyDescent="0.2">
      <c r="C49" s="7"/>
      <c r="D49" s="7"/>
      <c r="E49" s="7"/>
      <c r="F49" s="7"/>
      <c r="G49" s="7"/>
      <c r="H49" s="7"/>
      <c r="I49" s="7"/>
      <c r="J49" s="7"/>
    </row>
    <row r="50" spans="3:11" x14ac:dyDescent="0.2">
      <c r="C50" s="7"/>
      <c r="D50" s="7"/>
      <c r="E50" s="7"/>
      <c r="F50" s="7"/>
      <c r="G50" s="7"/>
      <c r="H50" s="7"/>
      <c r="I50" s="7"/>
      <c r="J50" s="7"/>
      <c r="K50" s="9"/>
    </row>
    <row r="51" spans="3:11" ht="20.25" customHeight="1" x14ac:dyDescent="0.2">
      <c r="C51" s="7"/>
      <c r="D51" s="7"/>
      <c r="E51" s="7"/>
      <c r="F51" s="7"/>
      <c r="G51" s="7"/>
      <c r="H51" s="7"/>
      <c r="I51" s="7"/>
      <c r="J51" s="7"/>
      <c r="K51" s="9"/>
    </row>
    <row r="52" spans="3:11" ht="24" customHeight="1" x14ac:dyDescent="0.2">
      <c r="C52" s="491" t="s">
        <v>555</v>
      </c>
      <c r="D52" s="491"/>
      <c r="E52" s="491"/>
      <c r="F52" s="491"/>
      <c r="G52" s="491"/>
      <c r="H52" s="491"/>
      <c r="I52" s="491"/>
      <c r="J52" s="491"/>
    </row>
    <row r="53" spans="3:11" ht="18.75" customHeight="1" x14ac:dyDescent="0.3">
      <c r="C53" s="492" t="s">
        <v>275</v>
      </c>
      <c r="D53" s="492"/>
      <c r="E53" s="492"/>
      <c r="F53" s="492"/>
      <c r="G53" s="492"/>
      <c r="H53" s="492"/>
      <c r="I53" s="492"/>
      <c r="J53" s="492"/>
      <c r="K53" s="11"/>
    </row>
    <row r="54" spans="3:11" ht="10.5" customHeight="1" x14ac:dyDescent="0.2">
      <c r="D54" s="11"/>
      <c r="E54" s="11"/>
      <c r="F54" s="12"/>
      <c r="G54" s="12"/>
      <c r="H54" s="12"/>
      <c r="I54" s="11"/>
      <c r="J54" s="11"/>
      <c r="K54" s="11"/>
    </row>
    <row r="55" spans="3:11" ht="18.75" customHeight="1" x14ac:dyDescent="0.3">
      <c r="K55" s="8"/>
    </row>
  </sheetData>
  <mergeCells count="6">
    <mergeCell ref="C6:K6"/>
    <mergeCell ref="E9:H9"/>
    <mergeCell ref="C52:J52"/>
    <mergeCell ref="C53:J53"/>
    <mergeCell ref="M9:P11"/>
    <mergeCell ref="G10:G11"/>
  </mergeCells>
  <phoneticPr fontId="5"/>
  <pageMargins left="0.59055118110236227" right="0.78740157480314965" top="0.78740157480314965"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7"/>
    <pageSetUpPr fitToPage="1"/>
  </sheetPr>
  <dimension ref="A1:AE98"/>
  <sheetViews>
    <sheetView view="pageBreakPreview" topLeftCell="A48" zoomScale="60" zoomScaleNormal="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478</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94">
        <v>99.7</v>
      </c>
      <c r="E8" s="202">
        <v>99.7</v>
      </c>
      <c r="F8" s="202">
        <v>102.9</v>
      </c>
      <c r="G8" s="202">
        <v>111</v>
      </c>
      <c r="H8" s="202">
        <v>100.5</v>
      </c>
      <c r="I8" s="202">
        <v>105</v>
      </c>
      <c r="J8" s="202">
        <v>102.7</v>
      </c>
      <c r="K8" s="202">
        <v>98</v>
      </c>
      <c r="L8" s="181">
        <v>108</v>
      </c>
      <c r="M8" s="181">
        <v>95.4</v>
      </c>
      <c r="N8" s="181">
        <v>105.3</v>
      </c>
      <c r="O8" s="181">
        <v>101.4</v>
      </c>
      <c r="P8" s="202">
        <v>76.099999999999994</v>
      </c>
      <c r="Q8" s="202">
        <v>94.9</v>
      </c>
      <c r="R8" s="202">
        <v>100.2</v>
      </c>
      <c r="S8" s="181">
        <v>105.2</v>
      </c>
    </row>
    <row r="9" spans="1:27" ht="13.5" customHeight="1" x14ac:dyDescent="0.2">
      <c r="A9" s="144"/>
      <c r="B9" s="144" t="s">
        <v>239</v>
      </c>
      <c r="C9" s="152"/>
      <c r="D9" s="195">
        <v>100</v>
      </c>
      <c r="E9" s="203">
        <v>100</v>
      </c>
      <c r="F9" s="203">
        <v>100</v>
      </c>
      <c r="G9" s="203">
        <v>100</v>
      </c>
      <c r="H9" s="203">
        <v>100</v>
      </c>
      <c r="I9" s="203">
        <v>100</v>
      </c>
      <c r="J9" s="203">
        <v>100</v>
      </c>
      <c r="K9" s="203">
        <v>100</v>
      </c>
      <c r="L9" s="182">
        <v>100</v>
      </c>
      <c r="M9" s="182">
        <v>100</v>
      </c>
      <c r="N9" s="182">
        <v>100</v>
      </c>
      <c r="O9" s="182">
        <v>100</v>
      </c>
      <c r="P9" s="203">
        <v>100</v>
      </c>
      <c r="Q9" s="203">
        <v>100</v>
      </c>
      <c r="R9" s="203">
        <v>100</v>
      </c>
      <c r="S9" s="182">
        <v>100</v>
      </c>
    </row>
    <row r="10" spans="1:27" x14ac:dyDescent="0.2">
      <c r="A10" s="144"/>
      <c r="B10" s="144" t="s">
        <v>150</v>
      </c>
      <c r="C10" s="152"/>
      <c r="D10" s="195">
        <v>102.1</v>
      </c>
      <c r="E10" s="203">
        <v>108.1</v>
      </c>
      <c r="F10" s="203">
        <v>102.6</v>
      </c>
      <c r="G10" s="203">
        <v>102.3</v>
      </c>
      <c r="H10" s="203">
        <v>107.9</v>
      </c>
      <c r="I10" s="203">
        <v>100.4</v>
      </c>
      <c r="J10" s="203">
        <v>94</v>
      </c>
      <c r="K10" s="203">
        <v>91.8</v>
      </c>
      <c r="L10" s="182">
        <v>113.3</v>
      </c>
      <c r="M10" s="182">
        <v>105.9</v>
      </c>
      <c r="N10" s="182">
        <v>100.9</v>
      </c>
      <c r="O10" s="182">
        <v>102.1</v>
      </c>
      <c r="P10" s="203">
        <v>100</v>
      </c>
      <c r="Q10" s="203">
        <v>102.1</v>
      </c>
      <c r="R10" s="203">
        <v>102.6</v>
      </c>
      <c r="S10" s="182">
        <v>118.1</v>
      </c>
    </row>
    <row r="11" spans="1:27" ht="13.5" customHeight="1" x14ac:dyDescent="0.2">
      <c r="A11" s="144"/>
      <c r="B11" s="144" t="s">
        <v>363</v>
      </c>
      <c r="C11" s="152"/>
      <c r="D11" s="195">
        <v>99.3</v>
      </c>
      <c r="E11" s="203">
        <v>100.6</v>
      </c>
      <c r="F11" s="203">
        <v>103.5</v>
      </c>
      <c r="G11" s="203">
        <v>93.9</v>
      </c>
      <c r="H11" s="203">
        <v>102.8</v>
      </c>
      <c r="I11" s="203">
        <v>90.5</v>
      </c>
      <c r="J11" s="203">
        <v>88.7</v>
      </c>
      <c r="K11" s="203">
        <v>93.2</v>
      </c>
      <c r="L11" s="203">
        <v>106.8</v>
      </c>
      <c r="M11" s="203">
        <v>98.7</v>
      </c>
      <c r="N11" s="203">
        <v>97.7</v>
      </c>
      <c r="O11" s="203">
        <v>104.8</v>
      </c>
      <c r="P11" s="203">
        <v>96.6</v>
      </c>
      <c r="Q11" s="203">
        <v>98.4</v>
      </c>
      <c r="R11" s="203">
        <v>106</v>
      </c>
      <c r="S11" s="203">
        <v>118.9</v>
      </c>
    </row>
    <row r="12" spans="1:27" ht="13.5" customHeight="1" x14ac:dyDescent="0.2">
      <c r="A12" s="144"/>
      <c r="B12" s="144" t="s">
        <v>156</v>
      </c>
      <c r="C12" s="152"/>
      <c r="D12" s="196">
        <v>97.6</v>
      </c>
      <c r="E12" s="182">
        <v>98.5</v>
      </c>
      <c r="F12" s="182">
        <v>102.2</v>
      </c>
      <c r="G12" s="182">
        <v>99</v>
      </c>
      <c r="H12" s="182">
        <v>94.7</v>
      </c>
      <c r="I12" s="182">
        <v>93.5</v>
      </c>
      <c r="J12" s="182">
        <v>89</v>
      </c>
      <c r="K12" s="182">
        <v>87.5</v>
      </c>
      <c r="L12" s="182">
        <v>106.5</v>
      </c>
      <c r="M12" s="182">
        <v>97.4</v>
      </c>
      <c r="N12" s="182">
        <v>93.6</v>
      </c>
      <c r="O12" s="182">
        <v>92.4</v>
      </c>
      <c r="P12" s="182">
        <v>91.1</v>
      </c>
      <c r="Q12" s="182">
        <v>95.8</v>
      </c>
      <c r="R12" s="182">
        <v>104.1</v>
      </c>
      <c r="S12" s="182">
        <v>120.8</v>
      </c>
    </row>
    <row r="13" spans="1:27" ht="13.5" customHeight="1" x14ac:dyDescent="0.2">
      <c r="A13" s="145"/>
      <c r="B13" s="145" t="s">
        <v>305</v>
      </c>
      <c r="C13" s="153"/>
      <c r="D13" s="197">
        <v>97.3</v>
      </c>
      <c r="E13" s="204">
        <v>98.8</v>
      </c>
      <c r="F13" s="204">
        <v>101.7</v>
      </c>
      <c r="G13" s="204">
        <v>113.6</v>
      </c>
      <c r="H13" s="204">
        <v>96.3</v>
      </c>
      <c r="I13" s="204">
        <v>89.3</v>
      </c>
      <c r="J13" s="204">
        <v>97.6</v>
      </c>
      <c r="K13" s="204">
        <v>87.7</v>
      </c>
      <c r="L13" s="204">
        <v>94.6</v>
      </c>
      <c r="M13" s="204">
        <v>97.7</v>
      </c>
      <c r="N13" s="204">
        <v>85.6</v>
      </c>
      <c r="O13" s="204">
        <v>83.6</v>
      </c>
      <c r="P13" s="204">
        <v>92.8</v>
      </c>
      <c r="Q13" s="204">
        <v>89.9</v>
      </c>
      <c r="R13" s="204">
        <v>106.2</v>
      </c>
      <c r="S13" s="204">
        <v>119.6</v>
      </c>
    </row>
    <row r="14" spans="1:27" ht="13.5" customHeight="1" x14ac:dyDescent="0.2">
      <c r="A14" s="144" t="s">
        <v>473</v>
      </c>
      <c r="B14" s="144" t="s">
        <v>360</v>
      </c>
      <c r="C14" s="152" t="s">
        <v>252</v>
      </c>
      <c r="D14" s="194">
        <v>97.9</v>
      </c>
      <c r="E14" s="202">
        <v>95</v>
      </c>
      <c r="F14" s="202">
        <v>100.3</v>
      </c>
      <c r="G14" s="202">
        <v>112.3</v>
      </c>
      <c r="H14" s="202">
        <v>98.8</v>
      </c>
      <c r="I14" s="202">
        <v>87.2</v>
      </c>
      <c r="J14" s="202">
        <v>100.7</v>
      </c>
      <c r="K14" s="202">
        <v>86.4</v>
      </c>
      <c r="L14" s="202">
        <v>100.4</v>
      </c>
      <c r="M14" s="202">
        <v>97.6</v>
      </c>
      <c r="N14" s="202">
        <v>87.2</v>
      </c>
      <c r="O14" s="202">
        <v>81.8</v>
      </c>
      <c r="P14" s="202">
        <v>95.1</v>
      </c>
      <c r="Q14" s="202">
        <v>92.5</v>
      </c>
      <c r="R14" s="202">
        <v>110</v>
      </c>
      <c r="S14" s="202">
        <v>124</v>
      </c>
    </row>
    <row r="15" spans="1:27" ht="13.5" customHeight="1" x14ac:dyDescent="0.2">
      <c r="A15" s="146" t="s">
        <v>84</v>
      </c>
      <c r="B15" s="144">
        <v>2</v>
      </c>
      <c r="C15" s="152"/>
      <c r="D15" s="195">
        <v>98.7</v>
      </c>
      <c r="E15" s="203">
        <v>97.8</v>
      </c>
      <c r="F15" s="203">
        <v>102.7</v>
      </c>
      <c r="G15" s="203">
        <v>109.6</v>
      </c>
      <c r="H15" s="203">
        <v>98.1</v>
      </c>
      <c r="I15" s="203">
        <v>92.4</v>
      </c>
      <c r="J15" s="203">
        <v>99.9</v>
      </c>
      <c r="K15" s="203">
        <v>86.7</v>
      </c>
      <c r="L15" s="203">
        <v>100.3</v>
      </c>
      <c r="M15" s="203">
        <v>98.5</v>
      </c>
      <c r="N15" s="203">
        <v>88.7</v>
      </c>
      <c r="O15" s="203">
        <v>82.5</v>
      </c>
      <c r="P15" s="203">
        <v>95.2</v>
      </c>
      <c r="Q15" s="203">
        <v>91.7</v>
      </c>
      <c r="R15" s="203">
        <v>114.3</v>
      </c>
      <c r="S15" s="203">
        <v>120.3</v>
      </c>
    </row>
    <row r="16" spans="1:27" ht="13.5" customHeight="1" x14ac:dyDescent="0.2">
      <c r="A16" s="146" t="s">
        <v>84</v>
      </c>
      <c r="B16" s="144">
        <v>3</v>
      </c>
      <c r="C16" s="152"/>
      <c r="D16" s="195">
        <v>98.7</v>
      </c>
      <c r="E16" s="203">
        <v>97.2</v>
      </c>
      <c r="F16" s="203">
        <v>102.1</v>
      </c>
      <c r="G16" s="203">
        <v>112.1</v>
      </c>
      <c r="H16" s="203">
        <v>98.8</v>
      </c>
      <c r="I16" s="203">
        <v>91</v>
      </c>
      <c r="J16" s="203">
        <v>98.4</v>
      </c>
      <c r="K16" s="203">
        <v>88.5</v>
      </c>
      <c r="L16" s="203">
        <v>100.8</v>
      </c>
      <c r="M16" s="203">
        <v>97.6</v>
      </c>
      <c r="N16" s="203">
        <v>87.7</v>
      </c>
      <c r="O16" s="203">
        <v>82.3</v>
      </c>
      <c r="P16" s="203">
        <v>95.5</v>
      </c>
      <c r="Q16" s="203">
        <v>94.2</v>
      </c>
      <c r="R16" s="203">
        <v>110.2</v>
      </c>
      <c r="S16" s="203">
        <v>121.6</v>
      </c>
    </row>
    <row r="17" spans="1:19" ht="13.5" customHeight="1" x14ac:dyDescent="0.2">
      <c r="A17" s="146" t="s">
        <v>84</v>
      </c>
      <c r="B17" s="144">
        <v>4</v>
      </c>
      <c r="D17" s="195">
        <v>99.6</v>
      </c>
      <c r="E17" s="203">
        <v>98.5</v>
      </c>
      <c r="F17" s="203">
        <v>103.8</v>
      </c>
      <c r="G17" s="203">
        <v>110.6</v>
      </c>
      <c r="H17" s="203">
        <v>96.1</v>
      </c>
      <c r="I17" s="203">
        <v>90.9</v>
      </c>
      <c r="J17" s="203">
        <v>99.8</v>
      </c>
      <c r="K17" s="203">
        <v>87.8</v>
      </c>
      <c r="L17" s="203">
        <v>103.6</v>
      </c>
      <c r="M17" s="203">
        <v>100.9</v>
      </c>
      <c r="N17" s="203">
        <v>86</v>
      </c>
      <c r="O17" s="203">
        <v>85.3</v>
      </c>
      <c r="P17" s="203">
        <v>93.2</v>
      </c>
      <c r="Q17" s="203">
        <v>95.5</v>
      </c>
      <c r="R17" s="203">
        <v>108.5</v>
      </c>
      <c r="S17" s="203">
        <v>121.5</v>
      </c>
    </row>
    <row r="18" spans="1:19" ht="13.5" customHeight="1" x14ac:dyDescent="0.2">
      <c r="A18" s="146" t="s">
        <v>84</v>
      </c>
      <c r="B18" s="144">
        <v>5</v>
      </c>
      <c r="C18" s="152"/>
      <c r="D18" s="195">
        <v>97.7</v>
      </c>
      <c r="E18" s="203">
        <v>99</v>
      </c>
      <c r="F18" s="203">
        <v>102.2</v>
      </c>
      <c r="G18" s="203">
        <v>110.8</v>
      </c>
      <c r="H18" s="203">
        <v>96.6</v>
      </c>
      <c r="I18" s="203">
        <v>89.2</v>
      </c>
      <c r="J18" s="203">
        <v>98.3</v>
      </c>
      <c r="K18" s="203">
        <v>88.2</v>
      </c>
      <c r="L18" s="203">
        <v>98.7</v>
      </c>
      <c r="M18" s="203">
        <v>95.4</v>
      </c>
      <c r="N18" s="203">
        <v>89</v>
      </c>
      <c r="O18" s="203">
        <v>83.4</v>
      </c>
      <c r="P18" s="203">
        <v>93.2</v>
      </c>
      <c r="Q18" s="203">
        <v>89.3</v>
      </c>
      <c r="R18" s="203">
        <v>106.6</v>
      </c>
      <c r="S18" s="203">
        <v>119.5</v>
      </c>
    </row>
    <row r="19" spans="1:19" ht="13.5" customHeight="1" x14ac:dyDescent="0.2">
      <c r="A19" s="146" t="s">
        <v>84</v>
      </c>
      <c r="B19" s="144">
        <v>6</v>
      </c>
      <c r="C19" s="152"/>
      <c r="D19" s="195">
        <v>98.3</v>
      </c>
      <c r="E19" s="203">
        <v>96.7</v>
      </c>
      <c r="F19" s="203">
        <v>103.3</v>
      </c>
      <c r="G19" s="203">
        <v>110.3</v>
      </c>
      <c r="H19" s="203">
        <v>95.1</v>
      </c>
      <c r="I19" s="203">
        <v>90.2</v>
      </c>
      <c r="J19" s="203">
        <v>98.9</v>
      </c>
      <c r="K19" s="203">
        <v>86.8</v>
      </c>
      <c r="L19" s="203">
        <v>97.2</v>
      </c>
      <c r="M19" s="203">
        <v>99.2</v>
      </c>
      <c r="N19" s="203">
        <v>89.5</v>
      </c>
      <c r="O19" s="203">
        <v>84.7</v>
      </c>
      <c r="P19" s="203">
        <v>93</v>
      </c>
      <c r="Q19" s="203">
        <v>89.7</v>
      </c>
      <c r="R19" s="203">
        <v>108.2</v>
      </c>
      <c r="S19" s="203">
        <v>120.8</v>
      </c>
    </row>
    <row r="20" spans="1:19" ht="13.5" customHeight="1" x14ac:dyDescent="0.2">
      <c r="A20" s="146" t="s">
        <v>84</v>
      </c>
      <c r="B20" s="144">
        <v>7</v>
      </c>
      <c r="C20" s="152"/>
      <c r="D20" s="195">
        <v>96.7</v>
      </c>
      <c r="E20" s="203">
        <v>99.3</v>
      </c>
      <c r="F20" s="203">
        <v>101.9</v>
      </c>
      <c r="G20" s="203">
        <v>115.1</v>
      </c>
      <c r="H20" s="203">
        <v>96.2</v>
      </c>
      <c r="I20" s="203">
        <v>88.9</v>
      </c>
      <c r="J20" s="203">
        <v>94.7</v>
      </c>
      <c r="K20" s="203">
        <v>87.8</v>
      </c>
      <c r="L20" s="203">
        <v>90.1</v>
      </c>
      <c r="M20" s="203">
        <v>98.8</v>
      </c>
      <c r="N20" s="203">
        <v>82</v>
      </c>
      <c r="O20" s="203">
        <v>86.1</v>
      </c>
      <c r="P20" s="203">
        <v>92.5</v>
      </c>
      <c r="Q20" s="203">
        <v>88.4</v>
      </c>
      <c r="R20" s="203">
        <v>104.2</v>
      </c>
      <c r="S20" s="203">
        <v>120.4</v>
      </c>
    </row>
    <row r="21" spans="1:19" ht="13.5" customHeight="1" x14ac:dyDescent="0.2">
      <c r="A21" s="147" t="s">
        <v>84</v>
      </c>
      <c r="B21" s="144">
        <v>8</v>
      </c>
      <c r="C21" s="152"/>
      <c r="D21" s="195">
        <v>95.8</v>
      </c>
      <c r="E21" s="203">
        <v>101</v>
      </c>
      <c r="F21" s="203">
        <v>100.6</v>
      </c>
      <c r="G21" s="203">
        <v>116.1</v>
      </c>
      <c r="H21" s="203">
        <v>98.3</v>
      </c>
      <c r="I21" s="203">
        <v>86</v>
      </c>
      <c r="J21" s="203">
        <v>95.5</v>
      </c>
      <c r="K21" s="203">
        <v>88.4</v>
      </c>
      <c r="L21" s="203">
        <v>87.9</v>
      </c>
      <c r="M21" s="203">
        <v>98</v>
      </c>
      <c r="N21" s="203">
        <v>86.3</v>
      </c>
      <c r="O21" s="203">
        <v>86.9</v>
      </c>
      <c r="P21" s="203">
        <v>89.6</v>
      </c>
      <c r="Q21" s="203">
        <v>87.4</v>
      </c>
      <c r="R21" s="203">
        <v>106.8</v>
      </c>
      <c r="S21" s="203">
        <v>115.8</v>
      </c>
    </row>
    <row r="22" spans="1:19" ht="13.5" customHeight="1" x14ac:dyDescent="0.2">
      <c r="A22" s="146" t="s">
        <v>84</v>
      </c>
      <c r="B22" s="144">
        <v>9</v>
      </c>
      <c r="D22" s="195">
        <v>97.1</v>
      </c>
      <c r="E22" s="203">
        <v>103.4</v>
      </c>
      <c r="F22" s="203">
        <v>101.4</v>
      </c>
      <c r="G22" s="203">
        <v>118.8</v>
      </c>
      <c r="H22" s="203">
        <v>97.5</v>
      </c>
      <c r="I22" s="203">
        <v>88.1</v>
      </c>
      <c r="J22" s="203">
        <v>96.7</v>
      </c>
      <c r="K22" s="203">
        <v>88.2</v>
      </c>
      <c r="L22" s="203">
        <v>85.4</v>
      </c>
      <c r="M22" s="203">
        <v>95.5</v>
      </c>
      <c r="N22" s="203">
        <v>82</v>
      </c>
      <c r="O22" s="203">
        <v>86.2</v>
      </c>
      <c r="P22" s="203">
        <v>90.6</v>
      </c>
      <c r="Q22" s="203">
        <v>91.5</v>
      </c>
      <c r="R22" s="203">
        <v>101.1</v>
      </c>
      <c r="S22" s="203">
        <v>120.6</v>
      </c>
    </row>
    <row r="23" spans="1:19" ht="13.5" customHeight="1" x14ac:dyDescent="0.2">
      <c r="A23" s="146" t="s">
        <v>84</v>
      </c>
      <c r="B23" s="144">
        <v>10</v>
      </c>
      <c r="C23" s="152"/>
      <c r="D23" s="195">
        <v>96.1</v>
      </c>
      <c r="E23" s="203">
        <v>98.6</v>
      </c>
      <c r="F23" s="203">
        <v>101.7</v>
      </c>
      <c r="G23" s="203">
        <v>116.5</v>
      </c>
      <c r="H23" s="203">
        <v>94.2</v>
      </c>
      <c r="I23" s="203">
        <v>88.1</v>
      </c>
      <c r="J23" s="203">
        <v>96.6</v>
      </c>
      <c r="K23" s="203">
        <v>87.4</v>
      </c>
      <c r="L23" s="203">
        <v>84.5</v>
      </c>
      <c r="M23" s="203">
        <v>99.9</v>
      </c>
      <c r="N23" s="203">
        <v>81.400000000000006</v>
      </c>
      <c r="O23" s="203">
        <v>82</v>
      </c>
      <c r="P23" s="203">
        <v>91</v>
      </c>
      <c r="Q23" s="203">
        <v>87.6</v>
      </c>
      <c r="R23" s="203">
        <v>101.9</v>
      </c>
      <c r="S23" s="203">
        <v>116.3</v>
      </c>
    </row>
    <row r="24" spans="1:19" ht="13.5" customHeight="1" x14ac:dyDescent="0.2">
      <c r="A24" s="146" t="s">
        <v>84</v>
      </c>
      <c r="B24" s="144">
        <v>11</v>
      </c>
      <c r="C24" s="152"/>
      <c r="D24" s="195">
        <v>96.7</v>
      </c>
      <c r="E24" s="203">
        <v>100</v>
      </c>
      <c r="F24" s="203">
        <v>101.6</v>
      </c>
      <c r="G24" s="203">
        <v>116.8</v>
      </c>
      <c r="H24" s="203">
        <v>92.8</v>
      </c>
      <c r="I24" s="203">
        <v>91.9</v>
      </c>
      <c r="J24" s="203">
        <v>96.6</v>
      </c>
      <c r="K24" s="203">
        <v>88.1</v>
      </c>
      <c r="L24" s="203">
        <v>95.4</v>
      </c>
      <c r="M24" s="203">
        <v>96.8</v>
      </c>
      <c r="N24" s="203">
        <v>82.9</v>
      </c>
      <c r="O24" s="203">
        <v>82.7</v>
      </c>
      <c r="P24" s="203">
        <v>89.7</v>
      </c>
      <c r="Q24" s="203">
        <v>86.5</v>
      </c>
      <c r="R24" s="203">
        <v>102.2</v>
      </c>
      <c r="S24" s="203">
        <v>122</v>
      </c>
    </row>
    <row r="25" spans="1:19" ht="13.5" customHeight="1" x14ac:dyDescent="0.2">
      <c r="A25" s="146" t="s">
        <v>84</v>
      </c>
      <c r="B25" s="144">
        <v>12</v>
      </c>
      <c r="C25" s="152"/>
      <c r="D25" s="195">
        <v>95.5</v>
      </c>
      <c r="E25" s="203">
        <v>99.6</v>
      </c>
      <c r="F25" s="203">
        <v>99.9</v>
      </c>
      <c r="G25" s="203">
        <v>115</v>
      </c>
      <c r="H25" s="203">
        <v>92.8</v>
      </c>
      <c r="I25" s="203">
        <v>88.8</v>
      </c>
      <c r="J25" s="203">
        <v>96.5</v>
      </c>
      <c r="K25" s="203">
        <v>88.1</v>
      </c>
      <c r="L25" s="203">
        <v>91.7</v>
      </c>
      <c r="M25" s="203">
        <v>94.6</v>
      </c>
      <c r="N25" s="203">
        <v>86</v>
      </c>
      <c r="O25" s="203">
        <v>80.5</v>
      </c>
      <c r="P25" s="203">
        <v>95.4</v>
      </c>
      <c r="Q25" s="203">
        <v>85</v>
      </c>
      <c r="R25" s="203">
        <v>101.7</v>
      </c>
      <c r="S25" s="203">
        <v>112.8</v>
      </c>
    </row>
    <row r="26" spans="1:19" ht="13.5" customHeight="1" x14ac:dyDescent="0.2">
      <c r="A26" s="148" t="s">
        <v>553</v>
      </c>
      <c r="B26" s="151" t="s">
        <v>360</v>
      </c>
      <c r="C26" s="154"/>
      <c r="D26" s="162">
        <v>93.4</v>
      </c>
      <c r="E26" s="172">
        <v>91.1</v>
      </c>
      <c r="F26" s="172">
        <v>95.2</v>
      </c>
      <c r="G26" s="172">
        <v>101.5</v>
      </c>
      <c r="H26" s="172">
        <v>103.7</v>
      </c>
      <c r="I26" s="172">
        <v>91.2</v>
      </c>
      <c r="J26" s="172">
        <v>90.6</v>
      </c>
      <c r="K26" s="172">
        <v>91.8</v>
      </c>
      <c r="L26" s="172">
        <v>85.4</v>
      </c>
      <c r="M26" s="172">
        <v>95.7</v>
      </c>
      <c r="N26" s="172">
        <v>88</v>
      </c>
      <c r="O26" s="172">
        <v>87</v>
      </c>
      <c r="P26" s="172">
        <v>94.1</v>
      </c>
      <c r="Q26" s="172">
        <v>85.2</v>
      </c>
      <c r="R26" s="172">
        <v>103.8</v>
      </c>
      <c r="S26" s="172">
        <v>117.2</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94">
        <v>-0.4</v>
      </c>
      <c r="E28" s="202">
        <v>-6.2</v>
      </c>
      <c r="F28" s="202">
        <v>-0.9</v>
      </c>
      <c r="G28" s="202">
        <v>-8.1999999999999993</v>
      </c>
      <c r="H28" s="202">
        <v>2</v>
      </c>
      <c r="I28" s="202">
        <v>3.5</v>
      </c>
      <c r="J28" s="202">
        <v>-0.3</v>
      </c>
      <c r="K28" s="202">
        <v>1.8</v>
      </c>
      <c r="L28" s="181">
        <v>-1.6</v>
      </c>
      <c r="M28" s="181">
        <v>-2.8</v>
      </c>
      <c r="N28" s="181">
        <v>13.1</v>
      </c>
      <c r="O28" s="181">
        <v>-1.8</v>
      </c>
      <c r="P28" s="202">
        <v>-8</v>
      </c>
      <c r="Q28" s="202">
        <v>0.3</v>
      </c>
      <c r="R28" s="202">
        <v>-1.9</v>
      </c>
      <c r="S28" s="181">
        <v>1.1000000000000001</v>
      </c>
    </row>
    <row r="29" spans="1:19" ht="13.5" customHeight="1" x14ac:dyDescent="0.2">
      <c r="A29" s="144"/>
      <c r="B29" s="144" t="s">
        <v>239</v>
      </c>
      <c r="C29" s="152"/>
      <c r="D29" s="195">
        <v>0.3</v>
      </c>
      <c r="E29" s="203">
        <v>0.3</v>
      </c>
      <c r="F29" s="203">
        <v>-2.8</v>
      </c>
      <c r="G29" s="203">
        <v>-9.9</v>
      </c>
      <c r="H29" s="203">
        <v>-0.5</v>
      </c>
      <c r="I29" s="203">
        <v>-4.8</v>
      </c>
      <c r="J29" s="203">
        <v>-2.5</v>
      </c>
      <c r="K29" s="203">
        <v>2.1</v>
      </c>
      <c r="L29" s="182">
        <v>-7.4</v>
      </c>
      <c r="M29" s="182">
        <v>4.8</v>
      </c>
      <c r="N29" s="182">
        <v>-5</v>
      </c>
      <c r="O29" s="182">
        <v>-1.4</v>
      </c>
      <c r="P29" s="203">
        <v>31.4</v>
      </c>
      <c r="Q29" s="203">
        <v>5.4</v>
      </c>
      <c r="R29" s="203">
        <v>-0.2</v>
      </c>
      <c r="S29" s="182">
        <v>-5</v>
      </c>
    </row>
    <row r="30" spans="1:19" ht="13.5" customHeight="1" x14ac:dyDescent="0.2">
      <c r="A30" s="144"/>
      <c r="B30" s="144" t="s">
        <v>150</v>
      </c>
      <c r="C30" s="152"/>
      <c r="D30" s="195">
        <v>2.1</v>
      </c>
      <c r="E30" s="203">
        <v>8.1</v>
      </c>
      <c r="F30" s="203">
        <v>2.6</v>
      </c>
      <c r="G30" s="203">
        <v>2.2999999999999998</v>
      </c>
      <c r="H30" s="203">
        <v>7.9</v>
      </c>
      <c r="I30" s="203">
        <v>0.4</v>
      </c>
      <c r="J30" s="203">
        <v>-6</v>
      </c>
      <c r="K30" s="203">
        <v>-8.1999999999999993</v>
      </c>
      <c r="L30" s="182">
        <v>13.3</v>
      </c>
      <c r="M30" s="182">
        <v>5.9</v>
      </c>
      <c r="N30" s="182">
        <v>0.9</v>
      </c>
      <c r="O30" s="182">
        <v>2.1</v>
      </c>
      <c r="P30" s="203">
        <v>0</v>
      </c>
      <c r="Q30" s="203">
        <v>2.1</v>
      </c>
      <c r="R30" s="203">
        <v>2.6</v>
      </c>
      <c r="S30" s="182">
        <v>18.100000000000001</v>
      </c>
    </row>
    <row r="31" spans="1:19" ht="13.5" customHeight="1" x14ac:dyDescent="0.2">
      <c r="A31" s="144"/>
      <c r="B31" s="144" t="s">
        <v>363</v>
      </c>
      <c r="C31" s="152"/>
      <c r="D31" s="195">
        <v>-2.7</v>
      </c>
      <c r="E31" s="203">
        <v>-6.9</v>
      </c>
      <c r="F31" s="203">
        <v>0.9</v>
      </c>
      <c r="G31" s="203">
        <v>-8.1999999999999993</v>
      </c>
      <c r="H31" s="203">
        <v>-4.7</v>
      </c>
      <c r="I31" s="203">
        <v>-9.9</v>
      </c>
      <c r="J31" s="203">
        <v>-5.6</v>
      </c>
      <c r="K31" s="203">
        <v>1.5</v>
      </c>
      <c r="L31" s="182">
        <v>-5.7</v>
      </c>
      <c r="M31" s="182">
        <v>-6.8</v>
      </c>
      <c r="N31" s="182">
        <v>-3.2</v>
      </c>
      <c r="O31" s="182">
        <v>2.6</v>
      </c>
      <c r="P31" s="203">
        <v>-3.4</v>
      </c>
      <c r="Q31" s="203">
        <v>-3.6</v>
      </c>
      <c r="R31" s="203">
        <v>3.3</v>
      </c>
      <c r="S31" s="182">
        <v>0.7</v>
      </c>
    </row>
    <row r="32" spans="1:19" ht="13.5" customHeight="1" x14ac:dyDescent="0.2">
      <c r="A32" s="144"/>
      <c r="B32" s="144" t="s">
        <v>156</v>
      </c>
      <c r="C32" s="152"/>
      <c r="D32" s="195">
        <v>-1.7</v>
      </c>
      <c r="E32" s="203">
        <v>-2.1</v>
      </c>
      <c r="F32" s="203">
        <v>-1.3</v>
      </c>
      <c r="G32" s="203">
        <v>5.4</v>
      </c>
      <c r="H32" s="203">
        <v>-7.9</v>
      </c>
      <c r="I32" s="203">
        <v>3.3</v>
      </c>
      <c r="J32" s="203">
        <v>0.3</v>
      </c>
      <c r="K32" s="203">
        <v>-6.1</v>
      </c>
      <c r="L32" s="182">
        <v>-0.3</v>
      </c>
      <c r="M32" s="182">
        <v>-1.3</v>
      </c>
      <c r="N32" s="182">
        <v>-4.2</v>
      </c>
      <c r="O32" s="182">
        <v>-11.8</v>
      </c>
      <c r="P32" s="203">
        <v>-5.7</v>
      </c>
      <c r="Q32" s="203">
        <v>-2.6</v>
      </c>
      <c r="R32" s="203">
        <v>-1.8</v>
      </c>
      <c r="S32" s="182">
        <v>1.6</v>
      </c>
    </row>
    <row r="33" spans="1:31" ht="13.5" customHeight="1" x14ac:dyDescent="0.2">
      <c r="A33" s="145"/>
      <c r="B33" s="145" t="s">
        <v>305</v>
      </c>
      <c r="C33" s="153"/>
      <c r="D33" s="197">
        <v>-0.7</v>
      </c>
      <c r="E33" s="204">
        <v>-0.1</v>
      </c>
      <c r="F33" s="204">
        <v>-1.5</v>
      </c>
      <c r="G33" s="204">
        <v>18.7</v>
      </c>
      <c r="H33" s="204">
        <v>2.4</v>
      </c>
      <c r="I33" s="204">
        <v>-5</v>
      </c>
      <c r="J33" s="204">
        <v>10</v>
      </c>
      <c r="K33" s="204">
        <v>1.6</v>
      </c>
      <c r="L33" s="204">
        <v>-11.7</v>
      </c>
      <c r="M33" s="204">
        <v>-1.6</v>
      </c>
      <c r="N33" s="204">
        <v>-6.1</v>
      </c>
      <c r="O33" s="204">
        <v>-10.199999999999999</v>
      </c>
      <c r="P33" s="204">
        <v>0.3</v>
      </c>
      <c r="Q33" s="204">
        <v>-3.3</v>
      </c>
      <c r="R33" s="204">
        <v>2.2000000000000002</v>
      </c>
      <c r="S33" s="204">
        <v>-1</v>
      </c>
    </row>
    <row r="34" spans="1:31" ht="13.5" customHeight="1" x14ac:dyDescent="0.2">
      <c r="A34" s="144" t="s">
        <v>473</v>
      </c>
      <c r="B34" s="144" t="s">
        <v>360</v>
      </c>
      <c r="C34" s="152" t="s">
        <v>252</v>
      </c>
      <c r="D34" s="194">
        <v>0.8</v>
      </c>
      <c r="E34" s="202">
        <v>-3.9</v>
      </c>
      <c r="F34" s="202">
        <v>-1.2</v>
      </c>
      <c r="G34" s="202">
        <v>17.3</v>
      </c>
      <c r="H34" s="202">
        <v>8.1</v>
      </c>
      <c r="I34" s="202">
        <v>-3.9</v>
      </c>
      <c r="J34" s="202">
        <v>17.100000000000001</v>
      </c>
      <c r="K34" s="202">
        <v>0.5</v>
      </c>
      <c r="L34" s="202">
        <v>-5.2</v>
      </c>
      <c r="M34" s="202">
        <v>-3</v>
      </c>
      <c r="N34" s="202">
        <v>-1.5</v>
      </c>
      <c r="O34" s="202">
        <v>-15.5</v>
      </c>
      <c r="P34" s="202">
        <v>1.3</v>
      </c>
      <c r="Q34" s="202">
        <v>-3.1</v>
      </c>
      <c r="R34" s="202">
        <v>5.9</v>
      </c>
      <c r="S34" s="202">
        <v>4.0999999999999996</v>
      </c>
    </row>
    <row r="35" spans="1:31" ht="13.5" customHeight="1" x14ac:dyDescent="0.2">
      <c r="A35" s="146" t="s">
        <v>84</v>
      </c>
      <c r="B35" s="144">
        <v>2</v>
      </c>
      <c r="C35" s="152"/>
      <c r="D35" s="195">
        <v>0.8</v>
      </c>
      <c r="E35" s="203">
        <v>-0.9</v>
      </c>
      <c r="F35" s="203">
        <v>-0.9</v>
      </c>
      <c r="G35" s="203">
        <v>13.8</v>
      </c>
      <c r="H35" s="203">
        <v>9.1</v>
      </c>
      <c r="I35" s="203">
        <v>1</v>
      </c>
      <c r="J35" s="203">
        <v>15.8</v>
      </c>
      <c r="K35" s="203">
        <v>2.4</v>
      </c>
      <c r="L35" s="203">
        <v>-9.1</v>
      </c>
      <c r="M35" s="203">
        <v>-3.1</v>
      </c>
      <c r="N35" s="203">
        <v>1.7</v>
      </c>
      <c r="O35" s="203">
        <v>-20.100000000000001</v>
      </c>
      <c r="P35" s="203">
        <v>-0.1</v>
      </c>
      <c r="Q35" s="203">
        <v>-3.2</v>
      </c>
      <c r="R35" s="203">
        <v>6.7</v>
      </c>
      <c r="S35" s="203">
        <v>1.2</v>
      </c>
    </row>
    <row r="36" spans="1:31" ht="13.5" customHeight="1" x14ac:dyDescent="0.2">
      <c r="A36" s="146" t="s">
        <v>84</v>
      </c>
      <c r="B36" s="144">
        <v>3</v>
      </c>
      <c r="C36" s="152"/>
      <c r="D36" s="195">
        <v>1.3</v>
      </c>
      <c r="E36" s="203">
        <v>-2.2000000000000002</v>
      </c>
      <c r="F36" s="203">
        <v>-1</v>
      </c>
      <c r="G36" s="203">
        <v>15.9</v>
      </c>
      <c r="H36" s="203">
        <v>-1</v>
      </c>
      <c r="I36" s="203">
        <v>-0.5</v>
      </c>
      <c r="J36" s="203">
        <v>17.7</v>
      </c>
      <c r="K36" s="203">
        <v>0.9</v>
      </c>
      <c r="L36" s="203">
        <v>-10.9</v>
      </c>
      <c r="M36" s="203">
        <v>-4</v>
      </c>
      <c r="N36" s="203">
        <v>-1.2</v>
      </c>
      <c r="O36" s="203">
        <v>-15.8</v>
      </c>
      <c r="P36" s="203">
        <v>0.1</v>
      </c>
      <c r="Q36" s="203">
        <v>4</v>
      </c>
      <c r="R36" s="203">
        <v>0.7</v>
      </c>
      <c r="S36" s="203">
        <v>-0.3</v>
      </c>
    </row>
    <row r="37" spans="1:31" ht="13.5" customHeight="1" x14ac:dyDescent="0.2">
      <c r="A37" s="146" t="s">
        <v>84</v>
      </c>
      <c r="B37" s="144">
        <v>4</v>
      </c>
      <c r="D37" s="195">
        <v>0.1</v>
      </c>
      <c r="E37" s="203">
        <v>-1</v>
      </c>
      <c r="F37" s="203">
        <v>-0.8</v>
      </c>
      <c r="G37" s="203">
        <v>11.8</v>
      </c>
      <c r="H37" s="203">
        <v>4.7</v>
      </c>
      <c r="I37" s="203">
        <v>-4.7</v>
      </c>
      <c r="J37" s="203">
        <v>12.3</v>
      </c>
      <c r="K37" s="203">
        <v>3.5</v>
      </c>
      <c r="L37" s="203">
        <v>-8.8000000000000007</v>
      </c>
      <c r="M37" s="203">
        <v>0</v>
      </c>
      <c r="N37" s="203">
        <v>-6.4</v>
      </c>
      <c r="O37" s="203">
        <v>-13.2</v>
      </c>
      <c r="P37" s="203">
        <v>-1</v>
      </c>
      <c r="Q37" s="203">
        <v>2.8</v>
      </c>
      <c r="R37" s="203">
        <v>-1</v>
      </c>
      <c r="S37" s="203">
        <v>-5.5</v>
      </c>
    </row>
    <row r="38" spans="1:31" ht="13.5" customHeight="1" x14ac:dyDescent="0.2">
      <c r="A38" s="146" t="s">
        <v>84</v>
      </c>
      <c r="B38" s="144">
        <v>5</v>
      </c>
      <c r="C38" s="152"/>
      <c r="D38" s="195">
        <v>0.1</v>
      </c>
      <c r="E38" s="203">
        <v>0.9</v>
      </c>
      <c r="F38" s="203">
        <v>-0.2</v>
      </c>
      <c r="G38" s="203">
        <v>12.4</v>
      </c>
      <c r="H38" s="203">
        <v>6.7</v>
      </c>
      <c r="I38" s="203">
        <v>-1.7</v>
      </c>
      <c r="J38" s="203">
        <v>10.4</v>
      </c>
      <c r="K38" s="203">
        <v>4.3</v>
      </c>
      <c r="L38" s="203">
        <v>-11.4</v>
      </c>
      <c r="M38" s="203">
        <v>-4.2</v>
      </c>
      <c r="N38" s="203">
        <v>-3.4</v>
      </c>
      <c r="O38" s="203">
        <v>-15.2</v>
      </c>
      <c r="P38" s="203">
        <v>-0.9</v>
      </c>
      <c r="Q38" s="203">
        <v>-3.8</v>
      </c>
      <c r="R38" s="203">
        <v>2</v>
      </c>
      <c r="S38" s="203">
        <v>2</v>
      </c>
    </row>
    <row r="39" spans="1:31" ht="13.5" customHeight="1" x14ac:dyDescent="0.2">
      <c r="A39" s="146" t="s">
        <v>84</v>
      </c>
      <c r="B39" s="144">
        <v>6</v>
      </c>
      <c r="C39" s="152"/>
      <c r="D39" s="195">
        <v>-0.8</v>
      </c>
      <c r="E39" s="203">
        <v>-2.2999999999999998</v>
      </c>
      <c r="F39" s="203">
        <v>-0.9</v>
      </c>
      <c r="G39" s="203">
        <v>14.8</v>
      </c>
      <c r="H39" s="203">
        <v>1.1000000000000001</v>
      </c>
      <c r="I39" s="203">
        <v>-6.9</v>
      </c>
      <c r="J39" s="203">
        <v>11.1</v>
      </c>
      <c r="K39" s="203">
        <v>4</v>
      </c>
      <c r="L39" s="203">
        <v>-11.2</v>
      </c>
      <c r="M39" s="203">
        <v>-2</v>
      </c>
      <c r="N39" s="203">
        <v>-2.1</v>
      </c>
      <c r="O39" s="203">
        <v>-9.1</v>
      </c>
      <c r="P39" s="203">
        <v>-2.9</v>
      </c>
      <c r="Q39" s="203">
        <v>-2.6</v>
      </c>
      <c r="R39" s="203">
        <v>2</v>
      </c>
      <c r="S39" s="203">
        <v>-3.2</v>
      </c>
    </row>
    <row r="40" spans="1:31" ht="13.5" customHeight="1" x14ac:dyDescent="0.2">
      <c r="A40" s="146" t="s">
        <v>84</v>
      </c>
      <c r="B40" s="144">
        <v>7</v>
      </c>
      <c r="C40" s="152"/>
      <c r="D40" s="195">
        <v>-1.8</v>
      </c>
      <c r="E40" s="203">
        <v>-0.8</v>
      </c>
      <c r="F40" s="203">
        <v>-1.4</v>
      </c>
      <c r="G40" s="203">
        <v>24.3</v>
      </c>
      <c r="H40" s="203">
        <v>13.3</v>
      </c>
      <c r="I40" s="203">
        <v>-6.8</v>
      </c>
      <c r="J40" s="203">
        <v>3.2</v>
      </c>
      <c r="K40" s="203">
        <v>-1</v>
      </c>
      <c r="L40" s="203">
        <v>-16</v>
      </c>
      <c r="M40" s="203">
        <v>0</v>
      </c>
      <c r="N40" s="203">
        <v>-10.5</v>
      </c>
      <c r="O40" s="203">
        <v>-5.0999999999999996</v>
      </c>
      <c r="P40" s="203">
        <v>2.2000000000000002</v>
      </c>
      <c r="Q40" s="203">
        <v>-5.9</v>
      </c>
      <c r="R40" s="203">
        <v>3</v>
      </c>
      <c r="S40" s="203">
        <v>0.7</v>
      </c>
    </row>
    <row r="41" spans="1:31" ht="13.5" customHeight="1" x14ac:dyDescent="0.2">
      <c r="A41" s="147" t="s">
        <v>84</v>
      </c>
      <c r="B41" s="144">
        <v>8</v>
      </c>
      <c r="C41" s="152"/>
      <c r="D41" s="195">
        <v>-1.8</v>
      </c>
      <c r="E41" s="203">
        <v>1.6</v>
      </c>
      <c r="F41" s="203">
        <v>-2.1</v>
      </c>
      <c r="G41" s="203">
        <v>26.9</v>
      </c>
      <c r="H41" s="203">
        <v>12.1</v>
      </c>
      <c r="I41" s="203">
        <v>-7.8</v>
      </c>
      <c r="J41" s="203">
        <v>5.4</v>
      </c>
      <c r="K41" s="203">
        <v>1.8</v>
      </c>
      <c r="L41" s="203">
        <v>-15.1</v>
      </c>
      <c r="M41" s="203">
        <v>0</v>
      </c>
      <c r="N41" s="203">
        <v>-6.4</v>
      </c>
      <c r="O41" s="203">
        <v>-5.0999999999999996</v>
      </c>
      <c r="P41" s="203">
        <v>0.4</v>
      </c>
      <c r="Q41" s="203">
        <v>-6.2</v>
      </c>
      <c r="R41" s="203">
        <v>5.7</v>
      </c>
      <c r="S41" s="203">
        <v>-3.1</v>
      </c>
    </row>
    <row r="42" spans="1:31" ht="13.5" customHeight="1" x14ac:dyDescent="0.2">
      <c r="A42" s="146" t="s">
        <v>84</v>
      </c>
      <c r="B42" s="144">
        <v>9</v>
      </c>
      <c r="D42" s="195">
        <v>-0.5</v>
      </c>
      <c r="E42" s="203">
        <v>6.1</v>
      </c>
      <c r="F42" s="203">
        <v>-1.9</v>
      </c>
      <c r="G42" s="203">
        <v>24.8</v>
      </c>
      <c r="H42" s="203">
        <v>7.4</v>
      </c>
      <c r="I42" s="203">
        <v>-7.2</v>
      </c>
      <c r="J42" s="203">
        <v>9.5</v>
      </c>
      <c r="K42" s="203">
        <v>0.7</v>
      </c>
      <c r="L42" s="203">
        <v>-15.8</v>
      </c>
      <c r="M42" s="203">
        <v>-3.1</v>
      </c>
      <c r="N42" s="203">
        <v>-12.7</v>
      </c>
      <c r="O42" s="203">
        <v>-1.5</v>
      </c>
      <c r="P42" s="203">
        <v>4.3</v>
      </c>
      <c r="Q42" s="203">
        <v>-2.8</v>
      </c>
      <c r="R42" s="203">
        <v>1</v>
      </c>
      <c r="S42" s="203">
        <v>-0.9</v>
      </c>
    </row>
    <row r="43" spans="1:31" ht="13.5" customHeight="1" x14ac:dyDescent="0.2">
      <c r="A43" s="146" t="s">
        <v>84</v>
      </c>
      <c r="B43" s="144">
        <v>10</v>
      </c>
      <c r="C43" s="152"/>
      <c r="D43" s="195">
        <v>-1.2</v>
      </c>
      <c r="E43" s="203">
        <v>0.9</v>
      </c>
      <c r="F43" s="203">
        <v>-1.5</v>
      </c>
      <c r="G43" s="203">
        <v>25.1</v>
      </c>
      <c r="H43" s="203">
        <v>-7.3</v>
      </c>
      <c r="I43" s="203">
        <v>-6.4</v>
      </c>
      <c r="J43" s="203">
        <v>7.8</v>
      </c>
      <c r="K43" s="203">
        <v>1.6</v>
      </c>
      <c r="L43" s="203">
        <v>-17.899999999999999</v>
      </c>
      <c r="M43" s="203">
        <v>2.5</v>
      </c>
      <c r="N43" s="203">
        <v>-10.5</v>
      </c>
      <c r="O43" s="203">
        <v>-5.5</v>
      </c>
      <c r="P43" s="203">
        <v>1.1000000000000001</v>
      </c>
      <c r="Q43" s="203">
        <v>-4.2</v>
      </c>
      <c r="R43" s="203">
        <v>1.7</v>
      </c>
      <c r="S43" s="203">
        <v>-2.6</v>
      </c>
    </row>
    <row r="44" spans="1:31" ht="13.5" customHeight="1" x14ac:dyDescent="0.2">
      <c r="A44" s="146" t="s">
        <v>84</v>
      </c>
      <c r="B44" s="144">
        <v>11</v>
      </c>
      <c r="C44" s="152"/>
      <c r="D44" s="195">
        <v>-1.8</v>
      </c>
      <c r="E44" s="203">
        <v>-0.1</v>
      </c>
      <c r="F44" s="203">
        <v>-2.2000000000000002</v>
      </c>
      <c r="G44" s="203">
        <v>22.2</v>
      </c>
      <c r="H44" s="203">
        <v>-11.5</v>
      </c>
      <c r="I44" s="203">
        <v>-5.3</v>
      </c>
      <c r="J44" s="203">
        <v>7.2</v>
      </c>
      <c r="K44" s="203">
        <v>1.3</v>
      </c>
      <c r="L44" s="203">
        <v>-6.8</v>
      </c>
      <c r="M44" s="203">
        <v>-0.3</v>
      </c>
      <c r="N44" s="203">
        <v>-11.9</v>
      </c>
      <c r="O44" s="203">
        <v>-3.8</v>
      </c>
      <c r="P44" s="203">
        <v>0.1</v>
      </c>
      <c r="Q44" s="203">
        <v>-7</v>
      </c>
      <c r="R44" s="203">
        <v>0.7</v>
      </c>
      <c r="S44" s="203">
        <v>1.1000000000000001</v>
      </c>
    </row>
    <row r="45" spans="1:31" ht="13.5" customHeight="1" x14ac:dyDescent="0.2">
      <c r="A45" s="146" t="s">
        <v>84</v>
      </c>
      <c r="B45" s="144">
        <v>12</v>
      </c>
      <c r="C45" s="152"/>
      <c r="D45" s="195">
        <v>-2.7</v>
      </c>
      <c r="E45" s="203">
        <v>2.2999999999999998</v>
      </c>
      <c r="F45" s="203">
        <v>-3.8</v>
      </c>
      <c r="G45" s="203">
        <v>18.399999999999999</v>
      </c>
      <c r="H45" s="203">
        <v>-7.3</v>
      </c>
      <c r="I45" s="203">
        <v>-7.7</v>
      </c>
      <c r="J45" s="203">
        <v>6.3</v>
      </c>
      <c r="K45" s="203">
        <v>-0.6</v>
      </c>
      <c r="L45" s="203">
        <v>-11.8</v>
      </c>
      <c r="M45" s="203">
        <v>-1.7</v>
      </c>
      <c r="N45" s="203">
        <v>-5.9</v>
      </c>
      <c r="O45" s="203">
        <v>-8.1999999999999993</v>
      </c>
      <c r="P45" s="203">
        <v>0.8</v>
      </c>
      <c r="Q45" s="203">
        <v>-7.8</v>
      </c>
      <c r="R45" s="203">
        <v>0.4</v>
      </c>
      <c r="S45" s="203">
        <v>-3.8</v>
      </c>
    </row>
    <row r="46" spans="1:31" ht="13.5" customHeight="1" x14ac:dyDescent="0.2">
      <c r="A46" s="148" t="s">
        <v>553</v>
      </c>
      <c r="B46" s="151" t="s">
        <v>360</v>
      </c>
      <c r="C46" s="154"/>
      <c r="D46" s="162">
        <v>-4.5999999999999996</v>
      </c>
      <c r="E46" s="172">
        <v>-4.0999999999999996</v>
      </c>
      <c r="F46" s="172">
        <v>-5.0999999999999996</v>
      </c>
      <c r="G46" s="172">
        <v>-9.6</v>
      </c>
      <c r="H46" s="172">
        <v>5</v>
      </c>
      <c r="I46" s="172">
        <v>4.5999999999999996</v>
      </c>
      <c r="J46" s="172">
        <v>-10</v>
      </c>
      <c r="K46" s="172">
        <v>6.3</v>
      </c>
      <c r="L46" s="172">
        <v>-14.9</v>
      </c>
      <c r="M46" s="172">
        <v>-1.9</v>
      </c>
      <c r="N46" s="172">
        <v>0.9</v>
      </c>
      <c r="O46" s="172">
        <v>6.4</v>
      </c>
      <c r="P46" s="172">
        <v>-1.1000000000000001</v>
      </c>
      <c r="Q46" s="172">
        <v>-7.9</v>
      </c>
      <c r="R46" s="172">
        <v>-5.6</v>
      </c>
      <c r="S46" s="172">
        <v>-5.5</v>
      </c>
    </row>
    <row r="47" spans="1:31" ht="27" customHeight="1" x14ac:dyDescent="0.2">
      <c r="A47" s="592" t="s">
        <v>474</v>
      </c>
      <c r="B47" s="592"/>
      <c r="C47" s="593"/>
      <c r="D47" s="163">
        <v>-2.2000000000000002</v>
      </c>
      <c r="E47" s="163">
        <v>-8.5</v>
      </c>
      <c r="F47" s="163">
        <v>-4.7</v>
      </c>
      <c r="G47" s="163">
        <v>-11.7</v>
      </c>
      <c r="H47" s="163">
        <v>11.7</v>
      </c>
      <c r="I47" s="163">
        <v>2.7</v>
      </c>
      <c r="J47" s="163">
        <v>-6.1</v>
      </c>
      <c r="K47" s="163">
        <v>4.2</v>
      </c>
      <c r="L47" s="163">
        <v>-6.9</v>
      </c>
      <c r="M47" s="163">
        <v>1.2</v>
      </c>
      <c r="N47" s="163">
        <v>2.2999999999999998</v>
      </c>
      <c r="O47" s="163">
        <v>8.1</v>
      </c>
      <c r="P47" s="163">
        <v>-1.4</v>
      </c>
      <c r="Q47" s="163">
        <v>0.2</v>
      </c>
      <c r="R47" s="163">
        <v>2.1</v>
      </c>
      <c r="S47" s="163">
        <v>3.9</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94">
        <v>100.7</v>
      </c>
      <c r="E54" s="202">
        <v>103</v>
      </c>
      <c r="F54" s="202">
        <v>102.8</v>
      </c>
      <c r="G54" s="202">
        <v>110.3</v>
      </c>
      <c r="H54" s="202">
        <v>104.7</v>
      </c>
      <c r="I54" s="202">
        <v>106</v>
      </c>
      <c r="J54" s="202">
        <v>106.5</v>
      </c>
      <c r="K54" s="202">
        <v>102.8</v>
      </c>
      <c r="L54" s="181">
        <v>81</v>
      </c>
      <c r="M54" s="181">
        <v>100.3</v>
      </c>
      <c r="N54" s="181">
        <v>111.8</v>
      </c>
      <c r="O54" s="181">
        <v>108.8</v>
      </c>
      <c r="P54" s="202">
        <v>78.900000000000006</v>
      </c>
      <c r="Q54" s="202">
        <v>95.1</v>
      </c>
      <c r="R54" s="202">
        <v>100.1</v>
      </c>
      <c r="S54" s="181">
        <v>100.6</v>
      </c>
    </row>
    <row r="55" spans="1:19" ht="13.5" customHeight="1" x14ac:dyDescent="0.2">
      <c r="A55" s="144"/>
      <c r="B55" s="144" t="s">
        <v>239</v>
      </c>
      <c r="C55" s="152"/>
      <c r="D55" s="195">
        <v>100</v>
      </c>
      <c r="E55" s="203">
        <v>100</v>
      </c>
      <c r="F55" s="203">
        <v>100</v>
      </c>
      <c r="G55" s="203">
        <v>100</v>
      </c>
      <c r="H55" s="203">
        <v>100</v>
      </c>
      <c r="I55" s="203">
        <v>100</v>
      </c>
      <c r="J55" s="203">
        <v>100</v>
      </c>
      <c r="K55" s="203">
        <v>100</v>
      </c>
      <c r="L55" s="182">
        <v>100</v>
      </c>
      <c r="M55" s="182">
        <v>100</v>
      </c>
      <c r="N55" s="182">
        <v>100</v>
      </c>
      <c r="O55" s="182">
        <v>100</v>
      </c>
      <c r="P55" s="203">
        <v>100</v>
      </c>
      <c r="Q55" s="203">
        <v>100</v>
      </c>
      <c r="R55" s="203">
        <v>100</v>
      </c>
      <c r="S55" s="182">
        <v>100</v>
      </c>
    </row>
    <row r="56" spans="1:19" ht="13.5" customHeight="1" x14ac:dyDescent="0.2">
      <c r="A56" s="144"/>
      <c r="B56" s="144" t="s">
        <v>150</v>
      </c>
      <c r="C56" s="152"/>
      <c r="D56" s="195">
        <v>102.5</v>
      </c>
      <c r="E56" s="203">
        <v>111.4</v>
      </c>
      <c r="F56" s="203">
        <v>102</v>
      </c>
      <c r="G56" s="203">
        <v>101.4</v>
      </c>
      <c r="H56" s="203">
        <v>104.1</v>
      </c>
      <c r="I56" s="203">
        <v>105.5</v>
      </c>
      <c r="J56" s="203">
        <v>96.8</v>
      </c>
      <c r="K56" s="203">
        <v>83.5</v>
      </c>
      <c r="L56" s="182">
        <v>101.3</v>
      </c>
      <c r="M56" s="182">
        <v>105.9</v>
      </c>
      <c r="N56" s="182">
        <v>94.1</v>
      </c>
      <c r="O56" s="182">
        <v>112.6</v>
      </c>
      <c r="P56" s="203">
        <v>101.1</v>
      </c>
      <c r="Q56" s="203">
        <v>100.4</v>
      </c>
      <c r="R56" s="203">
        <v>92.1</v>
      </c>
      <c r="S56" s="182">
        <v>121.4</v>
      </c>
    </row>
    <row r="57" spans="1:19" ht="13.5" customHeight="1" x14ac:dyDescent="0.2">
      <c r="A57" s="144"/>
      <c r="B57" s="144" t="s">
        <v>363</v>
      </c>
      <c r="C57" s="152"/>
      <c r="D57" s="195">
        <v>100.9</v>
      </c>
      <c r="E57" s="203">
        <v>95.7</v>
      </c>
      <c r="F57" s="203">
        <v>102.7</v>
      </c>
      <c r="G57" s="203">
        <v>103.2</v>
      </c>
      <c r="H57" s="203">
        <v>101.1</v>
      </c>
      <c r="I57" s="203">
        <v>92.8</v>
      </c>
      <c r="J57" s="203">
        <v>89.1</v>
      </c>
      <c r="K57" s="203">
        <v>91.7</v>
      </c>
      <c r="L57" s="203">
        <v>83.1</v>
      </c>
      <c r="M57" s="203">
        <v>103.8</v>
      </c>
      <c r="N57" s="203">
        <v>96.9</v>
      </c>
      <c r="O57" s="203">
        <v>112.3</v>
      </c>
      <c r="P57" s="203">
        <v>96.6</v>
      </c>
      <c r="Q57" s="203">
        <v>98.1</v>
      </c>
      <c r="R57" s="203">
        <v>92.5</v>
      </c>
      <c r="S57" s="203">
        <v>128.9</v>
      </c>
    </row>
    <row r="58" spans="1:19" ht="13.5" customHeight="1" x14ac:dyDescent="0.2">
      <c r="A58" s="144"/>
      <c r="B58" s="144" t="s">
        <v>156</v>
      </c>
      <c r="C58" s="152"/>
      <c r="D58" s="196">
        <v>98.3</v>
      </c>
      <c r="E58" s="182">
        <v>95.4</v>
      </c>
      <c r="F58" s="182">
        <v>100.3</v>
      </c>
      <c r="G58" s="182">
        <v>99.4</v>
      </c>
      <c r="H58" s="182">
        <v>93.3</v>
      </c>
      <c r="I58" s="182">
        <v>93.8</v>
      </c>
      <c r="J58" s="182">
        <v>87.4</v>
      </c>
      <c r="K58" s="182">
        <v>86.8</v>
      </c>
      <c r="L58" s="182">
        <v>79.5</v>
      </c>
      <c r="M58" s="182">
        <v>105.1</v>
      </c>
      <c r="N58" s="182">
        <v>92.3</v>
      </c>
      <c r="O58" s="182">
        <v>102.7</v>
      </c>
      <c r="P58" s="182">
        <v>94.3</v>
      </c>
      <c r="Q58" s="182">
        <v>95.1</v>
      </c>
      <c r="R58" s="182">
        <v>91</v>
      </c>
      <c r="S58" s="182">
        <v>121.1</v>
      </c>
    </row>
    <row r="59" spans="1:19" ht="13.5" customHeight="1" x14ac:dyDescent="0.2">
      <c r="A59" s="145"/>
      <c r="B59" s="145" t="s">
        <v>305</v>
      </c>
      <c r="C59" s="153"/>
      <c r="D59" s="197">
        <v>96</v>
      </c>
      <c r="E59" s="204">
        <v>94.5</v>
      </c>
      <c r="F59" s="204">
        <v>99.8</v>
      </c>
      <c r="G59" s="204">
        <v>116.2</v>
      </c>
      <c r="H59" s="204">
        <v>91.6</v>
      </c>
      <c r="I59" s="204">
        <v>87.7</v>
      </c>
      <c r="J59" s="204">
        <v>92.1</v>
      </c>
      <c r="K59" s="204">
        <v>84.9</v>
      </c>
      <c r="L59" s="204">
        <v>63.3</v>
      </c>
      <c r="M59" s="204">
        <v>104.2</v>
      </c>
      <c r="N59" s="204">
        <v>84.4</v>
      </c>
      <c r="O59" s="204">
        <v>96.1</v>
      </c>
      <c r="P59" s="204">
        <v>93.2</v>
      </c>
      <c r="Q59" s="204">
        <v>86.5</v>
      </c>
      <c r="R59" s="204">
        <v>103.3</v>
      </c>
      <c r="S59" s="204">
        <v>121.4</v>
      </c>
    </row>
    <row r="60" spans="1:19" ht="13.5" customHeight="1" x14ac:dyDescent="0.2">
      <c r="A60" s="144" t="s">
        <v>473</v>
      </c>
      <c r="B60" s="144" t="s">
        <v>360</v>
      </c>
      <c r="C60" s="152" t="s">
        <v>252</v>
      </c>
      <c r="D60" s="194">
        <v>96.4</v>
      </c>
      <c r="E60" s="202">
        <v>91.5</v>
      </c>
      <c r="F60" s="202">
        <v>98.2</v>
      </c>
      <c r="G60" s="202">
        <v>117.2</v>
      </c>
      <c r="H60" s="202">
        <v>93.1</v>
      </c>
      <c r="I60" s="202">
        <v>84.5</v>
      </c>
      <c r="J60" s="202">
        <v>91.3</v>
      </c>
      <c r="K60" s="202">
        <v>84.3</v>
      </c>
      <c r="L60" s="202">
        <v>61.3</v>
      </c>
      <c r="M60" s="202">
        <v>104.1</v>
      </c>
      <c r="N60" s="202">
        <v>82.8</v>
      </c>
      <c r="O60" s="202">
        <v>101</v>
      </c>
      <c r="P60" s="202">
        <v>98.2</v>
      </c>
      <c r="Q60" s="202">
        <v>90</v>
      </c>
      <c r="R60" s="202">
        <v>108.6</v>
      </c>
      <c r="S60" s="202">
        <v>126.4</v>
      </c>
    </row>
    <row r="61" spans="1:19" ht="13.5" customHeight="1" x14ac:dyDescent="0.2">
      <c r="A61" s="146" t="s">
        <v>84</v>
      </c>
      <c r="B61" s="144">
        <v>2</v>
      </c>
      <c r="C61" s="152"/>
      <c r="D61" s="195">
        <v>96.3</v>
      </c>
      <c r="E61" s="203">
        <v>92.2</v>
      </c>
      <c r="F61" s="203">
        <v>99.8</v>
      </c>
      <c r="G61" s="203">
        <v>112.6</v>
      </c>
      <c r="H61" s="203">
        <v>90.8</v>
      </c>
      <c r="I61" s="203">
        <v>90.4</v>
      </c>
      <c r="J61" s="203">
        <v>91.1</v>
      </c>
      <c r="K61" s="203">
        <v>84.2</v>
      </c>
      <c r="L61" s="203">
        <v>57.9</v>
      </c>
      <c r="M61" s="203">
        <v>104.2</v>
      </c>
      <c r="N61" s="203">
        <v>84.4</v>
      </c>
      <c r="O61" s="203">
        <v>94</v>
      </c>
      <c r="P61" s="203">
        <v>96.1</v>
      </c>
      <c r="Q61" s="203">
        <v>87.6</v>
      </c>
      <c r="R61" s="203">
        <v>114.5</v>
      </c>
      <c r="S61" s="203">
        <v>120.5</v>
      </c>
    </row>
    <row r="62" spans="1:19" ht="13.5" customHeight="1" x14ac:dyDescent="0.2">
      <c r="A62" s="146" t="s">
        <v>84</v>
      </c>
      <c r="B62" s="144">
        <v>3</v>
      </c>
      <c r="C62" s="152"/>
      <c r="D62" s="195">
        <v>96.4</v>
      </c>
      <c r="E62" s="203">
        <v>92</v>
      </c>
      <c r="F62" s="203">
        <v>99.5</v>
      </c>
      <c r="G62" s="203">
        <v>116.6</v>
      </c>
      <c r="H62" s="203">
        <v>92.7</v>
      </c>
      <c r="I62" s="203">
        <v>87.1</v>
      </c>
      <c r="J62" s="203">
        <v>90.8</v>
      </c>
      <c r="K62" s="203">
        <v>87.7</v>
      </c>
      <c r="L62" s="203">
        <v>61.7</v>
      </c>
      <c r="M62" s="203">
        <v>103.3</v>
      </c>
      <c r="N62" s="203">
        <v>84.3</v>
      </c>
      <c r="O62" s="203">
        <v>93.9</v>
      </c>
      <c r="P62" s="203">
        <v>94.2</v>
      </c>
      <c r="Q62" s="203">
        <v>90.5</v>
      </c>
      <c r="R62" s="203">
        <v>108.5</v>
      </c>
      <c r="S62" s="203">
        <v>121.4</v>
      </c>
    </row>
    <row r="63" spans="1:19" ht="13.5" customHeight="1" x14ac:dyDescent="0.2">
      <c r="A63" s="146" t="s">
        <v>84</v>
      </c>
      <c r="B63" s="144">
        <v>4</v>
      </c>
      <c r="D63" s="195">
        <v>97.4</v>
      </c>
      <c r="E63" s="203">
        <v>96</v>
      </c>
      <c r="F63" s="203">
        <v>100.9</v>
      </c>
      <c r="G63" s="203">
        <v>115.3</v>
      </c>
      <c r="H63" s="203">
        <v>88.9</v>
      </c>
      <c r="I63" s="203">
        <v>89.5</v>
      </c>
      <c r="J63" s="203">
        <v>93.7</v>
      </c>
      <c r="K63" s="203">
        <v>84.3</v>
      </c>
      <c r="L63" s="203">
        <v>61.1</v>
      </c>
      <c r="M63" s="203">
        <v>107.6</v>
      </c>
      <c r="N63" s="203">
        <v>82.4</v>
      </c>
      <c r="O63" s="203">
        <v>95</v>
      </c>
      <c r="P63" s="203">
        <v>94.2</v>
      </c>
      <c r="Q63" s="203">
        <v>91.1</v>
      </c>
      <c r="R63" s="203">
        <v>103.2</v>
      </c>
      <c r="S63" s="203">
        <v>120.5</v>
      </c>
    </row>
    <row r="64" spans="1:19" ht="13.5" customHeight="1" x14ac:dyDescent="0.2">
      <c r="A64" s="146" t="s">
        <v>84</v>
      </c>
      <c r="B64" s="144">
        <v>5</v>
      </c>
      <c r="C64" s="152"/>
      <c r="D64" s="195">
        <v>95.3</v>
      </c>
      <c r="E64" s="203">
        <v>92.8</v>
      </c>
      <c r="F64" s="203">
        <v>99.8</v>
      </c>
      <c r="G64" s="203">
        <v>115.5</v>
      </c>
      <c r="H64" s="203">
        <v>89.7</v>
      </c>
      <c r="I64" s="203">
        <v>86.1</v>
      </c>
      <c r="J64" s="203">
        <v>91.1</v>
      </c>
      <c r="K64" s="203">
        <v>86.1</v>
      </c>
      <c r="L64" s="203">
        <v>61.4</v>
      </c>
      <c r="M64" s="203">
        <v>100.8</v>
      </c>
      <c r="N64" s="203">
        <v>88.5</v>
      </c>
      <c r="O64" s="203">
        <v>94.8</v>
      </c>
      <c r="P64" s="203">
        <v>94.1</v>
      </c>
      <c r="Q64" s="203">
        <v>84.2</v>
      </c>
      <c r="R64" s="203">
        <v>101.3</v>
      </c>
      <c r="S64" s="203">
        <v>118.9</v>
      </c>
    </row>
    <row r="65" spans="1:19" ht="13.5" customHeight="1" x14ac:dyDescent="0.2">
      <c r="A65" s="146" t="s">
        <v>84</v>
      </c>
      <c r="B65" s="144">
        <v>6</v>
      </c>
      <c r="C65" s="152"/>
      <c r="D65" s="195">
        <v>95.9</v>
      </c>
      <c r="E65" s="203">
        <v>93.6</v>
      </c>
      <c r="F65" s="203">
        <v>100.8</v>
      </c>
      <c r="G65" s="203">
        <v>114.2</v>
      </c>
      <c r="H65" s="203">
        <v>88.4</v>
      </c>
      <c r="I65" s="203">
        <v>86.8</v>
      </c>
      <c r="J65" s="203">
        <v>92.4</v>
      </c>
      <c r="K65" s="203">
        <v>85.6</v>
      </c>
      <c r="L65" s="203">
        <v>58.7</v>
      </c>
      <c r="M65" s="203">
        <v>105</v>
      </c>
      <c r="N65" s="203">
        <v>84.6</v>
      </c>
      <c r="O65" s="203">
        <v>100.4</v>
      </c>
      <c r="P65" s="203">
        <v>93.6</v>
      </c>
      <c r="Q65" s="203">
        <v>83.2</v>
      </c>
      <c r="R65" s="203">
        <v>103.5</v>
      </c>
      <c r="S65" s="203">
        <v>122.1</v>
      </c>
    </row>
    <row r="66" spans="1:19" ht="13.5" customHeight="1" x14ac:dyDescent="0.2">
      <c r="A66" s="146" t="s">
        <v>84</v>
      </c>
      <c r="B66" s="144">
        <v>7</v>
      </c>
      <c r="C66" s="152"/>
      <c r="D66" s="195">
        <v>95.5</v>
      </c>
      <c r="E66" s="203">
        <v>91.4</v>
      </c>
      <c r="F66" s="203">
        <v>100.1</v>
      </c>
      <c r="G66" s="203">
        <v>117</v>
      </c>
      <c r="H66" s="203">
        <v>95.3</v>
      </c>
      <c r="I66" s="203">
        <v>86.2</v>
      </c>
      <c r="J66" s="203">
        <v>92.1</v>
      </c>
      <c r="K66" s="203">
        <v>84.4</v>
      </c>
      <c r="L66" s="203">
        <v>63.1</v>
      </c>
      <c r="M66" s="203">
        <v>105.8</v>
      </c>
      <c r="N66" s="203">
        <v>80.599999999999994</v>
      </c>
      <c r="O66" s="203">
        <v>99</v>
      </c>
      <c r="P66" s="203">
        <v>91.4</v>
      </c>
      <c r="Q66" s="203">
        <v>84.5</v>
      </c>
      <c r="R66" s="203">
        <v>98.9</v>
      </c>
      <c r="S66" s="203">
        <v>123.2</v>
      </c>
    </row>
    <row r="67" spans="1:19" ht="13.5" customHeight="1" x14ac:dyDescent="0.2">
      <c r="A67" s="147" t="s">
        <v>84</v>
      </c>
      <c r="B67" s="144">
        <v>8</v>
      </c>
      <c r="C67" s="152"/>
      <c r="D67" s="195">
        <v>94.9</v>
      </c>
      <c r="E67" s="203">
        <v>98.4</v>
      </c>
      <c r="F67" s="203">
        <v>99.2</v>
      </c>
      <c r="G67" s="203">
        <v>117</v>
      </c>
      <c r="H67" s="203">
        <v>96.1</v>
      </c>
      <c r="I67" s="203">
        <v>85.2</v>
      </c>
      <c r="J67" s="203">
        <v>92.8</v>
      </c>
      <c r="K67" s="203">
        <v>83.9</v>
      </c>
      <c r="L67" s="203">
        <v>63.5</v>
      </c>
      <c r="M67" s="203">
        <v>104</v>
      </c>
      <c r="N67" s="203">
        <v>84.1</v>
      </c>
      <c r="O67" s="203">
        <v>99.2</v>
      </c>
      <c r="P67" s="203">
        <v>89.8</v>
      </c>
      <c r="Q67" s="203">
        <v>84.3</v>
      </c>
      <c r="R67" s="203">
        <v>104.1</v>
      </c>
      <c r="S67" s="203">
        <v>118.5</v>
      </c>
    </row>
    <row r="68" spans="1:19" ht="13.5" customHeight="1" x14ac:dyDescent="0.2">
      <c r="A68" s="146" t="s">
        <v>84</v>
      </c>
      <c r="B68" s="144">
        <v>9</v>
      </c>
      <c r="D68" s="195">
        <v>96.5</v>
      </c>
      <c r="E68" s="203">
        <v>103.9</v>
      </c>
      <c r="F68" s="203">
        <v>100.1</v>
      </c>
      <c r="G68" s="203">
        <v>119.4</v>
      </c>
      <c r="H68" s="203">
        <v>96.5</v>
      </c>
      <c r="I68" s="203">
        <v>87.3</v>
      </c>
      <c r="J68" s="203">
        <v>92.1</v>
      </c>
      <c r="K68" s="203">
        <v>85.2</v>
      </c>
      <c r="L68" s="203">
        <v>63.8</v>
      </c>
      <c r="M68" s="203">
        <v>103.4</v>
      </c>
      <c r="N68" s="203">
        <v>85.2</v>
      </c>
      <c r="O68" s="203">
        <v>99.2</v>
      </c>
      <c r="P68" s="203">
        <v>91.3</v>
      </c>
      <c r="Q68" s="203">
        <v>89.4</v>
      </c>
      <c r="R68" s="203">
        <v>98.1</v>
      </c>
      <c r="S68" s="203">
        <v>119.9</v>
      </c>
    </row>
    <row r="69" spans="1:19" ht="13.5" customHeight="1" x14ac:dyDescent="0.2">
      <c r="A69" s="144" t="s">
        <v>84</v>
      </c>
      <c r="B69" s="144">
        <v>10</v>
      </c>
      <c r="C69" s="152"/>
      <c r="D69" s="195">
        <v>95.8</v>
      </c>
      <c r="E69" s="203">
        <v>90.9</v>
      </c>
      <c r="F69" s="203">
        <v>100.6</v>
      </c>
      <c r="G69" s="203">
        <v>117.2</v>
      </c>
      <c r="H69" s="203">
        <v>92.9</v>
      </c>
      <c r="I69" s="203">
        <v>87.5</v>
      </c>
      <c r="J69" s="203">
        <v>92</v>
      </c>
      <c r="K69" s="203">
        <v>84.3</v>
      </c>
      <c r="L69" s="203">
        <v>62.1</v>
      </c>
      <c r="M69" s="203">
        <v>107.1</v>
      </c>
      <c r="N69" s="203">
        <v>85.7</v>
      </c>
      <c r="O69" s="203">
        <v>92.9</v>
      </c>
      <c r="P69" s="203">
        <v>91.3</v>
      </c>
      <c r="Q69" s="203">
        <v>85.3</v>
      </c>
      <c r="R69" s="203">
        <v>100.2</v>
      </c>
      <c r="S69" s="203">
        <v>121.1</v>
      </c>
    </row>
    <row r="70" spans="1:19" ht="13.5" customHeight="1" x14ac:dyDescent="0.2">
      <c r="A70" s="146" t="s">
        <v>84</v>
      </c>
      <c r="B70" s="144">
        <v>11</v>
      </c>
      <c r="C70" s="152"/>
      <c r="D70" s="195">
        <v>96.5</v>
      </c>
      <c r="E70" s="203">
        <v>96.5</v>
      </c>
      <c r="F70" s="203">
        <v>100.5</v>
      </c>
      <c r="G70" s="203">
        <v>117.8</v>
      </c>
      <c r="H70" s="203">
        <v>90.9</v>
      </c>
      <c r="I70" s="203">
        <v>93.3</v>
      </c>
      <c r="J70" s="203">
        <v>91.9</v>
      </c>
      <c r="K70" s="203">
        <v>84.3</v>
      </c>
      <c r="L70" s="203">
        <v>78.3</v>
      </c>
      <c r="M70" s="203">
        <v>103</v>
      </c>
      <c r="N70" s="203">
        <v>84.8</v>
      </c>
      <c r="O70" s="203">
        <v>93.1</v>
      </c>
      <c r="P70" s="203">
        <v>89.8</v>
      </c>
      <c r="Q70" s="203">
        <v>85.2</v>
      </c>
      <c r="R70" s="203">
        <v>99.6</v>
      </c>
      <c r="S70" s="203">
        <v>128.4</v>
      </c>
    </row>
    <row r="71" spans="1:19" ht="13.5" customHeight="1" x14ac:dyDescent="0.2">
      <c r="A71" s="146" t="s">
        <v>84</v>
      </c>
      <c r="B71" s="144">
        <v>12</v>
      </c>
      <c r="C71" s="152"/>
      <c r="D71" s="195">
        <v>95</v>
      </c>
      <c r="E71" s="203">
        <v>95.1</v>
      </c>
      <c r="F71" s="203">
        <v>98.8</v>
      </c>
      <c r="G71" s="203">
        <v>115.3</v>
      </c>
      <c r="H71" s="203">
        <v>84.1</v>
      </c>
      <c r="I71" s="203">
        <v>88.1</v>
      </c>
      <c r="J71" s="203">
        <v>94.2</v>
      </c>
      <c r="K71" s="203">
        <v>84.8</v>
      </c>
      <c r="L71" s="203">
        <v>65.7</v>
      </c>
      <c r="M71" s="203">
        <v>103.1</v>
      </c>
      <c r="N71" s="203">
        <v>85.6</v>
      </c>
      <c r="O71" s="203">
        <v>91.4</v>
      </c>
      <c r="P71" s="203">
        <v>95.6</v>
      </c>
      <c r="Q71" s="203">
        <v>83.2</v>
      </c>
      <c r="R71" s="203">
        <v>100</v>
      </c>
      <c r="S71" s="203">
        <v>116.3</v>
      </c>
    </row>
    <row r="72" spans="1:19" ht="13.5" customHeight="1" x14ac:dyDescent="0.2">
      <c r="A72" s="148" t="s">
        <v>553</v>
      </c>
      <c r="B72" s="151" t="s">
        <v>360</v>
      </c>
      <c r="C72" s="154"/>
      <c r="D72" s="162">
        <v>93.2</v>
      </c>
      <c r="E72" s="172">
        <v>84.6</v>
      </c>
      <c r="F72" s="172">
        <v>94.2</v>
      </c>
      <c r="G72" s="172">
        <v>104.2</v>
      </c>
      <c r="H72" s="172">
        <v>103.6</v>
      </c>
      <c r="I72" s="172">
        <v>90.9</v>
      </c>
      <c r="J72" s="172">
        <v>91</v>
      </c>
      <c r="K72" s="172">
        <v>91</v>
      </c>
      <c r="L72" s="172">
        <v>51.6</v>
      </c>
      <c r="M72" s="172">
        <v>99.9</v>
      </c>
      <c r="N72" s="172">
        <v>87.5</v>
      </c>
      <c r="O72" s="172">
        <v>100.8</v>
      </c>
      <c r="P72" s="172">
        <v>91.5</v>
      </c>
      <c r="Q72" s="172">
        <v>83.6</v>
      </c>
      <c r="R72" s="172">
        <v>105.2</v>
      </c>
      <c r="S72" s="172">
        <v>121.9</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94">
        <v>0.4</v>
      </c>
      <c r="E74" s="202">
        <v>-15</v>
      </c>
      <c r="F74" s="202">
        <v>-0.6</v>
      </c>
      <c r="G74" s="202">
        <v>-3.5</v>
      </c>
      <c r="H74" s="202">
        <v>-6.8</v>
      </c>
      <c r="I74" s="202">
        <v>2.1</v>
      </c>
      <c r="J74" s="202">
        <v>6.1</v>
      </c>
      <c r="K74" s="202">
        <v>-4.9000000000000004</v>
      </c>
      <c r="L74" s="181">
        <v>-13.7</v>
      </c>
      <c r="M74" s="181">
        <v>-1.7</v>
      </c>
      <c r="N74" s="181">
        <v>23.8</v>
      </c>
      <c r="O74" s="181">
        <v>-6.8</v>
      </c>
      <c r="P74" s="202">
        <v>-5.5</v>
      </c>
      <c r="Q74" s="202">
        <v>3</v>
      </c>
      <c r="R74" s="202">
        <v>5.4</v>
      </c>
      <c r="S74" s="181">
        <v>-0.5</v>
      </c>
    </row>
    <row r="75" spans="1:19" ht="13.5" customHeight="1" x14ac:dyDescent="0.2">
      <c r="A75" s="144"/>
      <c r="B75" s="144" t="s">
        <v>239</v>
      </c>
      <c r="C75" s="152"/>
      <c r="D75" s="195">
        <v>-0.6</v>
      </c>
      <c r="E75" s="203">
        <v>-2.9</v>
      </c>
      <c r="F75" s="203">
        <v>-2.8</v>
      </c>
      <c r="G75" s="203">
        <v>-9.3000000000000007</v>
      </c>
      <c r="H75" s="203">
        <v>-4.4000000000000004</v>
      </c>
      <c r="I75" s="203">
        <v>-5.6</v>
      </c>
      <c r="J75" s="203">
        <v>-6.2</v>
      </c>
      <c r="K75" s="203">
        <v>-2.7</v>
      </c>
      <c r="L75" s="182">
        <v>23.4</v>
      </c>
      <c r="M75" s="182">
        <v>-0.3</v>
      </c>
      <c r="N75" s="182">
        <v>-10.5</v>
      </c>
      <c r="O75" s="182">
        <v>-8.1</v>
      </c>
      <c r="P75" s="203">
        <v>26.7</v>
      </c>
      <c r="Q75" s="203">
        <v>5.0999999999999996</v>
      </c>
      <c r="R75" s="203">
        <v>0</v>
      </c>
      <c r="S75" s="182">
        <v>-0.6</v>
      </c>
    </row>
    <row r="76" spans="1:19" ht="13.5" customHeight="1" x14ac:dyDescent="0.2">
      <c r="A76" s="144"/>
      <c r="B76" s="144" t="s">
        <v>150</v>
      </c>
      <c r="C76" s="152"/>
      <c r="D76" s="195">
        <v>2.5</v>
      </c>
      <c r="E76" s="203">
        <v>11.4</v>
      </c>
      <c r="F76" s="203">
        <v>2</v>
      </c>
      <c r="G76" s="203">
        <v>1.4</v>
      </c>
      <c r="H76" s="203">
        <v>4.0999999999999996</v>
      </c>
      <c r="I76" s="203">
        <v>5.5</v>
      </c>
      <c r="J76" s="203">
        <v>-3.2</v>
      </c>
      <c r="K76" s="203">
        <v>-16.5</v>
      </c>
      <c r="L76" s="182">
        <v>1.3</v>
      </c>
      <c r="M76" s="182">
        <v>5.9</v>
      </c>
      <c r="N76" s="182">
        <v>-5.9</v>
      </c>
      <c r="O76" s="182">
        <v>12.6</v>
      </c>
      <c r="P76" s="203">
        <v>1.1000000000000001</v>
      </c>
      <c r="Q76" s="203">
        <v>0.4</v>
      </c>
      <c r="R76" s="203">
        <v>-7.9</v>
      </c>
      <c r="S76" s="182">
        <v>21.4</v>
      </c>
    </row>
    <row r="77" spans="1:19" ht="13.5" customHeight="1" x14ac:dyDescent="0.2">
      <c r="A77" s="144"/>
      <c r="B77" s="144" t="s">
        <v>363</v>
      </c>
      <c r="C77" s="152"/>
      <c r="D77" s="195">
        <v>-1.6</v>
      </c>
      <c r="E77" s="203">
        <v>-14.1</v>
      </c>
      <c r="F77" s="203">
        <v>0.7</v>
      </c>
      <c r="G77" s="203">
        <v>1.8</v>
      </c>
      <c r="H77" s="203">
        <v>-2.9</v>
      </c>
      <c r="I77" s="203">
        <v>-12</v>
      </c>
      <c r="J77" s="203">
        <v>-8</v>
      </c>
      <c r="K77" s="203">
        <v>9.8000000000000007</v>
      </c>
      <c r="L77" s="182">
        <v>-18</v>
      </c>
      <c r="M77" s="182">
        <v>-2</v>
      </c>
      <c r="N77" s="182">
        <v>3</v>
      </c>
      <c r="O77" s="182">
        <v>-0.3</v>
      </c>
      <c r="P77" s="203">
        <v>-4.5</v>
      </c>
      <c r="Q77" s="203">
        <v>-2.2999999999999998</v>
      </c>
      <c r="R77" s="203">
        <v>0.4</v>
      </c>
      <c r="S77" s="182">
        <v>6.2</v>
      </c>
    </row>
    <row r="78" spans="1:19" ht="13.5" customHeight="1" x14ac:dyDescent="0.2">
      <c r="A78" s="144"/>
      <c r="B78" s="144" t="s">
        <v>156</v>
      </c>
      <c r="C78" s="152"/>
      <c r="D78" s="195">
        <v>-2.6</v>
      </c>
      <c r="E78" s="203">
        <v>-0.3</v>
      </c>
      <c r="F78" s="203">
        <v>-2.2999999999999998</v>
      </c>
      <c r="G78" s="203">
        <v>-3.7</v>
      </c>
      <c r="H78" s="203">
        <v>-7.7</v>
      </c>
      <c r="I78" s="203">
        <v>1.1000000000000001</v>
      </c>
      <c r="J78" s="203">
        <v>-1.9</v>
      </c>
      <c r="K78" s="203">
        <v>-5.3</v>
      </c>
      <c r="L78" s="182">
        <v>-4.3</v>
      </c>
      <c r="M78" s="182">
        <v>1.3</v>
      </c>
      <c r="N78" s="182">
        <v>-4.7</v>
      </c>
      <c r="O78" s="182">
        <v>-8.5</v>
      </c>
      <c r="P78" s="203">
        <v>-2.4</v>
      </c>
      <c r="Q78" s="203">
        <v>-3.1</v>
      </c>
      <c r="R78" s="203">
        <v>-1.6</v>
      </c>
      <c r="S78" s="182">
        <v>-6.1</v>
      </c>
    </row>
    <row r="79" spans="1:19" ht="13.5" customHeight="1" x14ac:dyDescent="0.2">
      <c r="A79" s="145"/>
      <c r="B79" s="145" t="s">
        <v>305</v>
      </c>
      <c r="C79" s="153"/>
      <c r="D79" s="197">
        <v>-1.7</v>
      </c>
      <c r="E79" s="204">
        <v>-1.8</v>
      </c>
      <c r="F79" s="204">
        <v>-0.7</v>
      </c>
      <c r="G79" s="204">
        <v>21.7</v>
      </c>
      <c r="H79" s="204">
        <v>-1</v>
      </c>
      <c r="I79" s="204">
        <v>-6.6</v>
      </c>
      <c r="J79" s="204">
        <v>4.3</v>
      </c>
      <c r="K79" s="204">
        <v>0.1</v>
      </c>
      <c r="L79" s="204">
        <v>-21.7</v>
      </c>
      <c r="M79" s="204">
        <v>-1.1000000000000001</v>
      </c>
      <c r="N79" s="204">
        <v>-1.6</v>
      </c>
      <c r="O79" s="204">
        <v>-8</v>
      </c>
      <c r="P79" s="204">
        <v>-1.1000000000000001</v>
      </c>
      <c r="Q79" s="204">
        <v>-6.3</v>
      </c>
      <c r="R79" s="204">
        <v>13.4</v>
      </c>
      <c r="S79" s="204">
        <v>-2.4</v>
      </c>
    </row>
    <row r="80" spans="1:19" ht="13.5" customHeight="1" x14ac:dyDescent="0.2">
      <c r="A80" s="144" t="s">
        <v>473</v>
      </c>
      <c r="B80" s="144" t="s">
        <v>360</v>
      </c>
      <c r="C80" s="152" t="s">
        <v>252</v>
      </c>
      <c r="D80" s="194">
        <v>-0.8</v>
      </c>
      <c r="E80" s="202">
        <v>-2.7</v>
      </c>
      <c r="F80" s="202">
        <v>-0.4</v>
      </c>
      <c r="G80" s="202">
        <v>21.5</v>
      </c>
      <c r="H80" s="202">
        <v>1.4</v>
      </c>
      <c r="I80" s="202">
        <v>-6.6</v>
      </c>
      <c r="J80" s="202">
        <v>2.2000000000000002</v>
      </c>
      <c r="K80" s="202">
        <v>1.6</v>
      </c>
      <c r="L80" s="202">
        <v>-21.2</v>
      </c>
      <c r="M80" s="202">
        <v>-0.3</v>
      </c>
      <c r="N80" s="202">
        <v>-4.5</v>
      </c>
      <c r="O80" s="202">
        <v>-1</v>
      </c>
      <c r="P80" s="202">
        <v>2.7</v>
      </c>
      <c r="Q80" s="202">
        <v>-6.7</v>
      </c>
      <c r="R80" s="202">
        <v>20.8</v>
      </c>
      <c r="S80" s="202">
        <v>1.9</v>
      </c>
    </row>
    <row r="81" spans="1:31" ht="13.5" customHeight="1" x14ac:dyDescent="0.2">
      <c r="A81" s="146" t="s">
        <v>84</v>
      </c>
      <c r="B81" s="144">
        <v>2</v>
      </c>
      <c r="C81" s="152"/>
      <c r="D81" s="195">
        <v>-1.6</v>
      </c>
      <c r="E81" s="203">
        <v>-4.3</v>
      </c>
      <c r="F81" s="203">
        <v>-0.4</v>
      </c>
      <c r="G81" s="203">
        <v>16</v>
      </c>
      <c r="H81" s="203">
        <v>0</v>
      </c>
      <c r="I81" s="203">
        <v>-2.2000000000000002</v>
      </c>
      <c r="J81" s="203">
        <v>4.0999999999999996</v>
      </c>
      <c r="K81" s="203">
        <v>4</v>
      </c>
      <c r="L81" s="203">
        <v>-29</v>
      </c>
      <c r="M81" s="203">
        <v>-3.7</v>
      </c>
      <c r="N81" s="203">
        <v>-2.1</v>
      </c>
      <c r="O81" s="203">
        <v>-15.8</v>
      </c>
      <c r="P81" s="203">
        <v>-0.2</v>
      </c>
      <c r="Q81" s="203">
        <v>-7.3</v>
      </c>
      <c r="R81" s="203">
        <v>22.9</v>
      </c>
      <c r="S81" s="203">
        <v>-3.8</v>
      </c>
    </row>
    <row r="82" spans="1:31" ht="13.5" customHeight="1" x14ac:dyDescent="0.2">
      <c r="A82" s="146" t="s">
        <v>84</v>
      </c>
      <c r="B82" s="144">
        <v>3</v>
      </c>
      <c r="C82" s="152"/>
      <c r="D82" s="195">
        <v>-1.3</v>
      </c>
      <c r="E82" s="203">
        <v>-5.4</v>
      </c>
      <c r="F82" s="203">
        <v>-0.8</v>
      </c>
      <c r="G82" s="203">
        <v>19.5</v>
      </c>
      <c r="H82" s="203">
        <v>-9</v>
      </c>
      <c r="I82" s="203">
        <v>-4.0999999999999996</v>
      </c>
      <c r="J82" s="203">
        <v>4.2</v>
      </c>
      <c r="K82" s="203">
        <v>3.9</v>
      </c>
      <c r="L82" s="203">
        <v>-25.1</v>
      </c>
      <c r="M82" s="203">
        <v>-3.8</v>
      </c>
      <c r="N82" s="203">
        <v>-3.7</v>
      </c>
      <c r="O82" s="203">
        <v>-7.5</v>
      </c>
      <c r="P82" s="203">
        <v>-3.8</v>
      </c>
      <c r="Q82" s="203">
        <v>-0.3</v>
      </c>
      <c r="R82" s="203">
        <v>17.2</v>
      </c>
      <c r="S82" s="203">
        <v>-4.2</v>
      </c>
    </row>
    <row r="83" spans="1:31" ht="13.5" customHeight="1" x14ac:dyDescent="0.2">
      <c r="A83" s="146" t="s">
        <v>84</v>
      </c>
      <c r="B83" s="144">
        <v>4</v>
      </c>
      <c r="D83" s="195">
        <v>-1.6</v>
      </c>
      <c r="E83" s="203">
        <v>-2</v>
      </c>
      <c r="F83" s="203">
        <v>-0.7</v>
      </c>
      <c r="G83" s="203">
        <v>17.8</v>
      </c>
      <c r="H83" s="203">
        <v>-2.4</v>
      </c>
      <c r="I83" s="203">
        <v>-6.9</v>
      </c>
      <c r="J83" s="203">
        <v>4</v>
      </c>
      <c r="K83" s="203">
        <v>0.6</v>
      </c>
      <c r="L83" s="203">
        <v>-31.3</v>
      </c>
      <c r="M83" s="203">
        <v>1.1000000000000001</v>
      </c>
      <c r="N83" s="203">
        <v>-3.6</v>
      </c>
      <c r="O83" s="203">
        <v>-7.6</v>
      </c>
      <c r="P83" s="203">
        <v>-0.7</v>
      </c>
      <c r="Q83" s="203">
        <v>-1.4</v>
      </c>
      <c r="R83" s="203">
        <v>11.2</v>
      </c>
      <c r="S83" s="203">
        <v>-8.8000000000000007</v>
      </c>
    </row>
    <row r="84" spans="1:31" ht="13.5" customHeight="1" x14ac:dyDescent="0.2">
      <c r="A84" s="146" t="s">
        <v>84</v>
      </c>
      <c r="B84" s="144">
        <v>5</v>
      </c>
      <c r="C84" s="152"/>
      <c r="D84" s="195">
        <v>-1.9</v>
      </c>
      <c r="E84" s="203">
        <v>-2.9</v>
      </c>
      <c r="F84" s="203">
        <v>-0.3</v>
      </c>
      <c r="G84" s="203">
        <v>20.399999999999999</v>
      </c>
      <c r="H84" s="203">
        <v>-0.6</v>
      </c>
      <c r="I84" s="203">
        <v>-4.4000000000000004</v>
      </c>
      <c r="J84" s="203">
        <v>2.5</v>
      </c>
      <c r="K84" s="203">
        <v>3.7</v>
      </c>
      <c r="L84" s="203">
        <v>-30.5</v>
      </c>
      <c r="M84" s="203">
        <v>-3.8</v>
      </c>
      <c r="N84" s="203">
        <v>0.7</v>
      </c>
      <c r="O84" s="203">
        <v>-7</v>
      </c>
      <c r="P84" s="203">
        <v>-0.1</v>
      </c>
      <c r="Q84" s="203">
        <v>-8.9</v>
      </c>
      <c r="R84" s="203">
        <v>12.2</v>
      </c>
      <c r="S84" s="203">
        <v>0.6</v>
      </c>
    </row>
    <row r="85" spans="1:31" ht="13.5" customHeight="1" x14ac:dyDescent="0.2">
      <c r="A85" s="146" t="s">
        <v>84</v>
      </c>
      <c r="B85" s="144">
        <v>6</v>
      </c>
      <c r="C85" s="152"/>
      <c r="D85" s="195">
        <v>-2.6</v>
      </c>
      <c r="E85" s="203">
        <v>-4.2</v>
      </c>
      <c r="F85" s="203">
        <v>-0.4</v>
      </c>
      <c r="G85" s="203">
        <v>18</v>
      </c>
      <c r="H85" s="203">
        <v>-3.9</v>
      </c>
      <c r="I85" s="203">
        <v>-9.8000000000000007</v>
      </c>
      <c r="J85" s="203">
        <v>2.8</v>
      </c>
      <c r="K85" s="203">
        <v>1.1000000000000001</v>
      </c>
      <c r="L85" s="203">
        <v>-28.7</v>
      </c>
      <c r="M85" s="203">
        <v>-0.6</v>
      </c>
      <c r="N85" s="203">
        <v>-1.2</v>
      </c>
      <c r="O85" s="203">
        <v>-3.5</v>
      </c>
      <c r="P85" s="203">
        <v>-2.5</v>
      </c>
      <c r="Q85" s="203">
        <v>-8.6</v>
      </c>
      <c r="R85" s="203">
        <v>13.4</v>
      </c>
      <c r="S85" s="203">
        <v>-2.6</v>
      </c>
    </row>
    <row r="86" spans="1:31" ht="13.5" customHeight="1" x14ac:dyDescent="0.2">
      <c r="A86" s="146" t="s">
        <v>84</v>
      </c>
      <c r="B86" s="144">
        <v>7</v>
      </c>
      <c r="C86" s="152"/>
      <c r="D86" s="195">
        <v>-2.4</v>
      </c>
      <c r="E86" s="203">
        <v>-5.7</v>
      </c>
      <c r="F86" s="203">
        <v>-0.4</v>
      </c>
      <c r="G86" s="203">
        <v>28.4</v>
      </c>
      <c r="H86" s="203">
        <v>10.8</v>
      </c>
      <c r="I86" s="203">
        <v>-9.1999999999999993</v>
      </c>
      <c r="J86" s="203">
        <v>5.4</v>
      </c>
      <c r="K86" s="203">
        <v>-1.6</v>
      </c>
      <c r="L86" s="203">
        <v>-22.2</v>
      </c>
      <c r="M86" s="203">
        <v>0.4</v>
      </c>
      <c r="N86" s="203">
        <v>-4.5999999999999996</v>
      </c>
      <c r="O86" s="203">
        <v>-4.3</v>
      </c>
      <c r="P86" s="203">
        <v>-2.6</v>
      </c>
      <c r="Q86" s="203">
        <v>-9.1999999999999993</v>
      </c>
      <c r="R86" s="203">
        <v>10</v>
      </c>
      <c r="S86" s="203">
        <v>-0.6</v>
      </c>
    </row>
    <row r="87" spans="1:31" ht="13.5" customHeight="1" x14ac:dyDescent="0.2">
      <c r="A87" s="147" t="s">
        <v>84</v>
      </c>
      <c r="B87" s="144">
        <v>8</v>
      </c>
      <c r="C87" s="152"/>
      <c r="D87" s="195">
        <v>-2.5</v>
      </c>
      <c r="E87" s="203">
        <v>1.2</v>
      </c>
      <c r="F87" s="203">
        <v>-1.1000000000000001</v>
      </c>
      <c r="G87" s="203">
        <v>23.7</v>
      </c>
      <c r="H87" s="203">
        <v>7.4</v>
      </c>
      <c r="I87" s="203">
        <v>-8.5</v>
      </c>
      <c r="J87" s="203">
        <v>5.6</v>
      </c>
      <c r="K87" s="203">
        <v>-1.5</v>
      </c>
      <c r="L87" s="203">
        <v>-16.8</v>
      </c>
      <c r="M87" s="203">
        <v>-0.8</v>
      </c>
      <c r="N87" s="203">
        <v>-1.9</v>
      </c>
      <c r="O87" s="203">
        <v>-4.5999999999999996</v>
      </c>
      <c r="P87" s="203">
        <v>-2.1</v>
      </c>
      <c r="Q87" s="203">
        <v>-9.1</v>
      </c>
      <c r="R87" s="203">
        <v>15.3</v>
      </c>
      <c r="S87" s="203">
        <v>-4</v>
      </c>
    </row>
    <row r="88" spans="1:31" ht="13.5" customHeight="1" x14ac:dyDescent="0.2">
      <c r="A88" s="146" t="s">
        <v>84</v>
      </c>
      <c r="B88" s="144">
        <v>9</v>
      </c>
      <c r="D88" s="195">
        <v>-0.8</v>
      </c>
      <c r="E88" s="203">
        <v>8.3000000000000007</v>
      </c>
      <c r="F88" s="203">
        <v>-0.3</v>
      </c>
      <c r="G88" s="203">
        <v>26.5</v>
      </c>
      <c r="H88" s="203">
        <v>2.9</v>
      </c>
      <c r="I88" s="203">
        <v>-8.1</v>
      </c>
      <c r="J88" s="203">
        <v>7.1</v>
      </c>
      <c r="K88" s="203">
        <v>-2.2000000000000002</v>
      </c>
      <c r="L88" s="203">
        <v>-19.7</v>
      </c>
      <c r="M88" s="203">
        <v>-1.8</v>
      </c>
      <c r="N88" s="203">
        <v>0</v>
      </c>
      <c r="O88" s="203">
        <v>-4.8</v>
      </c>
      <c r="P88" s="203">
        <v>3.4</v>
      </c>
      <c r="Q88" s="203">
        <v>-3.9</v>
      </c>
      <c r="R88" s="203">
        <v>10.3</v>
      </c>
      <c r="S88" s="203">
        <v>-4.7</v>
      </c>
    </row>
    <row r="89" spans="1:31" ht="13.5" customHeight="1" x14ac:dyDescent="0.2">
      <c r="A89" s="144" t="s">
        <v>84</v>
      </c>
      <c r="B89" s="144">
        <v>10</v>
      </c>
      <c r="C89" s="152"/>
      <c r="D89" s="195">
        <v>-1.3</v>
      </c>
      <c r="E89" s="203">
        <v>-4.2</v>
      </c>
      <c r="F89" s="203">
        <v>-0.1</v>
      </c>
      <c r="G89" s="203">
        <v>26.4</v>
      </c>
      <c r="H89" s="203">
        <v>-2.1</v>
      </c>
      <c r="I89" s="203">
        <v>-6.1</v>
      </c>
      <c r="J89" s="203">
        <v>4.7</v>
      </c>
      <c r="K89" s="203">
        <v>-0.4</v>
      </c>
      <c r="L89" s="203">
        <v>-20.2</v>
      </c>
      <c r="M89" s="203">
        <v>1.7</v>
      </c>
      <c r="N89" s="203">
        <v>2.6</v>
      </c>
      <c r="O89" s="203">
        <v>-10.8</v>
      </c>
      <c r="P89" s="203">
        <v>-0.7</v>
      </c>
      <c r="Q89" s="203">
        <v>-5.7</v>
      </c>
      <c r="R89" s="203">
        <v>12</v>
      </c>
      <c r="S89" s="203">
        <v>-1.8</v>
      </c>
    </row>
    <row r="90" spans="1:31" ht="13.5" customHeight="1" x14ac:dyDescent="0.2">
      <c r="A90" s="146" t="s">
        <v>84</v>
      </c>
      <c r="B90" s="144">
        <v>11</v>
      </c>
      <c r="C90" s="152"/>
      <c r="D90" s="195">
        <v>-1.3</v>
      </c>
      <c r="E90" s="203">
        <v>-0.2</v>
      </c>
      <c r="F90" s="203">
        <v>-0.6</v>
      </c>
      <c r="G90" s="203">
        <v>26.3</v>
      </c>
      <c r="H90" s="203">
        <v>-3.6</v>
      </c>
      <c r="I90" s="203">
        <v>-2.4</v>
      </c>
      <c r="J90" s="203">
        <v>2.9</v>
      </c>
      <c r="K90" s="203">
        <v>-2.4</v>
      </c>
      <c r="L90" s="203">
        <v>-0.9</v>
      </c>
      <c r="M90" s="203">
        <v>-1.7</v>
      </c>
      <c r="N90" s="203">
        <v>-1.4</v>
      </c>
      <c r="O90" s="203">
        <v>-12.3</v>
      </c>
      <c r="P90" s="203">
        <v>-2.2999999999999998</v>
      </c>
      <c r="Q90" s="203">
        <v>-5.8</v>
      </c>
      <c r="R90" s="203">
        <v>8.6</v>
      </c>
      <c r="S90" s="203">
        <v>2.2999999999999998</v>
      </c>
    </row>
    <row r="91" spans="1:31" ht="13.5" customHeight="1" x14ac:dyDescent="0.2">
      <c r="A91" s="146" t="s">
        <v>84</v>
      </c>
      <c r="B91" s="144">
        <v>12</v>
      </c>
      <c r="C91" s="152"/>
      <c r="D91" s="195">
        <v>-2.8</v>
      </c>
      <c r="E91" s="203">
        <v>0.7</v>
      </c>
      <c r="F91" s="203">
        <v>-2</v>
      </c>
      <c r="G91" s="203">
        <v>18.399999999999999</v>
      </c>
      <c r="H91" s="203">
        <v>-9.5</v>
      </c>
      <c r="I91" s="203">
        <v>-9.6999999999999993</v>
      </c>
      <c r="J91" s="203">
        <v>6.4</v>
      </c>
      <c r="K91" s="203">
        <v>-3.6</v>
      </c>
      <c r="L91" s="203">
        <v>-11.8</v>
      </c>
      <c r="M91" s="203">
        <v>0.6</v>
      </c>
      <c r="N91" s="203">
        <v>-0.1</v>
      </c>
      <c r="O91" s="203">
        <v>-14.5</v>
      </c>
      <c r="P91" s="203">
        <v>-2.4</v>
      </c>
      <c r="Q91" s="203">
        <v>-8</v>
      </c>
      <c r="R91" s="203">
        <v>8.1</v>
      </c>
      <c r="S91" s="203">
        <v>-3.1</v>
      </c>
    </row>
    <row r="92" spans="1:31" ht="13.5" customHeight="1" x14ac:dyDescent="0.2">
      <c r="A92" s="148" t="s">
        <v>553</v>
      </c>
      <c r="B92" s="151" t="s">
        <v>360</v>
      </c>
      <c r="C92" s="154"/>
      <c r="D92" s="162">
        <v>-3.3</v>
      </c>
      <c r="E92" s="172">
        <v>-7.5</v>
      </c>
      <c r="F92" s="172">
        <v>-4.0999999999999996</v>
      </c>
      <c r="G92" s="172">
        <v>-11.1</v>
      </c>
      <c r="H92" s="172">
        <v>11.3</v>
      </c>
      <c r="I92" s="172">
        <v>7.6</v>
      </c>
      <c r="J92" s="172">
        <v>-0.3</v>
      </c>
      <c r="K92" s="172">
        <v>7.9</v>
      </c>
      <c r="L92" s="172">
        <v>-15.8</v>
      </c>
      <c r="M92" s="172">
        <v>-4</v>
      </c>
      <c r="N92" s="172">
        <v>5.7</v>
      </c>
      <c r="O92" s="172">
        <v>-0.2</v>
      </c>
      <c r="P92" s="172">
        <v>-6.8</v>
      </c>
      <c r="Q92" s="172">
        <v>-7.1</v>
      </c>
      <c r="R92" s="172">
        <v>-3.1</v>
      </c>
      <c r="S92" s="172">
        <v>-3.6</v>
      </c>
    </row>
    <row r="93" spans="1:31" ht="27" customHeight="1" x14ac:dyDescent="0.2">
      <c r="A93" s="592" t="s">
        <v>474</v>
      </c>
      <c r="B93" s="592"/>
      <c r="C93" s="592"/>
      <c r="D93" s="201">
        <v>-1.9</v>
      </c>
      <c r="E93" s="163">
        <v>-11</v>
      </c>
      <c r="F93" s="163">
        <v>-4.7</v>
      </c>
      <c r="G93" s="163">
        <v>-9.6</v>
      </c>
      <c r="H93" s="163">
        <v>23.2</v>
      </c>
      <c r="I93" s="163">
        <v>3.2</v>
      </c>
      <c r="J93" s="163">
        <v>-3.4</v>
      </c>
      <c r="K93" s="163">
        <v>7.3</v>
      </c>
      <c r="L93" s="163">
        <v>-21.5</v>
      </c>
      <c r="M93" s="163">
        <v>-3.1</v>
      </c>
      <c r="N93" s="163">
        <v>2.2000000000000002</v>
      </c>
      <c r="O93" s="163">
        <v>10.3</v>
      </c>
      <c r="P93" s="163">
        <v>-4.3</v>
      </c>
      <c r="Q93" s="163">
        <v>0.5</v>
      </c>
      <c r="R93" s="163">
        <v>5.2</v>
      </c>
      <c r="S93" s="163">
        <v>4.8</v>
      </c>
      <c r="T93" s="149"/>
      <c r="U93" s="149"/>
      <c r="V93" s="149"/>
      <c r="W93" s="149"/>
      <c r="X93" s="149"/>
      <c r="Y93" s="149"/>
      <c r="Z93" s="149"/>
      <c r="AA93" s="149"/>
      <c r="AB93" s="149"/>
      <c r="AC93" s="149"/>
      <c r="AD93" s="149"/>
      <c r="AE93" s="149"/>
    </row>
    <row r="94" spans="1:31" ht="27" customHeight="1" x14ac:dyDescent="0.2">
      <c r="A94" s="604" t="s">
        <v>558</v>
      </c>
      <c r="B94" s="604"/>
      <c r="C94" s="604"/>
      <c r="D94" s="604"/>
      <c r="E94" s="604"/>
      <c r="F94" s="604"/>
      <c r="G94" s="604"/>
      <c r="H94" s="604"/>
      <c r="I94" s="604"/>
      <c r="J94" s="604"/>
      <c r="K94" s="604"/>
      <c r="L94" s="604"/>
      <c r="M94" s="604"/>
      <c r="N94" s="604"/>
      <c r="O94" s="604"/>
      <c r="P94" s="604"/>
      <c r="Q94" s="604"/>
      <c r="R94" s="604"/>
      <c r="S94" s="604"/>
    </row>
    <row r="95" spans="1:31" ht="24.75" customHeight="1" x14ac:dyDescent="0.2">
      <c r="A95" s="605"/>
      <c r="B95" s="605"/>
      <c r="C95" s="605"/>
      <c r="D95" s="605"/>
      <c r="E95" s="605"/>
      <c r="F95" s="605"/>
      <c r="G95" s="605"/>
      <c r="H95" s="605"/>
      <c r="I95" s="605"/>
      <c r="J95" s="605"/>
      <c r="K95" s="605"/>
      <c r="L95" s="605"/>
      <c r="M95" s="605"/>
      <c r="N95" s="605"/>
      <c r="O95" s="605"/>
      <c r="P95" s="605"/>
      <c r="Q95" s="605"/>
      <c r="R95" s="605"/>
      <c r="S95" s="605"/>
    </row>
    <row r="96" spans="1:31" x14ac:dyDescent="0.2">
      <c r="I96" s="607"/>
      <c r="J96" s="608"/>
      <c r="K96" s="608"/>
      <c r="L96" s="608"/>
      <c r="M96" s="608"/>
      <c r="N96" s="608"/>
      <c r="O96" s="608"/>
      <c r="P96" s="608"/>
      <c r="Q96" s="608"/>
      <c r="R96" s="608"/>
    </row>
    <row r="98" spans="1:19" x14ac:dyDescent="0.2">
      <c r="A98" s="609"/>
      <c r="B98" s="609"/>
      <c r="C98" s="609"/>
      <c r="D98" s="609"/>
      <c r="E98" s="609"/>
      <c r="F98" s="609"/>
      <c r="G98" s="609"/>
      <c r="H98" s="609"/>
      <c r="I98" s="609"/>
      <c r="J98" s="609"/>
      <c r="K98" s="609"/>
      <c r="L98" s="609"/>
      <c r="M98" s="609"/>
      <c r="N98" s="609"/>
      <c r="O98" s="609"/>
      <c r="P98" s="609"/>
      <c r="Q98" s="609"/>
      <c r="R98" s="609"/>
      <c r="S98" s="609"/>
    </row>
  </sheetData>
  <mergeCells count="14">
    <mergeCell ref="G2:N2"/>
    <mergeCell ref="H3:O3"/>
    <mergeCell ref="D7:R7"/>
    <mergeCell ref="D27:S27"/>
    <mergeCell ref="A47:C47"/>
    <mergeCell ref="A98:S98"/>
    <mergeCell ref="A4:C6"/>
    <mergeCell ref="A50:C52"/>
    <mergeCell ref="A94:S95"/>
    <mergeCell ref="H49:O49"/>
    <mergeCell ref="D53:R53"/>
    <mergeCell ref="D73:S73"/>
    <mergeCell ref="A93:C93"/>
    <mergeCell ref="I96:R96"/>
  </mergeCells>
  <phoneticPr fontId="5"/>
  <pageMargins left="0.78740157480314965" right="0.39370078740157483" top="0.43307086614173229" bottom="0.34" header="0.31496062992125984" footer="0.19685039370078741"/>
  <pageSetup paperSize="9" scale="60" orientation="portrait"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7"/>
    <pageSetUpPr fitToPage="1"/>
  </sheetPr>
  <dimension ref="A1:AE94"/>
  <sheetViews>
    <sheetView view="pageBreakPreview" topLeftCell="A44" zoomScale="60" zoomScaleNormal="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21" customHeight="1"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21" customHeight="1" x14ac:dyDescent="0.2">
      <c r="A2" s="186"/>
      <c r="B2" s="186"/>
      <c r="C2" s="186"/>
      <c r="D2" s="186"/>
      <c r="E2" s="185"/>
      <c r="F2" s="185"/>
      <c r="G2" s="601" t="s">
        <v>426</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58">
        <v>98.1</v>
      </c>
      <c r="E8" s="168">
        <v>101.4</v>
      </c>
      <c r="F8" s="168">
        <v>100.6</v>
      </c>
      <c r="G8" s="168">
        <v>108.7</v>
      </c>
      <c r="H8" s="168">
        <v>99.8</v>
      </c>
      <c r="I8" s="168">
        <v>102.7</v>
      </c>
      <c r="J8" s="168">
        <v>101.3</v>
      </c>
      <c r="K8" s="168">
        <v>96.8</v>
      </c>
      <c r="L8" s="181">
        <v>108.7</v>
      </c>
      <c r="M8" s="181">
        <v>94.3</v>
      </c>
      <c r="N8" s="181">
        <v>101.8</v>
      </c>
      <c r="O8" s="181">
        <v>100.1</v>
      </c>
      <c r="P8" s="168">
        <v>76.2</v>
      </c>
      <c r="Q8" s="168">
        <v>93.7</v>
      </c>
      <c r="R8" s="168">
        <v>99.7</v>
      </c>
      <c r="S8" s="181">
        <v>103.3</v>
      </c>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row>
    <row r="10" spans="1:27" x14ac:dyDescent="0.2">
      <c r="A10" s="144"/>
      <c r="B10" s="144" t="s">
        <v>150</v>
      </c>
      <c r="C10" s="152"/>
      <c r="D10" s="159">
        <v>101.4</v>
      </c>
      <c r="E10" s="169">
        <v>109.9</v>
      </c>
      <c r="F10" s="169">
        <v>101.1</v>
      </c>
      <c r="G10" s="169">
        <v>100.5</v>
      </c>
      <c r="H10" s="169">
        <v>105.9</v>
      </c>
      <c r="I10" s="169">
        <v>100.8</v>
      </c>
      <c r="J10" s="169">
        <v>93.5</v>
      </c>
      <c r="K10" s="169">
        <v>93.1</v>
      </c>
      <c r="L10" s="182">
        <v>114</v>
      </c>
      <c r="M10" s="182">
        <v>104.3</v>
      </c>
      <c r="N10" s="182">
        <v>100.4</v>
      </c>
      <c r="O10" s="182">
        <v>99.9</v>
      </c>
      <c r="P10" s="169">
        <v>100.6</v>
      </c>
      <c r="Q10" s="169">
        <v>101.6</v>
      </c>
      <c r="R10" s="169">
        <v>100.9</v>
      </c>
      <c r="S10" s="182">
        <v>114.2</v>
      </c>
    </row>
    <row r="11" spans="1:27" ht="13.5" customHeight="1" x14ac:dyDescent="0.2">
      <c r="A11" s="144"/>
      <c r="B11" s="144" t="s">
        <v>363</v>
      </c>
      <c r="C11" s="152"/>
      <c r="D11" s="159">
        <v>101.2</v>
      </c>
      <c r="E11" s="169">
        <v>107.1</v>
      </c>
      <c r="F11" s="169">
        <v>105.1</v>
      </c>
      <c r="G11" s="169">
        <v>93.6</v>
      </c>
      <c r="H11" s="169">
        <v>105.8</v>
      </c>
      <c r="I11" s="169">
        <v>92.9</v>
      </c>
      <c r="J11" s="169">
        <v>90</v>
      </c>
      <c r="K11" s="169">
        <v>97.3</v>
      </c>
      <c r="L11" s="169">
        <v>106.6</v>
      </c>
      <c r="M11" s="169">
        <v>98.6</v>
      </c>
      <c r="N11" s="169">
        <v>100.1</v>
      </c>
      <c r="O11" s="169">
        <v>104.2</v>
      </c>
      <c r="P11" s="169">
        <v>99.8</v>
      </c>
      <c r="Q11" s="169">
        <v>99.8</v>
      </c>
      <c r="R11" s="169">
        <v>105.3</v>
      </c>
      <c r="S11" s="169">
        <v>118.2</v>
      </c>
    </row>
    <row r="12" spans="1:27" ht="13.5" customHeight="1" x14ac:dyDescent="0.2">
      <c r="A12" s="144"/>
      <c r="B12" s="144" t="s">
        <v>156</v>
      </c>
      <c r="C12" s="152"/>
      <c r="D12" s="160">
        <v>102.6</v>
      </c>
      <c r="E12" s="165">
        <v>108.1</v>
      </c>
      <c r="F12" s="165">
        <v>107</v>
      </c>
      <c r="G12" s="165">
        <v>102</v>
      </c>
      <c r="H12" s="165">
        <v>99.1</v>
      </c>
      <c r="I12" s="165">
        <v>97.6</v>
      </c>
      <c r="J12" s="165">
        <v>93.2</v>
      </c>
      <c r="K12" s="165">
        <v>93.9</v>
      </c>
      <c r="L12" s="165">
        <v>112.6</v>
      </c>
      <c r="M12" s="165">
        <v>100.5</v>
      </c>
      <c r="N12" s="165">
        <v>99.3</v>
      </c>
      <c r="O12" s="165">
        <v>94.1</v>
      </c>
      <c r="P12" s="165">
        <v>97.9</v>
      </c>
      <c r="Q12" s="165">
        <v>100.5</v>
      </c>
      <c r="R12" s="165">
        <v>108.2</v>
      </c>
      <c r="S12" s="165">
        <v>123.7</v>
      </c>
    </row>
    <row r="13" spans="1:27" ht="13.5" customHeight="1" x14ac:dyDescent="0.2">
      <c r="A13" s="145"/>
      <c r="B13" s="145" t="s">
        <v>305</v>
      </c>
      <c r="C13" s="153"/>
      <c r="D13" s="161">
        <v>105.6</v>
      </c>
      <c r="E13" s="171">
        <v>111.2</v>
      </c>
      <c r="F13" s="171">
        <v>110.1</v>
      </c>
      <c r="G13" s="171">
        <v>120.4</v>
      </c>
      <c r="H13" s="171">
        <v>105.7</v>
      </c>
      <c r="I13" s="171">
        <v>97.3</v>
      </c>
      <c r="J13" s="171">
        <v>105.5</v>
      </c>
      <c r="K13" s="171">
        <v>96.4</v>
      </c>
      <c r="L13" s="171">
        <v>104.7</v>
      </c>
      <c r="M13" s="171">
        <v>103.6</v>
      </c>
      <c r="N13" s="171">
        <v>94.8</v>
      </c>
      <c r="O13" s="171">
        <v>88.4</v>
      </c>
      <c r="P13" s="171">
        <v>102.5</v>
      </c>
      <c r="Q13" s="171">
        <v>98</v>
      </c>
      <c r="R13" s="171">
        <v>110</v>
      </c>
      <c r="S13" s="171">
        <v>124.5</v>
      </c>
    </row>
    <row r="14" spans="1:27" ht="13.5" customHeight="1" x14ac:dyDescent="0.2">
      <c r="A14" s="144" t="s">
        <v>473</v>
      </c>
      <c r="B14" s="144" t="s">
        <v>360</v>
      </c>
      <c r="C14" s="152" t="s">
        <v>252</v>
      </c>
      <c r="D14" s="159">
        <v>104.1</v>
      </c>
      <c r="E14" s="169">
        <v>104.2</v>
      </c>
      <c r="F14" s="169">
        <v>106.8</v>
      </c>
      <c r="G14" s="169">
        <v>116.2</v>
      </c>
      <c r="H14" s="169">
        <v>104.8</v>
      </c>
      <c r="I14" s="169">
        <v>94.3</v>
      </c>
      <c r="J14" s="169">
        <v>106.2</v>
      </c>
      <c r="K14" s="169">
        <v>94.4</v>
      </c>
      <c r="L14" s="169">
        <v>110.6</v>
      </c>
      <c r="M14" s="169">
        <v>101.8</v>
      </c>
      <c r="N14" s="169">
        <v>94.7</v>
      </c>
      <c r="O14" s="169">
        <v>83.2</v>
      </c>
      <c r="P14" s="169">
        <v>103.4</v>
      </c>
      <c r="Q14" s="169">
        <v>99</v>
      </c>
      <c r="R14" s="169">
        <v>111.8</v>
      </c>
      <c r="S14" s="169">
        <v>123.9</v>
      </c>
    </row>
    <row r="15" spans="1:27" ht="13.5" customHeight="1" x14ac:dyDescent="0.2">
      <c r="A15" s="146" t="s">
        <v>84</v>
      </c>
      <c r="B15" s="144">
        <v>2</v>
      </c>
      <c r="C15" s="152"/>
      <c r="D15" s="159">
        <v>104.7</v>
      </c>
      <c r="E15" s="169">
        <v>107.3</v>
      </c>
      <c r="F15" s="169">
        <v>108.7</v>
      </c>
      <c r="G15" s="169">
        <v>114.1</v>
      </c>
      <c r="H15" s="169">
        <v>104.5</v>
      </c>
      <c r="I15" s="169">
        <v>99.8</v>
      </c>
      <c r="J15" s="169">
        <v>105.6</v>
      </c>
      <c r="K15" s="169">
        <v>94.8</v>
      </c>
      <c r="L15" s="169">
        <v>109.2</v>
      </c>
      <c r="M15" s="169">
        <v>101.9</v>
      </c>
      <c r="N15" s="169">
        <v>96.3</v>
      </c>
      <c r="O15" s="169">
        <v>85</v>
      </c>
      <c r="P15" s="169">
        <v>102.8</v>
      </c>
      <c r="Q15" s="169">
        <v>97.1</v>
      </c>
      <c r="R15" s="169">
        <v>114.2</v>
      </c>
      <c r="S15" s="169">
        <v>122.1</v>
      </c>
    </row>
    <row r="16" spans="1:27" ht="13.5" customHeight="1" x14ac:dyDescent="0.2">
      <c r="A16" s="146" t="s">
        <v>84</v>
      </c>
      <c r="B16" s="144">
        <v>3</v>
      </c>
      <c r="C16" s="152"/>
      <c r="D16" s="159">
        <v>105.1</v>
      </c>
      <c r="E16" s="169">
        <v>106.6</v>
      </c>
      <c r="F16" s="169">
        <v>108.6</v>
      </c>
      <c r="G16" s="169">
        <v>119.2</v>
      </c>
      <c r="H16" s="169">
        <v>105.4</v>
      </c>
      <c r="I16" s="169">
        <v>96.4</v>
      </c>
      <c r="J16" s="169">
        <v>104.3</v>
      </c>
      <c r="K16" s="169">
        <v>96.4</v>
      </c>
      <c r="L16" s="169">
        <v>111.6</v>
      </c>
      <c r="M16" s="169">
        <v>100.8</v>
      </c>
      <c r="N16" s="169">
        <v>94.9</v>
      </c>
      <c r="O16" s="169">
        <v>81.400000000000006</v>
      </c>
      <c r="P16" s="169">
        <v>103</v>
      </c>
      <c r="Q16" s="169">
        <v>100.6</v>
      </c>
      <c r="R16" s="169">
        <v>113.1</v>
      </c>
      <c r="S16" s="169">
        <v>126.5</v>
      </c>
    </row>
    <row r="17" spans="1:19" ht="13.5" customHeight="1" x14ac:dyDescent="0.2">
      <c r="A17" s="146" t="s">
        <v>84</v>
      </c>
      <c r="B17" s="144">
        <v>4</v>
      </c>
      <c r="D17" s="159">
        <v>107.1</v>
      </c>
      <c r="E17" s="169">
        <v>110.1</v>
      </c>
      <c r="F17" s="169">
        <v>111.3</v>
      </c>
      <c r="G17" s="169">
        <v>116.1</v>
      </c>
      <c r="H17" s="169">
        <v>104.4</v>
      </c>
      <c r="I17" s="169">
        <v>96.8</v>
      </c>
      <c r="J17" s="169">
        <v>106.2</v>
      </c>
      <c r="K17" s="169">
        <v>95.9</v>
      </c>
      <c r="L17" s="169">
        <v>115</v>
      </c>
      <c r="M17" s="169">
        <v>103.9</v>
      </c>
      <c r="N17" s="169">
        <v>94.5</v>
      </c>
      <c r="O17" s="169">
        <v>90.2</v>
      </c>
      <c r="P17" s="169">
        <v>101.9</v>
      </c>
      <c r="Q17" s="169">
        <v>103.7</v>
      </c>
      <c r="R17" s="169">
        <v>111.2</v>
      </c>
      <c r="S17" s="169">
        <v>125.5</v>
      </c>
    </row>
    <row r="18" spans="1:19" ht="13.5" customHeight="1" x14ac:dyDescent="0.2">
      <c r="A18" s="146" t="s">
        <v>84</v>
      </c>
      <c r="B18" s="144">
        <v>5</v>
      </c>
      <c r="C18" s="152"/>
      <c r="D18" s="159">
        <v>105.8</v>
      </c>
      <c r="E18" s="169">
        <v>111.5</v>
      </c>
      <c r="F18" s="169">
        <v>110.7</v>
      </c>
      <c r="G18" s="169">
        <v>117.4</v>
      </c>
      <c r="H18" s="169">
        <v>105.2</v>
      </c>
      <c r="I18" s="169">
        <v>97.4</v>
      </c>
      <c r="J18" s="169">
        <v>105.6</v>
      </c>
      <c r="K18" s="169">
        <v>96.5</v>
      </c>
      <c r="L18" s="169">
        <v>109.2</v>
      </c>
      <c r="M18" s="169">
        <v>102.4</v>
      </c>
      <c r="N18" s="169">
        <v>97.5</v>
      </c>
      <c r="O18" s="169">
        <v>87.2</v>
      </c>
      <c r="P18" s="169">
        <v>102</v>
      </c>
      <c r="Q18" s="169">
        <v>97.1</v>
      </c>
      <c r="R18" s="169">
        <v>110.3</v>
      </c>
      <c r="S18" s="169">
        <v>124.3</v>
      </c>
    </row>
    <row r="19" spans="1:19" ht="13.5" customHeight="1" x14ac:dyDescent="0.2">
      <c r="A19" s="146" t="s">
        <v>84</v>
      </c>
      <c r="B19" s="144">
        <v>6</v>
      </c>
      <c r="C19" s="152"/>
      <c r="D19" s="159">
        <v>106.5</v>
      </c>
      <c r="E19" s="169">
        <v>110.1</v>
      </c>
      <c r="F19" s="169">
        <v>111.6</v>
      </c>
      <c r="G19" s="169">
        <v>117</v>
      </c>
      <c r="H19" s="169">
        <v>103.5</v>
      </c>
      <c r="I19" s="169">
        <v>96.8</v>
      </c>
      <c r="J19" s="169">
        <v>106.9</v>
      </c>
      <c r="K19" s="169">
        <v>95.4</v>
      </c>
      <c r="L19" s="169">
        <v>107.8</v>
      </c>
      <c r="M19" s="169">
        <v>105.3</v>
      </c>
      <c r="N19" s="169">
        <v>98.8</v>
      </c>
      <c r="O19" s="169">
        <v>90.1</v>
      </c>
      <c r="P19" s="169">
        <v>102.7</v>
      </c>
      <c r="Q19" s="169">
        <v>98</v>
      </c>
      <c r="R19" s="169">
        <v>111.2</v>
      </c>
      <c r="S19" s="169">
        <v>124.7</v>
      </c>
    </row>
    <row r="20" spans="1:19" ht="13.5" customHeight="1" x14ac:dyDescent="0.2">
      <c r="A20" s="146" t="s">
        <v>84</v>
      </c>
      <c r="B20" s="144">
        <v>7</v>
      </c>
      <c r="C20" s="152"/>
      <c r="D20" s="159">
        <v>105.4</v>
      </c>
      <c r="E20" s="169">
        <v>111.7</v>
      </c>
      <c r="F20" s="169">
        <v>110.4</v>
      </c>
      <c r="G20" s="169">
        <v>123.7</v>
      </c>
      <c r="H20" s="169">
        <v>105.9</v>
      </c>
      <c r="I20" s="169">
        <v>97.8</v>
      </c>
      <c r="J20" s="169">
        <v>102.3</v>
      </c>
      <c r="K20" s="169">
        <v>96.6</v>
      </c>
      <c r="L20" s="169">
        <v>100.3</v>
      </c>
      <c r="M20" s="169">
        <v>105.2</v>
      </c>
      <c r="N20" s="169">
        <v>91.1</v>
      </c>
      <c r="O20" s="169">
        <v>92.9</v>
      </c>
      <c r="P20" s="169">
        <v>102.3</v>
      </c>
      <c r="Q20" s="169">
        <v>97.2</v>
      </c>
      <c r="R20" s="169">
        <v>108.4</v>
      </c>
      <c r="S20" s="169">
        <v>127.5</v>
      </c>
    </row>
    <row r="21" spans="1:19" ht="13.5" customHeight="1" x14ac:dyDescent="0.2">
      <c r="A21" s="147" t="s">
        <v>84</v>
      </c>
      <c r="B21" s="144">
        <v>8</v>
      </c>
      <c r="C21" s="152"/>
      <c r="D21" s="159">
        <v>104.9</v>
      </c>
      <c r="E21" s="169">
        <v>116.1</v>
      </c>
      <c r="F21" s="169">
        <v>110.2</v>
      </c>
      <c r="G21" s="169">
        <v>124.3</v>
      </c>
      <c r="H21" s="169">
        <v>111.3</v>
      </c>
      <c r="I21" s="169">
        <v>94.9</v>
      </c>
      <c r="J21" s="169">
        <v>103.8</v>
      </c>
      <c r="K21" s="169">
        <v>97.5</v>
      </c>
      <c r="L21" s="169">
        <v>96.5</v>
      </c>
      <c r="M21" s="169">
        <v>105</v>
      </c>
      <c r="N21" s="169">
        <v>96.2</v>
      </c>
      <c r="O21" s="169">
        <v>91.7</v>
      </c>
      <c r="P21" s="169">
        <v>99.9</v>
      </c>
      <c r="Q21" s="169">
        <v>95.9</v>
      </c>
      <c r="R21" s="169">
        <v>110.9</v>
      </c>
      <c r="S21" s="169">
        <v>121.3</v>
      </c>
    </row>
    <row r="22" spans="1:19" ht="13.5" customHeight="1" x14ac:dyDescent="0.2">
      <c r="A22" s="146" t="s">
        <v>84</v>
      </c>
      <c r="B22" s="144">
        <v>9</v>
      </c>
      <c r="D22" s="159">
        <v>106</v>
      </c>
      <c r="E22" s="169">
        <v>116.4</v>
      </c>
      <c r="F22" s="169">
        <v>110.5</v>
      </c>
      <c r="G22" s="169">
        <v>125.1</v>
      </c>
      <c r="H22" s="169">
        <v>108.7</v>
      </c>
      <c r="I22" s="169">
        <v>95</v>
      </c>
      <c r="J22" s="169">
        <v>105.3</v>
      </c>
      <c r="K22" s="169">
        <v>97.7</v>
      </c>
      <c r="L22" s="169">
        <v>93.3</v>
      </c>
      <c r="M22" s="169">
        <v>102.3</v>
      </c>
      <c r="N22" s="169">
        <v>91</v>
      </c>
      <c r="O22" s="169">
        <v>92.3</v>
      </c>
      <c r="P22" s="169">
        <v>101</v>
      </c>
      <c r="Q22" s="169">
        <v>100.4</v>
      </c>
      <c r="R22" s="169">
        <v>106.8</v>
      </c>
      <c r="S22" s="169">
        <v>126.3</v>
      </c>
    </row>
    <row r="23" spans="1:19" ht="13.5" customHeight="1" x14ac:dyDescent="0.2">
      <c r="A23" s="146" t="s">
        <v>84</v>
      </c>
      <c r="B23" s="144">
        <v>10</v>
      </c>
      <c r="C23" s="152"/>
      <c r="D23" s="159">
        <v>105.2</v>
      </c>
      <c r="E23" s="169">
        <v>111.7</v>
      </c>
      <c r="F23" s="169">
        <v>111</v>
      </c>
      <c r="G23" s="169">
        <v>123.7</v>
      </c>
      <c r="H23" s="169">
        <v>105.1</v>
      </c>
      <c r="I23" s="169">
        <v>95</v>
      </c>
      <c r="J23" s="169">
        <v>105.7</v>
      </c>
      <c r="K23" s="169">
        <v>96.5</v>
      </c>
      <c r="L23" s="169">
        <v>93.3</v>
      </c>
      <c r="M23" s="169">
        <v>107.6</v>
      </c>
      <c r="N23" s="169">
        <v>91.1</v>
      </c>
      <c r="O23" s="169">
        <v>88.5</v>
      </c>
      <c r="P23" s="169">
        <v>101.8</v>
      </c>
      <c r="Q23" s="169">
        <v>96.3</v>
      </c>
      <c r="R23" s="169">
        <v>106.5</v>
      </c>
      <c r="S23" s="169">
        <v>122.2</v>
      </c>
    </row>
    <row r="24" spans="1:19" ht="13.5" customHeight="1" x14ac:dyDescent="0.2">
      <c r="A24" s="146" t="s">
        <v>84</v>
      </c>
      <c r="B24" s="144">
        <v>11</v>
      </c>
      <c r="C24" s="152"/>
      <c r="D24" s="159">
        <v>106.6</v>
      </c>
      <c r="E24" s="169">
        <v>114.3</v>
      </c>
      <c r="F24" s="169">
        <v>111.5</v>
      </c>
      <c r="G24" s="169">
        <v>124.5</v>
      </c>
      <c r="H24" s="169">
        <v>104.9</v>
      </c>
      <c r="I24" s="169">
        <v>103.7</v>
      </c>
      <c r="J24" s="169">
        <v>106.3</v>
      </c>
      <c r="K24" s="169">
        <v>97.3</v>
      </c>
      <c r="L24" s="169">
        <v>106.4</v>
      </c>
      <c r="M24" s="169">
        <v>104.2</v>
      </c>
      <c r="N24" s="169">
        <v>93.9</v>
      </c>
      <c r="O24" s="169">
        <v>90</v>
      </c>
      <c r="P24" s="169">
        <v>100.9</v>
      </c>
      <c r="Q24" s="169">
        <v>96</v>
      </c>
      <c r="R24" s="169">
        <v>107.8</v>
      </c>
      <c r="S24" s="169">
        <v>128.4</v>
      </c>
    </row>
    <row r="25" spans="1:19" ht="13.5" customHeight="1" x14ac:dyDescent="0.2">
      <c r="A25" s="146" t="s">
        <v>84</v>
      </c>
      <c r="B25" s="146">
        <v>12</v>
      </c>
      <c r="C25" s="152"/>
      <c r="D25" s="159">
        <v>106.2</v>
      </c>
      <c r="E25" s="170">
        <v>114.5</v>
      </c>
      <c r="F25" s="170">
        <v>110.4</v>
      </c>
      <c r="G25" s="170">
        <v>123.5</v>
      </c>
      <c r="H25" s="170">
        <v>105.1</v>
      </c>
      <c r="I25" s="170">
        <v>100.1</v>
      </c>
      <c r="J25" s="170">
        <v>107.4</v>
      </c>
      <c r="K25" s="170">
        <v>98.1</v>
      </c>
      <c r="L25" s="170">
        <v>103.4</v>
      </c>
      <c r="M25" s="170">
        <v>102.3</v>
      </c>
      <c r="N25" s="170">
        <v>97.8</v>
      </c>
      <c r="O25" s="170">
        <v>88.1</v>
      </c>
      <c r="P25" s="170">
        <v>108.2</v>
      </c>
      <c r="Q25" s="170">
        <v>94.6</v>
      </c>
      <c r="R25" s="170">
        <v>107.5</v>
      </c>
      <c r="S25" s="170">
        <v>120.9</v>
      </c>
    </row>
    <row r="26" spans="1:19" ht="13.5" customHeight="1" x14ac:dyDescent="0.2">
      <c r="A26" s="148" t="s">
        <v>553</v>
      </c>
      <c r="B26" s="151" t="s">
        <v>360</v>
      </c>
      <c r="C26" s="154"/>
      <c r="D26" s="162">
        <v>104.7</v>
      </c>
      <c r="E26" s="172">
        <v>106.6</v>
      </c>
      <c r="F26" s="172">
        <v>106.8</v>
      </c>
      <c r="G26" s="172">
        <v>116</v>
      </c>
      <c r="H26" s="172">
        <v>117.5</v>
      </c>
      <c r="I26" s="172">
        <v>101.6</v>
      </c>
      <c r="J26" s="172">
        <v>100.5</v>
      </c>
      <c r="K26" s="172">
        <v>104.3</v>
      </c>
      <c r="L26" s="172">
        <v>96.7</v>
      </c>
      <c r="M26" s="172">
        <v>105.5</v>
      </c>
      <c r="N26" s="172">
        <v>98.9</v>
      </c>
      <c r="O26" s="172">
        <v>95.1</v>
      </c>
      <c r="P26" s="172">
        <v>107.7</v>
      </c>
      <c r="Q26" s="172">
        <v>95.5</v>
      </c>
      <c r="R26" s="172">
        <v>110.3</v>
      </c>
      <c r="S26" s="172">
        <v>126.8</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58">
        <v>-0.4</v>
      </c>
      <c r="E28" s="168">
        <v>-6.7</v>
      </c>
      <c r="F28" s="168">
        <v>-0.2</v>
      </c>
      <c r="G28" s="168">
        <v>-3.5</v>
      </c>
      <c r="H28" s="168">
        <v>0.4</v>
      </c>
      <c r="I28" s="168">
        <v>2.2000000000000002</v>
      </c>
      <c r="J28" s="168">
        <v>0</v>
      </c>
      <c r="K28" s="168">
        <v>0.8</v>
      </c>
      <c r="L28" s="181">
        <v>-0.2</v>
      </c>
      <c r="M28" s="181">
        <v>-2.8</v>
      </c>
      <c r="N28" s="181">
        <v>12</v>
      </c>
      <c r="O28" s="181">
        <v>0.3</v>
      </c>
      <c r="P28" s="168">
        <v>-8.3000000000000007</v>
      </c>
      <c r="Q28" s="168">
        <v>0.4</v>
      </c>
      <c r="R28" s="168">
        <v>-1.4</v>
      </c>
      <c r="S28" s="181">
        <v>0.5</v>
      </c>
    </row>
    <row r="29" spans="1:19" ht="13.5" customHeight="1" x14ac:dyDescent="0.2">
      <c r="A29" s="144"/>
      <c r="B29" s="144" t="s">
        <v>239</v>
      </c>
      <c r="C29" s="152"/>
      <c r="D29" s="159">
        <v>1.9</v>
      </c>
      <c r="E29" s="169">
        <v>-1.4</v>
      </c>
      <c r="F29" s="169">
        <v>-0.6</v>
      </c>
      <c r="G29" s="169">
        <v>-8.1</v>
      </c>
      <c r="H29" s="169">
        <v>0.2</v>
      </c>
      <c r="I29" s="169">
        <v>-2.7</v>
      </c>
      <c r="J29" s="169">
        <v>-1.3</v>
      </c>
      <c r="K29" s="169">
        <v>3.3</v>
      </c>
      <c r="L29" s="182">
        <v>-8.1</v>
      </c>
      <c r="M29" s="182">
        <v>6.1</v>
      </c>
      <c r="N29" s="182">
        <v>-1.8</v>
      </c>
      <c r="O29" s="182">
        <v>-0.2</v>
      </c>
      <c r="P29" s="169">
        <v>31.2</v>
      </c>
      <c r="Q29" s="169">
        <v>6.6</v>
      </c>
      <c r="R29" s="169">
        <v>0.3</v>
      </c>
      <c r="S29" s="182">
        <v>-3.2</v>
      </c>
    </row>
    <row r="30" spans="1:19" ht="13.5" customHeight="1" x14ac:dyDescent="0.2">
      <c r="A30" s="144"/>
      <c r="B30" s="144" t="s">
        <v>150</v>
      </c>
      <c r="C30" s="152"/>
      <c r="D30" s="159">
        <v>1.4</v>
      </c>
      <c r="E30" s="169">
        <v>9.9</v>
      </c>
      <c r="F30" s="169">
        <v>1.1000000000000001</v>
      </c>
      <c r="G30" s="169">
        <v>0.5</v>
      </c>
      <c r="H30" s="169">
        <v>5.8</v>
      </c>
      <c r="I30" s="169">
        <v>0.9</v>
      </c>
      <c r="J30" s="169">
        <v>-6.4</v>
      </c>
      <c r="K30" s="169">
        <v>-6.9</v>
      </c>
      <c r="L30" s="182">
        <v>14.2</v>
      </c>
      <c r="M30" s="182">
        <v>4.3</v>
      </c>
      <c r="N30" s="182">
        <v>0.4</v>
      </c>
      <c r="O30" s="182">
        <v>0</v>
      </c>
      <c r="P30" s="169">
        <v>0.6</v>
      </c>
      <c r="Q30" s="169">
        <v>1.6</v>
      </c>
      <c r="R30" s="169">
        <v>0.9</v>
      </c>
      <c r="S30" s="182">
        <v>14.3</v>
      </c>
    </row>
    <row r="31" spans="1:19" ht="13.5" customHeight="1" x14ac:dyDescent="0.2">
      <c r="A31" s="144"/>
      <c r="B31" s="144" t="s">
        <v>363</v>
      </c>
      <c r="C31" s="152"/>
      <c r="D31" s="159">
        <v>-0.2</v>
      </c>
      <c r="E31" s="169">
        <v>-2.5</v>
      </c>
      <c r="F31" s="169">
        <v>4</v>
      </c>
      <c r="G31" s="169">
        <v>-6.9</v>
      </c>
      <c r="H31" s="169">
        <v>-0.1</v>
      </c>
      <c r="I31" s="169">
        <v>-7.8</v>
      </c>
      <c r="J31" s="169">
        <v>-3.7</v>
      </c>
      <c r="K31" s="169">
        <v>4.5</v>
      </c>
      <c r="L31" s="182">
        <v>-6.5</v>
      </c>
      <c r="M31" s="182">
        <v>-5.5</v>
      </c>
      <c r="N31" s="182">
        <v>-0.3</v>
      </c>
      <c r="O31" s="182">
        <v>4.3</v>
      </c>
      <c r="P31" s="169">
        <v>-0.8</v>
      </c>
      <c r="Q31" s="169">
        <v>-1.8</v>
      </c>
      <c r="R31" s="169">
        <v>4.4000000000000004</v>
      </c>
      <c r="S31" s="182">
        <v>3.5</v>
      </c>
    </row>
    <row r="32" spans="1:19" ht="13.5" customHeight="1" x14ac:dyDescent="0.2">
      <c r="A32" s="144"/>
      <c r="B32" s="144" t="s">
        <v>156</v>
      </c>
      <c r="C32" s="152"/>
      <c r="D32" s="159">
        <v>1.4</v>
      </c>
      <c r="E32" s="169">
        <v>0.9</v>
      </c>
      <c r="F32" s="169">
        <v>1.8</v>
      </c>
      <c r="G32" s="169">
        <v>9</v>
      </c>
      <c r="H32" s="169">
        <v>-6.3</v>
      </c>
      <c r="I32" s="169">
        <v>5.0999999999999996</v>
      </c>
      <c r="J32" s="169">
        <v>3.6</v>
      </c>
      <c r="K32" s="169">
        <v>-3.5</v>
      </c>
      <c r="L32" s="182">
        <v>5.6</v>
      </c>
      <c r="M32" s="182">
        <v>1.9</v>
      </c>
      <c r="N32" s="182">
        <v>-0.8</v>
      </c>
      <c r="O32" s="182">
        <v>-9.6999999999999993</v>
      </c>
      <c r="P32" s="169">
        <v>-1.9</v>
      </c>
      <c r="Q32" s="169">
        <v>0.7</v>
      </c>
      <c r="R32" s="169">
        <v>2.8</v>
      </c>
      <c r="S32" s="182">
        <v>4.7</v>
      </c>
    </row>
    <row r="33" spans="1:31" ht="13.5" customHeight="1" x14ac:dyDescent="0.2">
      <c r="A33" s="145"/>
      <c r="B33" s="145" t="s">
        <v>305</v>
      </c>
      <c r="C33" s="153"/>
      <c r="D33" s="161">
        <v>2.5</v>
      </c>
      <c r="E33" s="171">
        <v>2.6</v>
      </c>
      <c r="F33" s="171">
        <v>1.9</v>
      </c>
      <c r="G33" s="171">
        <v>22</v>
      </c>
      <c r="H33" s="171">
        <v>7.4</v>
      </c>
      <c r="I33" s="171">
        <v>-0.9</v>
      </c>
      <c r="J33" s="171">
        <v>13.4</v>
      </c>
      <c r="K33" s="171">
        <v>4</v>
      </c>
      <c r="L33" s="171">
        <v>-7.6</v>
      </c>
      <c r="M33" s="171">
        <v>1.3</v>
      </c>
      <c r="N33" s="171">
        <v>-2.1</v>
      </c>
      <c r="O33" s="171">
        <v>-6.4</v>
      </c>
      <c r="P33" s="171">
        <v>3.3</v>
      </c>
      <c r="Q33" s="171">
        <v>0.1</v>
      </c>
      <c r="R33" s="171">
        <v>2.2000000000000002</v>
      </c>
      <c r="S33" s="171">
        <v>0.5</v>
      </c>
    </row>
    <row r="34" spans="1:31" ht="13.5" customHeight="1" x14ac:dyDescent="0.2">
      <c r="A34" s="144" t="s">
        <v>473</v>
      </c>
      <c r="B34" s="144" t="s">
        <v>360</v>
      </c>
      <c r="C34" s="152" t="s">
        <v>252</v>
      </c>
      <c r="D34" s="158">
        <v>2.6</v>
      </c>
      <c r="E34" s="168">
        <v>-2.9</v>
      </c>
      <c r="F34" s="168">
        <v>0.8</v>
      </c>
      <c r="G34" s="168">
        <v>18.600000000000001</v>
      </c>
      <c r="H34" s="168">
        <v>8.5</v>
      </c>
      <c r="I34" s="168">
        <v>-0.1</v>
      </c>
      <c r="J34" s="168">
        <v>19.2</v>
      </c>
      <c r="K34" s="168">
        <v>2.6</v>
      </c>
      <c r="L34" s="168">
        <v>-1.2</v>
      </c>
      <c r="M34" s="168">
        <v>-2.2999999999999998</v>
      </c>
      <c r="N34" s="168">
        <v>0.7</v>
      </c>
      <c r="O34" s="168">
        <v>-15.4</v>
      </c>
      <c r="P34" s="168">
        <v>3</v>
      </c>
      <c r="Q34" s="168">
        <v>-0.7</v>
      </c>
      <c r="R34" s="168">
        <v>7</v>
      </c>
      <c r="S34" s="168">
        <v>2.1</v>
      </c>
    </row>
    <row r="35" spans="1:31" ht="13.5" customHeight="1" x14ac:dyDescent="0.2">
      <c r="A35" s="146" t="s">
        <v>84</v>
      </c>
      <c r="B35" s="144">
        <v>2</v>
      </c>
      <c r="C35" s="152"/>
      <c r="D35" s="159">
        <v>3.4</v>
      </c>
      <c r="E35" s="169">
        <v>1.1000000000000001</v>
      </c>
      <c r="F35" s="169">
        <v>1.8</v>
      </c>
      <c r="G35" s="169">
        <v>15.7</v>
      </c>
      <c r="H35" s="169">
        <v>11.4</v>
      </c>
      <c r="I35" s="169">
        <v>6.1</v>
      </c>
      <c r="J35" s="169">
        <v>18.8</v>
      </c>
      <c r="K35" s="169">
        <v>4.0999999999999996</v>
      </c>
      <c r="L35" s="169">
        <v>-4.2</v>
      </c>
      <c r="M35" s="169">
        <v>-1.3</v>
      </c>
      <c r="N35" s="169">
        <v>4.8</v>
      </c>
      <c r="O35" s="169">
        <v>-18.100000000000001</v>
      </c>
      <c r="P35" s="169">
        <v>1.9</v>
      </c>
      <c r="Q35" s="169">
        <v>-1</v>
      </c>
      <c r="R35" s="169">
        <v>5.8</v>
      </c>
      <c r="S35" s="169">
        <v>2.5</v>
      </c>
    </row>
    <row r="36" spans="1:31" ht="13.5" customHeight="1" x14ac:dyDescent="0.2">
      <c r="A36" s="146" t="s">
        <v>84</v>
      </c>
      <c r="B36" s="144">
        <v>3</v>
      </c>
      <c r="C36" s="152"/>
      <c r="D36" s="159">
        <v>4.0999999999999996</v>
      </c>
      <c r="E36" s="169">
        <v>-1.2</v>
      </c>
      <c r="F36" s="169">
        <v>1.8</v>
      </c>
      <c r="G36" s="169">
        <v>20.5</v>
      </c>
      <c r="H36" s="169">
        <v>0.7</v>
      </c>
      <c r="I36" s="169">
        <v>2.4</v>
      </c>
      <c r="J36" s="169">
        <v>21.1</v>
      </c>
      <c r="K36" s="169">
        <v>3.1</v>
      </c>
      <c r="L36" s="169">
        <v>-4.8</v>
      </c>
      <c r="M36" s="169">
        <v>-1.4</v>
      </c>
      <c r="N36" s="169">
        <v>3</v>
      </c>
      <c r="O36" s="169">
        <v>-17.600000000000001</v>
      </c>
      <c r="P36" s="169">
        <v>1.9</v>
      </c>
      <c r="Q36" s="169">
        <v>6.8</v>
      </c>
      <c r="R36" s="169">
        <v>0.5</v>
      </c>
      <c r="S36" s="169">
        <v>1.6</v>
      </c>
    </row>
    <row r="37" spans="1:31" ht="13.5" customHeight="1" x14ac:dyDescent="0.2">
      <c r="A37" s="146" t="s">
        <v>84</v>
      </c>
      <c r="B37" s="144">
        <v>4</v>
      </c>
      <c r="D37" s="159">
        <v>2.8</v>
      </c>
      <c r="E37" s="169">
        <v>0.6</v>
      </c>
      <c r="F37" s="169">
        <v>1.8</v>
      </c>
      <c r="G37" s="169">
        <v>14.6</v>
      </c>
      <c r="H37" s="169">
        <v>5.9</v>
      </c>
      <c r="I37" s="169">
        <v>-3.5</v>
      </c>
      <c r="J37" s="169">
        <v>15.3</v>
      </c>
      <c r="K37" s="169">
        <v>6.3</v>
      </c>
      <c r="L37" s="169">
        <v>-3</v>
      </c>
      <c r="M37" s="169">
        <v>1.2</v>
      </c>
      <c r="N37" s="169">
        <v>-3.1</v>
      </c>
      <c r="O37" s="169">
        <v>-9.4</v>
      </c>
      <c r="P37" s="169">
        <v>1.4</v>
      </c>
      <c r="Q37" s="169">
        <v>5.8</v>
      </c>
      <c r="R37" s="169">
        <v>-1.2</v>
      </c>
      <c r="S37" s="169">
        <v>-4.0999999999999996</v>
      </c>
    </row>
    <row r="38" spans="1:31" ht="13.5" customHeight="1" x14ac:dyDescent="0.2">
      <c r="A38" s="146" t="s">
        <v>84</v>
      </c>
      <c r="B38" s="144">
        <v>5</v>
      </c>
      <c r="C38" s="152"/>
      <c r="D38" s="159">
        <v>3</v>
      </c>
      <c r="E38" s="169">
        <v>2.5</v>
      </c>
      <c r="F38" s="169">
        <v>3</v>
      </c>
      <c r="G38" s="169">
        <v>15.8</v>
      </c>
      <c r="H38" s="169">
        <v>9.8000000000000007</v>
      </c>
      <c r="I38" s="169">
        <v>1.6</v>
      </c>
      <c r="J38" s="169">
        <v>13.9</v>
      </c>
      <c r="K38" s="169">
        <v>7.1</v>
      </c>
      <c r="L38" s="169">
        <v>-6.2</v>
      </c>
      <c r="M38" s="169">
        <v>-0.1</v>
      </c>
      <c r="N38" s="169">
        <v>-0.2</v>
      </c>
      <c r="O38" s="169">
        <v>-11.7</v>
      </c>
      <c r="P38" s="169">
        <v>1.7</v>
      </c>
      <c r="Q38" s="169">
        <v>-0.1</v>
      </c>
      <c r="R38" s="169">
        <v>3</v>
      </c>
      <c r="S38" s="169">
        <v>2.6</v>
      </c>
    </row>
    <row r="39" spans="1:31" ht="13.5" customHeight="1" x14ac:dyDescent="0.2">
      <c r="A39" s="146" t="s">
        <v>84</v>
      </c>
      <c r="B39" s="144">
        <v>6</v>
      </c>
      <c r="C39" s="152"/>
      <c r="D39" s="159">
        <v>2.7</v>
      </c>
      <c r="E39" s="169">
        <v>1.1000000000000001</v>
      </c>
      <c r="F39" s="169">
        <v>2.9</v>
      </c>
      <c r="G39" s="169">
        <v>19.399999999999999</v>
      </c>
      <c r="H39" s="169">
        <v>3.3</v>
      </c>
      <c r="I39" s="169">
        <v>-5.3</v>
      </c>
      <c r="J39" s="169">
        <v>15.2</v>
      </c>
      <c r="K39" s="169">
        <v>6.8</v>
      </c>
      <c r="L39" s="169">
        <v>-5.8</v>
      </c>
      <c r="M39" s="169">
        <v>1.3</v>
      </c>
      <c r="N39" s="169">
        <v>1.6</v>
      </c>
      <c r="O39" s="169">
        <v>-1.9</v>
      </c>
      <c r="P39" s="169">
        <v>0.3</v>
      </c>
      <c r="Q39" s="169">
        <v>1.7</v>
      </c>
      <c r="R39" s="169">
        <v>2.1</v>
      </c>
      <c r="S39" s="169">
        <v>-3</v>
      </c>
    </row>
    <row r="40" spans="1:31" ht="13.5" customHeight="1" x14ac:dyDescent="0.2">
      <c r="A40" s="146" t="s">
        <v>84</v>
      </c>
      <c r="B40" s="144">
        <v>7</v>
      </c>
      <c r="C40" s="152"/>
      <c r="D40" s="159">
        <v>1.6</v>
      </c>
      <c r="E40" s="169">
        <v>2.2999999999999998</v>
      </c>
      <c r="F40" s="169">
        <v>2.1</v>
      </c>
      <c r="G40" s="169">
        <v>29.8</v>
      </c>
      <c r="H40" s="169">
        <v>16.8</v>
      </c>
      <c r="I40" s="169">
        <v>-1.7</v>
      </c>
      <c r="J40" s="169">
        <v>5.5</v>
      </c>
      <c r="K40" s="169">
        <v>1.8</v>
      </c>
      <c r="L40" s="169">
        <v>-12.6</v>
      </c>
      <c r="M40" s="169">
        <v>3.5</v>
      </c>
      <c r="N40" s="169">
        <v>-6.3</v>
      </c>
      <c r="O40" s="169">
        <v>1.6</v>
      </c>
      <c r="P40" s="169">
        <v>5.0999999999999996</v>
      </c>
      <c r="Q40" s="169">
        <v>-1.6</v>
      </c>
      <c r="R40" s="169">
        <v>2.5</v>
      </c>
      <c r="S40" s="169">
        <v>3.2</v>
      </c>
    </row>
    <row r="41" spans="1:31" ht="13.5" customHeight="1" x14ac:dyDescent="0.2">
      <c r="A41" s="147" t="s">
        <v>84</v>
      </c>
      <c r="B41" s="144">
        <v>8</v>
      </c>
      <c r="C41" s="152"/>
      <c r="D41" s="159">
        <v>1.9</v>
      </c>
      <c r="E41" s="169">
        <v>6.3</v>
      </c>
      <c r="F41" s="169">
        <v>1.8</v>
      </c>
      <c r="G41" s="169">
        <v>31.3</v>
      </c>
      <c r="H41" s="169">
        <v>19.899999999999999</v>
      </c>
      <c r="I41" s="169">
        <v>-2.6</v>
      </c>
      <c r="J41" s="169">
        <v>8.6</v>
      </c>
      <c r="K41" s="169">
        <v>4.7</v>
      </c>
      <c r="L41" s="169">
        <v>-12.6</v>
      </c>
      <c r="M41" s="169">
        <v>3.7</v>
      </c>
      <c r="N41" s="169">
        <v>-1.2</v>
      </c>
      <c r="O41" s="169">
        <v>-0.4</v>
      </c>
      <c r="P41" s="169">
        <v>4.3</v>
      </c>
      <c r="Q41" s="169">
        <v>-2.2999999999999998</v>
      </c>
      <c r="R41" s="169">
        <v>4.5999999999999996</v>
      </c>
      <c r="S41" s="169">
        <v>-1.5</v>
      </c>
    </row>
    <row r="42" spans="1:31" ht="13.5" customHeight="1" x14ac:dyDescent="0.2">
      <c r="A42" s="146" t="s">
        <v>84</v>
      </c>
      <c r="B42" s="144">
        <v>9</v>
      </c>
      <c r="D42" s="159">
        <v>2.8</v>
      </c>
      <c r="E42" s="169">
        <v>8.1</v>
      </c>
      <c r="F42" s="169">
        <v>1.7</v>
      </c>
      <c r="G42" s="169">
        <v>26.9</v>
      </c>
      <c r="H42" s="169">
        <v>12.9</v>
      </c>
      <c r="I42" s="169">
        <v>-3.7</v>
      </c>
      <c r="J42" s="169">
        <v>11.9</v>
      </c>
      <c r="K42" s="169">
        <v>2.7</v>
      </c>
      <c r="L42" s="169">
        <v>-14.3</v>
      </c>
      <c r="M42" s="169">
        <v>-0.5</v>
      </c>
      <c r="N42" s="169">
        <v>-9</v>
      </c>
      <c r="O42" s="169">
        <v>2.7</v>
      </c>
      <c r="P42" s="169">
        <v>7.6</v>
      </c>
      <c r="Q42" s="169">
        <v>1.2</v>
      </c>
      <c r="R42" s="169">
        <v>0.8</v>
      </c>
      <c r="S42" s="169">
        <v>1</v>
      </c>
    </row>
    <row r="43" spans="1:31" ht="13.5" customHeight="1" x14ac:dyDescent="0.2">
      <c r="A43" s="146" t="s">
        <v>84</v>
      </c>
      <c r="B43" s="144">
        <v>10</v>
      </c>
      <c r="C43" s="152"/>
      <c r="D43" s="159">
        <v>1.5</v>
      </c>
      <c r="E43" s="169">
        <v>2.2999999999999998</v>
      </c>
      <c r="F43" s="169">
        <v>1.8</v>
      </c>
      <c r="G43" s="169">
        <v>26.7</v>
      </c>
      <c r="H43" s="169">
        <v>1.9</v>
      </c>
      <c r="I43" s="169">
        <v>-4.0999999999999996</v>
      </c>
      <c r="J43" s="169">
        <v>10.4</v>
      </c>
      <c r="K43" s="169">
        <v>3.3</v>
      </c>
      <c r="L43" s="169">
        <v>-16.5</v>
      </c>
      <c r="M43" s="169">
        <v>5</v>
      </c>
      <c r="N43" s="169">
        <v>-7</v>
      </c>
      <c r="O43" s="169">
        <v>-0.9</v>
      </c>
      <c r="P43" s="169">
        <v>3.7</v>
      </c>
      <c r="Q43" s="169">
        <v>-1.4</v>
      </c>
      <c r="R43" s="169">
        <v>-0.2</v>
      </c>
      <c r="S43" s="169">
        <v>-1.2</v>
      </c>
    </row>
    <row r="44" spans="1:31" ht="13.5" customHeight="1" x14ac:dyDescent="0.2">
      <c r="A44" s="146" t="s">
        <v>84</v>
      </c>
      <c r="B44" s="144">
        <v>11</v>
      </c>
      <c r="C44" s="152"/>
      <c r="D44" s="159">
        <v>2.2000000000000002</v>
      </c>
      <c r="E44" s="169">
        <v>4.0999999999999996</v>
      </c>
      <c r="F44" s="169">
        <v>1.9</v>
      </c>
      <c r="G44" s="169">
        <v>24</v>
      </c>
      <c r="H44" s="169">
        <v>-1</v>
      </c>
      <c r="I44" s="169">
        <v>1.1000000000000001</v>
      </c>
      <c r="J44" s="169">
        <v>10.6</v>
      </c>
      <c r="K44" s="169">
        <v>3.3</v>
      </c>
      <c r="L44" s="169">
        <v>-2.7</v>
      </c>
      <c r="M44" s="169">
        <v>3.2</v>
      </c>
      <c r="N44" s="169">
        <v>-7</v>
      </c>
      <c r="O44" s="169">
        <v>2.7</v>
      </c>
      <c r="P44" s="169">
        <v>3.7</v>
      </c>
      <c r="Q44" s="169">
        <v>-3.4</v>
      </c>
      <c r="R44" s="169">
        <v>0.6</v>
      </c>
      <c r="S44" s="169">
        <v>3.3</v>
      </c>
    </row>
    <row r="45" spans="1:31" ht="13.5" customHeight="1" x14ac:dyDescent="0.2">
      <c r="A45" s="146" t="s">
        <v>84</v>
      </c>
      <c r="B45" s="144">
        <v>12</v>
      </c>
      <c r="C45" s="152"/>
      <c r="D45" s="159">
        <v>2.2000000000000002</v>
      </c>
      <c r="E45" s="169">
        <v>6.3</v>
      </c>
      <c r="F45" s="169">
        <v>1.1000000000000001</v>
      </c>
      <c r="G45" s="169">
        <v>22.3</v>
      </c>
      <c r="H45" s="169">
        <v>2.6</v>
      </c>
      <c r="I45" s="169">
        <v>-0.3</v>
      </c>
      <c r="J45" s="169">
        <v>12.2</v>
      </c>
      <c r="K45" s="169">
        <v>2.4</v>
      </c>
      <c r="L45" s="169">
        <v>-7.5</v>
      </c>
      <c r="M45" s="169">
        <v>2.4</v>
      </c>
      <c r="N45" s="169">
        <v>-0.1</v>
      </c>
      <c r="O45" s="169">
        <v>-3</v>
      </c>
      <c r="P45" s="169">
        <v>5.6</v>
      </c>
      <c r="Q45" s="169">
        <v>-3.8</v>
      </c>
      <c r="R45" s="169">
        <v>1.3</v>
      </c>
      <c r="S45" s="169">
        <v>-0.3</v>
      </c>
    </row>
    <row r="46" spans="1:31" ht="13.5" customHeight="1" x14ac:dyDescent="0.2">
      <c r="A46" s="148" t="s">
        <v>553</v>
      </c>
      <c r="B46" s="151" t="s">
        <v>360</v>
      </c>
      <c r="C46" s="154"/>
      <c r="D46" s="162">
        <v>0.6</v>
      </c>
      <c r="E46" s="172">
        <v>2.2999999999999998</v>
      </c>
      <c r="F46" s="172">
        <v>0</v>
      </c>
      <c r="G46" s="172">
        <v>-0.2</v>
      </c>
      <c r="H46" s="172">
        <v>12.1</v>
      </c>
      <c r="I46" s="172">
        <v>7.7</v>
      </c>
      <c r="J46" s="172">
        <v>-5.4</v>
      </c>
      <c r="K46" s="172">
        <v>10.5</v>
      </c>
      <c r="L46" s="172">
        <v>-12.6</v>
      </c>
      <c r="M46" s="172">
        <v>3.6</v>
      </c>
      <c r="N46" s="172">
        <v>4.4000000000000004</v>
      </c>
      <c r="O46" s="172">
        <v>14.3</v>
      </c>
      <c r="P46" s="172">
        <v>4.2</v>
      </c>
      <c r="Q46" s="172">
        <v>-3.5</v>
      </c>
      <c r="R46" s="172">
        <v>-1.3</v>
      </c>
      <c r="S46" s="172">
        <v>2.2999999999999998</v>
      </c>
    </row>
    <row r="47" spans="1:31" ht="27" customHeight="1" x14ac:dyDescent="0.2">
      <c r="A47" s="592" t="s">
        <v>474</v>
      </c>
      <c r="B47" s="592"/>
      <c r="C47" s="593"/>
      <c r="D47" s="163">
        <v>-1.4</v>
      </c>
      <c r="E47" s="163">
        <v>-6.9</v>
      </c>
      <c r="F47" s="163">
        <v>-3.3</v>
      </c>
      <c r="G47" s="163">
        <v>-6.1</v>
      </c>
      <c r="H47" s="163">
        <v>11.8</v>
      </c>
      <c r="I47" s="163">
        <v>1.5</v>
      </c>
      <c r="J47" s="163">
        <v>-6.4</v>
      </c>
      <c r="K47" s="163">
        <v>6.3</v>
      </c>
      <c r="L47" s="163">
        <v>-6.5</v>
      </c>
      <c r="M47" s="163">
        <v>3.1</v>
      </c>
      <c r="N47" s="163">
        <v>1.1000000000000001</v>
      </c>
      <c r="O47" s="163">
        <v>7.9</v>
      </c>
      <c r="P47" s="163">
        <v>-0.5</v>
      </c>
      <c r="Q47" s="163">
        <v>1</v>
      </c>
      <c r="R47" s="163">
        <v>2.6</v>
      </c>
      <c r="S47" s="163">
        <v>4.9000000000000004</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58">
        <v>99</v>
      </c>
      <c r="E54" s="168">
        <v>109.9</v>
      </c>
      <c r="F54" s="168">
        <v>100.3</v>
      </c>
      <c r="G54" s="168">
        <v>107.5</v>
      </c>
      <c r="H54" s="168">
        <v>103.9</v>
      </c>
      <c r="I54" s="168">
        <v>102</v>
      </c>
      <c r="J54" s="168">
        <v>105.4</v>
      </c>
      <c r="K54" s="168">
        <v>100.5</v>
      </c>
      <c r="L54" s="181">
        <v>81.7</v>
      </c>
      <c r="M54" s="181">
        <v>99.6</v>
      </c>
      <c r="N54" s="181">
        <v>110.6</v>
      </c>
      <c r="O54" s="181">
        <v>107.2</v>
      </c>
      <c r="P54" s="168">
        <v>79.3</v>
      </c>
      <c r="Q54" s="168">
        <v>93.9</v>
      </c>
      <c r="R54" s="168">
        <v>99.1</v>
      </c>
      <c r="S54" s="181">
        <v>100</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101.5</v>
      </c>
      <c r="E56" s="169">
        <v>116.9</v>
      </c>
      <c r="F56" s="169">
        <v>100.4</v>
      </c>
      <c r="G56" s="169">
        <v>99.5</v>
      </c>
      <c r="H56" s="169">
        <v>103.5</v>
      </c>
      <c r="I56" s="169">
        <v>101.5</v>
      </c>
      <c r="J56" s="169">
        <v>96.2</v>
      </c>
      <c r="K56" s="169">
        <v>84.5</v>
      </c>
      <c r="L56" s="182">
        <v>102.5</v>
      </c>
      <c r="M56" s="182">
        <v>104.5</v>
      </c>
      <c r="N56" s="182">
        <v>93.7</v>
      </c>
      <c r="O56" s="182">
        <v>111.9</v>
      </c>
      <c r="P56" s="169">
        <v>102.2</v>
      </c>
      <c r="Q56" s="169">
        <v>99.8</v>
      </c>
      <c r="R56" s="169">
        <v>89.6</v>
      </c>
      <c r="S56" s="182">
        <v>117.9</v>
      </c>
    </row>
    <row r="57" spans="1:19" ht="13.5" customHeight="1" x14ac:dyDescent="0.2">
      <c r="A57" s="144"/>
      <c r="B57" s="144" t="s">
        <v>363</v>
      </c>
      <c r="C57" s="152"/>
      <c r="D57" s="159">
        <v>102.5</v>
      </c>
      <c r="E57" s="169">
        <v>107.7</v>
      </c>
      <c r="F57" s="169">
        <v>104.2</v>
      </c>
      <c r="G57" s="169">
        <v>103.5</v>
      </c>
      <c r="H57" s="169">
        <v>106.4</v>
      </c>
      <c r="I57" s="169">
        <v>91.2</v>
      </c>
      <c r="J57" s="169">
        <v>90.5</v>
      </c>
      <c r="K57" s="169">
        <v>94</v>
      </c>
      <c r="L57" s="169">
        <v>86.8</v>
      </c>
      <c r="M57" s="169">
        <v>105.3</v>
      </c>
      <c r="N57" s="169">
        <v>98.2</v>
      </c>
      <c r="O57" s="169">
        <v>114</v>
      </c>
      <c r="P57" s="169">
        <v>100.4</v>
      </c>
      <c r="Q57" s="169">
        <v>99.1</v>
      </c>
      <c r="R57" s="169">
        <v>90.5</v>
      </c>
      <c r="S57" s="169">
        <v>127.4</v>
      </c>
    </row>
    <row r="58" spans="1:19" ht="13.5" customHeight="1" x14ac:dyDescent="0.2">
      <c r="A58" s="144"/>
      <c r="B58" s="144" t="s">
        <v>156</v>
      </c>
      <c r="C58" s="152"/>
      <c r="D58" s="160">
        <v>103.2</v>
      </c>
      <c r="E58" s="165">
        <v>111.6</v>
      </c>
      <c r="F58" s="165">
        <v>104.9</v>
      </c>
      <c r="G58" s="165">
        <v>104</v>
      </c>
      <c r="H58" s="165">
        <v>99.7</v>
      </c>
      <c r="I58" s="165">
        <v>93.7</v>
      </c>
      <c r="J58" s="165">
        <v>91.5</v>
      </c>
      <c r="K58" s="165">
        <v>90.9</v>
      </c>
      <c r="L58" s="165">
        <v>84.5</v>
      </c>
      <c r="M58" s="165">
        <v>109.9</v>
      </c>
      <c r="N58" s="165">
        <v>96.9</v>
      </c>
      <c r="O58" s="165">
        <v>107.3</v>
      </c>
      <c r="P58" s="165">
        <v>102.2</v>
      </c>
      <c r="Q58" s="165">
        <v>99.3</v>
      </c>
      <c r="R58" s="165">
        <v>93.2</v>
      </c>
      <c r="S58" s="165">
        <v>125.6</v>
      </c>
    </row>
    <row r="59" spans="1:19" ht="13.5" customHeight="1" x14ac:dyDescent="0.2">
      <c r="A59" s="145"/>
      <c r="B59" s="145" t="s">
        <v>305</v>
      </c>
      <c r="C59" s="153"/>
      <c r="D59" s="161">
        <v>104.4</v>
      </c>
      <c r="E59" s="171">
        <v>114.1</v>
      </c>
      <c r="F59" s="171">
        <v>108.4</v>
      </c>
      <c r="G59" s="171">
        <v>125</v>
      </c>
      <c r="H59" s="171">
        <v>103.4</v>
      </c>
      <c r="I59" s="171">
        <v>94.2</v>
      </c>
      <c r="J59" s="171">
        <v>99.7</v>
      </c>
      <c r="K59" s="171">
        <v>92.4</v>
      </c>
      <c r="L59" s="171">
        <v>68.2</v>
      </c>
      <c r="M59" s="171">
        <v>112.7</v>
      </c>
      <c r="N59" s="171">
        <v>94.1</v>
      </c>
      <c r="O59" s="171">
        <v>101.3</v>
      </c>
      <c r="P59" s="171">
        <v>104.1</v>
      </c>
      <c r="Q59" s="171">
        <v>93.7</v>
      </c>
      <c r="R59" s="171">
        <v>104</v>
      </c>
      <c r="S59" s="171">
        <v>126.3</v>
      </c>
    </row>
    <row r="60" spans="1:19" ht="13.5" customHeight="1" x14ac:dyDescent="0.2">
      <c r="A60" s="144" t="s">
        <v>473</v>
      </c>
      <c r="B60" s="144" t="s">
        <v>360</v>
      </c>
      <c r="C60" s="152" t="s">
        <v>252</v>
      </c>
      <c r="D60" s="158">
        <v>102.9</v>
      </c>
      <c r="E60" s="168">
        <v>108.8</v>
      </c>
      <c r="F60" s="168">
        <v>104.6</v>
      </c>
      <c r="G60" s="168">
        <v>123.6</v>
      </c>
      <c r="H60" s="168">
        <v>102.5</v>
      </c>
      <c r="I60" s="168">
        <v>90.2</v>
      </c>
      <c r="J60" s="168">
        <v>97</v>
      </c>
      <c r="K60" s="168">
        <v>90.5</v>
      </c>
      <c r="L60" s="168">
        <v>66</v>
      </c>
      <c r="M60" s="168">
        <v>111</v>
      </c>
      <c r="N60" s="168">
        <v>90.5</v>
      </c>
      <c r="O60" s="168">
        <v>102.2</v>
      </c>
      <c r="P60" s="168">
        <v>107.5</v>
      </c>
      <c r="Q60" s="168">
        <v>96</v>
      </c>
      <c r="R60" s="168">
        <v>106.3</v>
      </c>
      <c r="S60" s="168">
        <v>127.1</v>
      </c>
    </row>
    <row r="61" spans="1:19" ht="13.5" customHeight="1" x14ac:dyDescent="0.2">
      <c r="A61" s="146" t="s">
        <v>84</v>
      </c>
      <c r="B61" s="144">
        <v>2</v>
      </c>
      <c r="C61" s="152"/>
      <c r="D61" s="159">
        <v>102.5</v>
      </c>
      <c r="E61" s="169">
        <v>109.3</v>
      </c>
      <c r="F61" s="169">
        <v>105.8</v>
      </c>
      <c r="G61" s="169">
        <v>119.6</v>
      </c>
      <c r="H61" s="169">
        <v>100.3</v>
      </c>
      <c r="I61" s="169">
        <v>96.5</v>
      </c>
      <c r="J61" s="169">
        <v>97.3</v>
      </c>
      <c r="K61" s="169">
        <v>90.3</v>
      </c>
      <c r="L61" s="169">
        <v>61.7</v>
      </c>
      <c r="M61" s="169">
        <v>110.6</v>
      </c>
      <c r="N61" s="169">
        <v>92.2</v>
      </c>
      <c r="O61" s="169">
        <v>95.5</v>
      </c>
      <c r="P61" s="169">
        <v>104.8</v>
      </c>
      <c r="Q61" s="169">
        <v>92.4</v>
      </c>
      <c r="R61" s="169">
        <v>108.7</v>
      </c>
      <c r="S61" s="169">
        <v>123.2</v>
      </c>
    </row>
    <row r="62" spans="1:19" ht="13.5" customHeight="1" x14ac:dyDescent="0.2">
      <c r="A62" s="146" t="s">
        <v>84</v>
      </c>
      <c r="B62" s="144">
        <v>3</v>
      </c>
      <c r="C62" s="152"/>
      <c r="D62" s="159">
        <v>102.9</v>
      </c>
      <c r="E62" s="169">
        <v>109</v>
      </c>
      <c r="F62" s="169">
        <v>105.9</v>
      </c>
      <c r="G62" s="169">
        <v>122.9</v>
      </c>
      <c r="H62" s="169">
        <v>102.4</v>
      </c>
      <c r="I62" s="169">
        <v>92.1</v>
      </c>
      <c r="J62" s="169">
        <v>96.9</v>
      </c>
      <c r="K62" s="169">
        <v>93.9</v>
      </c>
      <c r="L62" s="169">
        <v>66.599999999999994</v>
      </c>
      <c r="M62" s="169">
        <v>109.1</v>
      </c>
      <c r="N62" s="169">
        <v>92.5</v>
      </c>
      <c r="O62" s="169">
        <v>96.4</v>
      </c>
      <c r="P62" s="169">
        <v>103.3</v>
      </c>
      <c r="Q62" s="169">
        <v>96.3</v>
      </c>
      <c r="R62" s="169">
        <v>107.2</v>
      </c>
      <c r="S62" s="169">
        <v>125</v>
      </c>
    </row>
    <row r="63" spans="1:19" ht="13.5" customHeight="1" x14ac:dyDescent="0.2">
      <c r="A63" s="146" t="s">
        <v>84</v>
      </c>
      <c r="B63" s="144">
        <v>4</v>
      </c>
      <c r="D63" s="159">
        <v>104.9</v>
      </c>
      <c r="E63" s="169">
        <v>115.1</v>
      </c>
      <c r="F63" s="169">
        <v>108.7</v>
      </c>
      <c r="G63" s="169">
        <v>123.3</v>
      </c>
      <c r="H63" s="169">
        <v>99.3</v>
      </c>
      <c r="I63" s="169">
        <v>94.1</v>
      </c>
      <c r="J63" s="169">
        <v>100.2</v>
      </c>
      <c r="K63" s="169">
        <v>90.9</v>
      </c>
      <c r="L63" s="169">
        <v>66</v>
      </c>
      <c r="M63" s="169">
        <v>111.6</v>
      </c>
      <c r="N63" s="169">
        <v>91.3</v>
      </c>
      <c r="O63" s="169">
        <v>99.6</v>
      </c>
      <c r="P63" s="169">
        <v>103.8</v>
      </c>
      <c r="Q63" s="169">
        <v>98.6</v>
      </c>
      <c r="R63" s="169">
        <v>102.4</v>
      </c>
      <c r="S63" s="169">
        <v>124.8</v>
      </c>
    </row>
    <row r="64" spans="1:19" ht="13.5" customHeight="1" x14ac:dyDescent="0.2">
      <c r="A64" s="146" t="s">
        <v>84</v>
      </c>
      <c r="B64" s="144">
        <v>5</v>
      </c>
      <c r="C64" s="152"/>
      <c r="D64" s="159">
        <v>103.4</v>
      </c>
      <c r="E64" s="169">
        <v>112.1</v>
      </c>
      <c r="F64" s="169">
        <v>108.3</v>
      </c>
      <c r="G64" s="169">
        <v>124</v>
      </c>
      <c r="H64" s="169">
        <v>100.5</v>
      </c>
      <c r="I64" s="169">
        <v>93.6</v>
      </c>
      <c r="J64" s="169">
        <v>97.8</v>
      </c>
      <c r="K64" s="169">
        <v>92.3</v>
      </c>
      <c r="L64" s="169">
        <v>66.3</v>
      </c>
      <c r="M64" s="169">
        <v>110.2</v>
      </c>
      <c r="N64" s="169">
        <v>97.8</v>
      </c>
      <c r="O64" s="169">
        <v>100.2</v>
      </c>
      <c r="P64" s="169">
        <v>103.7</v>
      </c>
      <c r="Q64" s="169">
        <v>90.6</v>
      </c>
      <c r="R64" s="169">
        <v>102.4</v>
      </c>
      <c r="S64" s="169">
        <v>124.1</v>
      </c>
    </row>
    <row r="65" spans="1:19" ht="13.5" customHeight="1" x14ac:dyDescent="0.2">
      <c r="A65" s="146" t="s">
        <v>84</v>
      </c>
      <c r="B65" s="144">
        <v>6</v>
      </c>
      <c r="C65" s="152"/>
      <c r="D65" s="159">
        <v>104.3</v>
      </c>
      <c r="E65" s="169">
        <v>113.8</v>
      </c>
      <c r="F65" s="169">
        <v>109.4</v>
      </c>
      <c r="G65" s="169">
        <v>123.4</v>
      </c>
      <c r="H65" s="169">
        <v>100.5</v>
      </c>
      <c r="I65" s="169">
        <v>94.3</v>
      </c>
      <c r="J65" s="169">
        <v>99.7</v>
      </c>
      <c r="K65" s="169">
        <v>92.6</v>
      </c>
      <c r="L65" s="169">
        <v>63.9</v>
      </c>
      <c r="M65" s="169">
        <v>113.3</v>
      </c>
      <c r="N65" s="169">
        <v>94.7</v>
      </c>
      <c r="O65" s="169">
        <v>108.1</v>
      </c>
      <c r="P65" s="169">
        <v>104.3</v>
      </c>
      <c r="Q65" s="169">
        <v>89.9</v>
      </c>
      <c r="R65" s="169">
        <v>102.1</v>
      </c>
      <c r="S65" s="169">
        <v>127</v>
      </c>
    </row>
    <row r="66" spans="1:19" ht="13.5" customHeight="1" x14ac:dyDescent="0.2">
      <c r="A66" s="146" t="s">
        <v>84</v>
      </c>
      <c r="B66" s="144">
        <v>7</v>
      </c>
      <c r="C66" s="152"/>
      <c r="D66" s="159">
        <v>104.3</v>
      </c>
      <c r="E66" s="169">
        <v>109.9</v>
      </c>
      <c r="F66" s="169">
        <v>108.9</v>
      </c>
      <c r="G66" s="169">
        <v>127.1</v>
      </c>
      <c r="H66" s="169">
        <v>107.2</v>
      </c>
      <c r="I66" s="169">
        <v>92.5</v>
      </c>
      <c r="J66" s="169">
        <v>99.4</v>
      </c>
      <c r="K66" s="169">
        <v>92.2</v>
      </c>
      <c r="L66" s="169">
        <v>69.5</v>
      </c>
      <c r="M66" s="169">
        <v>115.2</v>
      </c>
      <c r="N66" s="169">
        <v>90</v>
      </c>
      <c r="O66" s="169">
        <v>106.5</v>
      </c>
      <c r="P66" s="169">
        <v>102.4</v>
      </c>
      <c r="Q66" s="169">
        <v>92.3</v>
      </c>
      <c r="R66" s="169">
        <v>101.9</v>
      </c>
      <c r="S66" s="169">
        <v>130.69999999999999</v>
      </c>
    </row>
    <row r="67" spans="1:19" ht="13.5" customHeight="1" x14ac:dyDescent="0.2">
      <c r="A67" s="147" t="s">
        <v>84</v>
      </c>
      <c r="B67" s="144">
        <v>8</v>
      </c>
      <c r="C67" s="152"/>
      <c r="D67" s="159">
        <v>104.1</v>
      </c>
      <c r="E67" s="169">
        <v>120.8</v>
      </c>
      <c r="F67" s="169">
        <v>109</v>
      </c>
      <c r="G67" s="169">
        <v>127.6</v>
      </c>
      <c r="H67" s="169">
        <v>110.2</v>
      </c>
      <c r="I67" s="169">
        <v>92.4</v>
      </c>
      <c r="J67" s="169">
        <v>100.8</v>
      </c>
      <c r="K67" s="169">
        <v>92.2</v>
      </c>
      <c r="L67" s="169">
        <v>68</v>
      </c>
      <c r="M67" s="169">
        <v>113.6</v>
      </c>
      <c r="N67" s="169">
        <v>94</v>
      </c>
      <c r="O67" s="169">
        <v>101.8</v>
      </c>
      <c r="P67" s="169">
        <v>101.3</v>
      </c>
      <c r="Q67" s="169">
        <v>91.8</v>
      </c>
      <c r="R67" s="169">
        <v>105.9</v>
      </c>
      <c r="S67" s="169">
        <v>123.9</v>
      </c>
    </row>
    <row r="68" spans="1:19" ht="13.5" customHeight="1" x14ac:dyDescent="0.2">
      <c r="A68" s="146" t="s">
        <v>84</v>
      </c>
      <c r="B68" s="144">
        <v>9</v>
      </c>
      <c r="D68" s="159">
        <v>105.6</v>
      </c>
      <c r="E68" s="169">
        <v>122</v>
      </c>
      <c r="F68" s="169">
        <v>109.6</v>
      </c>
      <c r="G68" s="169">
        <v>127.6</v>
      </c>
      <c r="H68" s="169">
        <v>110.2</v>
      </c>
      <c r="I68" s="169">
        <v>92.8</v>
      </c>
      <c r="J68" s="169">
        <v>100.4</v>
      </c>
      <c r="K68" s="169">
        <v>94</v>
      </c>
      <c r="L68" s="169">
        <v>67.3</v>
      </c>
      <c r="M68" s="169">
        <v>112.7</v>
      </c>
      <c r="N68" s="169">
        <v>94.9</v>
      </c>
      <c r="O68" s="169">
        <v>104.9</v>
      </c>
      <c r="P68" s="169">
        <v>102.8</v>
      </c>
      <c r="Q68" s="169">
        <v>97.5</v>
      </c>
      <c r="R68" s="169">
        <v>102.3</v>
      </c>
      <c r="S68" s="169">
        <v>125.8</v>
      </c>
    </row>
    <row r="69" spans="1:19" ht="13.5" customHeight="1" x14ac:dyDescent="0.2">
      <c r="A69" s="144" t="s">
        <v>84</v>
      </c>
      <c r="B69" s="144">
        <v>10</v>
      </c>
      <c r="C69" s="152"/>
      <c r="D69" s="159">
        <v>105.2</v>
      </c>
      <c r="E69" s="169">
        <v>110.9</v>
      </c>
      <c r="F69" s="169">
        <v>110.4</v>
      </c>
      <c r="G69" s="169">
        <v>126.8</v>
      </c>
      <c r="H69" s="169">
        <v>105.8</v>
      </c>
      <c r="I69" s="169">
        <v>94.3</v>
      </c>
      <c r="J69" s="169">
        <v>100.9</v>
      </c>
      <c r="K69" s="169">
        <v>92.8</v>
      </c>
      <c r="L69" s="169">
        <v>65.8</v>
      </c>
      <c r="M69" s="169">
        <v>117.1</v>
      </c>
      <c r="N69" s="169">
        <v>96.9</v>
      </c>
      <c r="O69" s="169">
        <v>99.6</v>
      </c>
      <c r="P69" s="169">
        <v>103.3</v>
      </c>
      <c r="Q69" s="169">
        <v>92.9</v>
      </c>
      <c r="R69" s="169">
        <v>103</v>
      </c>
      <c r="S69" s="169">
        <v>126.5</v>
      </c>
    </row>
    <row r="70" spans="1:19" ht="13.5" customHeight="1" x14ac:dyDescent="0.2">
      <c r="A70" s="146" t="s">
        <v>84</v>
      </c>
      <c r="B70" s="144">
        <v>11</v>
      </c>
      <c r="C70" s="152"/>
      <c r="D70" s="159">
        <v>106.5</v>
      </c>
      <c r="E70" s="169">
        <v>119</v>
      </c>
      <c r="F70" s="169">
        <v>110.7</v>
      </c>
      <c r="G70" s="169">
        <v>128.1</v>
      </c>
      <c r="H70" s="169">
        <v>105</v>
      </c>
      <c r="I70" s="169">
        <v>100.3</v>
      </c>
      <c r="J70" s="169">
        <v>101.4</v>
      </c>
      <c r="K70" s="169">
        <v>92.7</v>
      </c>
      <c r="L70" s="169">
        <v>85.2</v>
      </c>
      <c r="M70" s="169">
        <v>113.1</v>
      </c>
      <c r="N70" s="169">
        <v>96.6</v>
      </c>
      <c r="O70" s="169">
        <v>100.6</v>
      </c>
      <c r="P70" s="169">
        <v>102.4</v>
      </c>
      <c r="Q70" s="169">
        <v>94.1</v>
      </c>
      <c r="R70" s="169">
        <v>102.5</v>
      </c>
      <c r="S70" s="169">
        <v>133.80000000000001</v>
      </c>
    </row>
    <row r="71" spans="1:19" ht="13.5" customHeight="1" x14ac:dyDescent="0.2">
      <c r="A71" s="146" t="s">
        <v>84</v>
      </c>
      <c r="B71" s="144">
        <v>12</v>
      </c>
      <c r="C71" s="152"/>
      <c r="D71" s="159">
        <v>105.7</v>
      </c>
      <c r="E71" s="169">
        <v>118.5</v>
      </c>
      <c r="F71" s="169">
        <v>109.5</v>
      </c>
      <c r="G71" s="169">
        <v>126.1</v>
      </c>
      <c r="H71" s="169">
        <v>97.3</v>
      </c>
      <c r="I71" s="169">
        <v>96.9</v>
      </c>
      <c r="J71" s="169">
        <v>105</v>
      </c>
      <c r="K71" s="169">
        <v>94.4</v>
      </c>
      <c r="L71" s="169">
        <v>71.900000000000006</v>
      </c>
      <c r="M71" s="169">
        <v>114.9</v>
      </c>
      <c r="N71" s="169">
        <v>97.7</v>
      </c>
      <c r="O71" s="169">
        <v>99.6</v>
      </c>
      <c r="P71" s="169">
        <v>109.5</v>
      </c>
      <c r="Q71" s="169">
        <v>91.9</v>
      </c>
      <c r="R71" s="169">
        <v>103</v>
      </c>
      <c r="S71" s="169">
        <v>123.9</v>
      </c>
    </row>
    <row r="72" spans="1:19" ht="13.5" customHeight="1" x14ac:dyDescent="0.2">
      <c r="A72" s="148" t="s">
        <v>553</v>
      </c>
      <c r="B72" s="151" t="s">
        <v>360</v>
      </c>
      <c r="C72" s="154"/>
      <c r="D72" s="162">
        <v>104.4</v>
      </c>
      <c r="E72" s="172">
        <v>106.9</v>
      </c>
      <c r="F72" s="172">
        <v>105.5</v>
      </c>
      <c r="G72" s="172">
        <v>122.5</v>
      </c>
      <c r="H72" s="172">
        <v>120.8</v>
      </c>
      <c r="I72" s="172">
        <v>98.1</v>
      </c>
      <c r="J72" s="172">
        <v>101.6</v>
      </c>
      <c r="K72" s="172">
        <v>104.7</v>
      </c>
      <c r="L72" s="172">
        <v>55.5</v>
      </c>
      <c r="M72" s="172">
        <v>112.1</v>
      </c>
      <c r="N72" s="172">
        <v>100.5</v>
      </c>
      <c r="O72" s="172">
        <v>109.2</v>
      </c>
      <c r="P72" s="172">
        <v>105.5</v>
      </c>
      <c r="Q72" s="172">
        <v>92.5</v>
      </c>
      <c r="R72" s="172">
        <v>108.5</v>
      </c>
      <c r="S72" s="172">
        <v>130.4</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0.6</v>
      </c>
      <c r="E74" s="168">
        <v>-18.399999999999999</v>
      </c>
      <c r="F74" s="168">
        <v>0.4</v>
      </c>
      <c r="G74" s="168">
        <v>-0.9</v>
      </c>
      <c r="H74" s="168">
        <v>-9.5</v>
      </c>
      <c r="I74" s="168">
        <v>-1.4</v>
      </c>
      <c r="J74" s="168">
        <v>6.8</v>
      </c>
      <c r="K74" s="168">
        <v>-4.4000000000000004</v>
      </c>
      <c r="L74" s="181">
        <v>-11.8</v>
      </c>
      <c r="M74" s="181">
        <v>-1.1000000000000001</v>
      </c>
      <c r="N74" s="181">
        <v>26</v>
      </c>
      <c r="O74" s="181">
        <v>-5</v>
      </c>
      <c r="P74" s="168">
        <v>-6.1</v>
      </c>
      <c r="Q74" s="168">
        <v>3</v>
      </c>
      <c r="R74" s="168">
        <v>4.9000000000000004</v>
      </c>
      <c r="S74" s="181">
        <v>-0.7</v>
      </c>
    </row>
    <row r="75" spans="1:19" ht="13.5" customHeight="1" x14ac:dyDescent="0.2">
      <c r="A75" s="144"/>
      <c r="B75" s="144" t="s">
        <v>239</v>
      </c>
      <c r="C75" s="152"/>
      <c r="D75" s="159">
        <v>1.1000000000000001</v>
      </c>
      <c r="E75" s="169">
        <v>-8.9</v>
      </c>
      <c r="F75" s="169">
        <v>-0.3</v>
      </c>
      <c r="G75" s="169">
        <v>-7</v>
      </c>
      <c r="H75" s="169">
        <v>-3.8</v>
      </c>
      <c r="I75" s="169">
        <v>-2</v>
      </c>
      <c r="J75" s="169">
        <v>-5.2</v>
      </c>
      <c r="K75" s="169">
        <v>-0.5</v>
      </c>
      <c r="L75" s="182">
        <v>22.3</v>
      </c>
      <c r="M75" s="182">
        <v>0.4</v>
      </c>
      <c r="N75" s="182">
        <v>-9.6</v>
      </c>
      <c r="O75" s="182">
        <v>-6.7</v>
      </c>
      <c r="P75" s="169">
        <v>26.1</v>
      </c>
      <c r="Q75" s="169">
        <v>6.4</v>
      </c>
      <c r="R75" s="169">
        <v>1</v>
      </c>
      <c r="S75" s="182">
        <v>0.1</v>
      </c>
    </row>
    <row r="76" spans="1:19" ht="13.5" customHeight="1" x14ac:dyDescent="0.2">
      <c r="A76" s="144"/>
      <c r="B76" s="144" t="s">
        <v>150</v>
      </c>
      <c r="C76" s="152"/>
      <c r="D76" s="159">
        <v>1.5</v>
      </c>
      <c r="E76" s="169">
        <v>16.899999999999999</v>
      </c>
      <c r="F76" s="169">
        <v>0.4</v>
      </c>
      <c r="G76" s="169">
        <v>-0.5</v>
      </c>
      <c r="H76" s="169">
        <v>3.4</v>
      </c>
      <c r="I76" s="169">
        <v>1.6</v>
      </c>
      <c r="J76" s="169">
        <v>-3.8</v>
      </c>
      <c r="K76" s="169">
        <v>-15.5</v>
      </c>
      <c r="L76" s="182">
        <v>2.5</v>
      </c>
      <c r="M76" s="182">
        <v>4.5</v>
      </c>
      <c r="N76" s="182">
        <v>-6.4</v>
      </c>
      <c r="O76" s="182">
        <v>11.9</v>
      </c>
      <c r="P76" s="169">
        <v>2.2000000000000002</v>
      </c>
      <c r="Q76" s="169">
        <v>-0.2</v>
      </c>
      <c r="R76" s="169">
        <v>-10.5</v>
      </c>
      <c r="S76" s="182">
        <v>17.8</v>
      </c>
    </row>
    <row r="77" spans="1:19" ht="13.5" customHeight="1" x14ac:dyDescent="0.2">
      <c r="A77" s="144"/>
      <c r="B77" s="144" t="s">
        <v>363</v>
      </c>
      <c r="C77" s="152"/>
      <c r="D77" s="159">
        <v>1</v>
      </c>
      <c r="E77" s="169">
        <v>-7.9</v>
      </c>
      <c r="F77" s="169">
        <v>3.8</v>
      </c>
      <c r="G77" s="169">
        <v>4</v>
      </c>
      <c r="H77" s="169">
        <v>2.8</v>
      </c>
      <c r="I77" s="169">
        <v>-10.1</v>
      </c>
      <c r="J77" s="169">
        <v>-5.9</v>
      </c>
      <c r="K77" s="169">
        <v>11.2</v>
      </c>
      <c r="L77" s="182">
        <v>-15.3</v>
      </c>
      <c r="M77" s="182">
        <v>0.8</v>
      </c>
      <c r="N77" s="182">
        <v>4.8</v>
      </c>
      <c r="O77" s="182">
        <v>1.9</v>
      </c>
      <c r="P77" s="169">
        <v>-1.8</v>
      </c>
      <c r="Q77" s="169">
        <v>-0.7</v>
      </c>
      <c r="R77" s="169">
        <v>1</v>
      </c>
      <c r="S77" s="182">
        <v>8.1</v>
      </c>
    </row>
    <row r="78" spans="1:19" ht="13.5" customHeight="1" x14ac:dyDescent="0.2">
      <c r="A78" s="144"/>
      <c r="B78" s="144" t="s">
        <v>156</v>
      </c>
      <c r="C78" s="152"/>
      <c r="D78" s="159">
        <v>0.7</v>
      </c>
      <c r="E78" s="169">
        <v>3.6</v>
      </c>
      <c r="F78" s="169">
        <v>0.7</v>
      </c>
      <c r="G78" s="169">
        <v>0.5</v>
      </c>
      <c r="H78" s="169">
        <v>-6.3</v>
      </c>
      <c r="I78" s="169">
        <v>2.7</v>
      </c>
      <c r="J78" s="169">
        <v>1.1000000000000001</v>
      </c>
      <c r="K78" s="169">
        <v>-3.3</v>
      </c>
      <c r="L78" s="182">
        <v>-2.6</v>
      </c>
      <c r="M78" s="182">
        <v>4.4000000000000004</v>
      </c>
      <c r="N78" s="182">
        <v>-1.3</v>
      </c>
      <c r="O78" s="182">
        <v>-5.9</v>
      </c>
      <c r="P78" s="169">
        <v>1.8</v>
      </c>
      <c r="Q78" s="169">
        <v>0.2</v>
      </c>
      <c r="R78" s="169">
        <v>3</v>
      </c>
      <c r="S78" s="182">
        <v>-1.4</v>
      </c>
    </row>
    <row r="79" spans="1:19" ht="13.5" customHeight="1" x14ac:dyDescent="0.2">
      <c r="A79" s="145"/>
      <c r="B79" s="145" t="s">
        <v>305</v>
      </c>
      <c r="C79" s="153"/>
      <c r="D79" s="161">
        <v>1.8</v>
      </c>
      <c r="E79" s="171">
        <v>1.4</v>
      </c>
      <c r="F79" s="171">
        <v>3</v>
      </c>
      <c r="G79" s="171">
        <v>25.3</v>
      </c>
      <c r="H79" s="171">
        <v>4.8</v>
      </c>
      <c r="I79" s="171">
        <v>0.5</v>
      </c>
      <c r="J79" s="171">
        <v>7.7</v>
      </c>
      <c r="K79" s="171">
        <v>4.0999999999999996</v>
      </c>
      <c r="L79" s="171">
        <v>-20.5</v>
      </c>
      <c r="M79" s="171">
        <v>2.4</v>
      </c>
      <c r="N79" s="171">
        <v>3.9</v>
      </c>
      <c r="O79" s="171">
        <v>-6.4</v>
      </c>
      <c r="P79" s="171">
        <v>2.2000000000000002</v>
      </c>
      <c r="Q79" s="171">
        <v>-3.1</v>
      </c>
      <c r="R79" s="171">
        <v>11.5</v>
      </c>
      <c r="S79" s="171">
        <v>-2.2999999999999998</v>
      </c>
    </row>
    <row r="80" spans="1:19" ht="13.5" customHeight="1" x14ac:dyDescent="0.2">
      <c r="A80" s="144" t="s">
        <v>473</v>
      </c>
      <c r="B80" s="144" t="s">
        <v>360</v>
      </c>
      <c r="C80" s="152" t="s">
        <v>252</v>
      </c>
      <c r="D80" s="158">
        <v>1.4</v>
      </c>
      <c r="E80" s="168">
        <v>-0.6</v>
      </c>
      <c r="F80" s="168">
        <v>1.8</v>
      </c>
      <c r="G80" s="168">
        <v>23.6</v>
      </c>
      <c r="H80" s="168">
        <v>3.3</v>
      </c>
      <c r="I80" s="168">
        <v>1.2</v>
      </c>
      <c r="J80" s="168">
        <v>5</v>
      </c>
      <c r="K80" s="168">
        <v>4.5</v>
      </c>
      <c r="L80" s="168">
        <v>-20.8</v>
      </c>
      <c r="M80" s="168">
        <v>1.7</v>
      </c>
      <c r="N80" s="168">
        <v>-1.3</v>
      </c>
      <c r="O80" s="168">
        <v>-2.5</v>
      </c>
      <c r="P80" s="168">
        <v>4.5</v>
      </c>
      <c r="Q80" s="168">
        <v>-4.0999999999999996</v>
      </c>
      <c r="R80" s="168">
        <v>21.5</v>
      </c>
      <c r="S80" s="168">
        <v>0.5</v>
      </c>
    </row>
    <row r="81" spans="1:31" ht="13.5" customHeight="1" x14ac:dyDescent="0.2">
      <c r="A81" s="146" t="s">
        <v>84</v>
      </c>
      <c r="B81" s="144">
        <v>2</v>
      </c>
      <c r="C81" s="152"/>
      <c r="D81" s="159">
        <v>1.3</v>
      </c>
      <c r="E81" s="169">
        <v>-0.8</v>
      </c>
      <c r="F81" s="169">
        <v>2.6</v>
      </c>
      <c r="G81" s="169">
        <v>19.5</v>
      </c>
      <c r="H81" s="169">
        <v>3.9</v>
      </c>
      <c r="I81" s="169">
        <v>7.2</v>
      </c>
      <c r="J81" s="169">
        <v>7.6</v>
      </c>
      <c r="K81" s="169">
        <v>6</v>
      </c>
      <c r="L81" s="169">
        <v>-28</v>
      </c>
      <c r="M81" s="169">
        <v>-0.5</v>
      </c>
      <c r="N81" s="169">
        <v>2.2000000000000002</v>
      </c>
      <c r="O81" s="169">
        <v>-16.7</v>
      </c>
      <c r="P81" s="169">
        <v>2.1</v>
      </c>
      <c r="Q81" s="169">
        <v>-5</v>
      </c>
      <c r="R81" s="169">
        <v>18.399999999999999</v>
      </c>
      <c r="S81" s="169">
        <v>-2.2999999999999998</v>
      </c>
    </row>
    <row r="82" spans="1:31" ht="13.5" customHeight="1" x14ac:dyDescent="0.2">
      <c r="A82" s="146" t="s">
        <v>84</v>
      </c>
      <c r="B82" s="144">
        <v>3</v>
      </c>
      <c r="C82" s="152"/>
      <c r="D82" s="159">
        <v>1.6</v>
      </c>
      <c r="E82" s="169">
        <v>-2.1</v>
      </c>
      <c r="F82" s="169">
        <v>2.1</v>
      </c>
      <c r="G82" s="169">
        <v>22.3</v>
      </c>
      <c r="H82" s="169">
        <v>-4.8</v>
      </c>
      <c r="I82" s="169">
        <v>4.4000000000000004</v>
      </c>
      <c r="J82" s="169">
        <v>7.5</v>
      </c>
      <c r="K82" s="169">
        <v>6.3</v>
      </c>
      <c r="L82" s="169">
        <v>-23.4</v>
      </c>
      <c r="M82" s="169">
        <v>-0.9</v>
      </c>
      <c r="N82" s="169">
        <v>2.7</v>
      </c>
      <c r="O82" s="169">
        <v>-7.3</v>
      </c>
      <c r="P82" s="169">
        <v>-1.2</v>
      </c>
      <c r="Q82" s="169">
        <v>2.4</v>
      </c>
      <c r="R82" s="169">
        <v>14.3</v>
      </c>
      <c r="S82" s="169">
        <v>-4.0999999999999996</v>
      </c>
    </row>
    <row r="83" spans="1:31" ht="13.5" customHeight="1" x14ac:dyDescent="0.2">
      <c r="A83" s="146" t="s">
        <v>84</v>
      </c>
      <c r="B83" s="144">
        <v>4</v>
      </c>
      <c r="D83" s="159">
        <v>1.2</v>
      </c>
      <c r="E83" s="169">
        <v>0.7</v>
      </c>
      <c r="F83" s="169">
        <v>2.5</v>
      </c>
      <c r="G83" s="169">
        <v>22.6</v>
      </c>
      <c r="H83" s="169">
        <v>1.2</v>
      </c>
      <c r="I83" s="169">
        <v>-2.9</v>
      </c>
      <c r="J83" s="169">
        <v>6.9</v>
      </c>
      <c r="K83" s="169">
        <v>4.7</v>
      </c>
      <c r="L83" s="169">
        <v>-29</v>
      </c>
      <c r="M83" s="169">
        <v>1.5</v>
      </c>
      <c r="N83" s="169">
        <v>2</v>
      </c>
      <c r="O83" s="169">
        <v>-6.1</v>
      </c>
      <c r="P83" s="169">
        <v>1.8</v>
      </c>
      <c r="Q83" s="169">
        <v>1.5</v>
      </c>
      <c r="R83" s="169">
        <v>8.6</v>
      </c>
      <c r="S83" s="169">
        <v>-7.9</v>
      </c>
    </row>
    <row r="84" spans="1:31" ht="13.5" customHeight="1" x14ac:dyDescent="0.2">
      <c r="A84" s="146" t="s">
        <v>84</v>
      </c>
      <c r="B84" s="144">
        <v>5</v>
      </c>
      <c r="C84" s="152"/>
      <c r="D84" s="159">
        <v>1.3</v>
      </c>
      <c r="E84" s="169">
        <v>0.4</v>
      </c>
      <c r="F84" s="169">
        <v>2.9</v>
      </c>
      <c r="G84" s="169">
        <v>25.1</v>
      </c>
      <c r="H84" s="169">
        <v>5.9</v>
      </c>
      <c r="I84" s="169">
        <v>2.2999999999999998</v>
      </c>
      <c r="J84" s="169">
        <v>5</v>
      </c>
      <c r="K84" s="169">
        <v>7.1</v>
      </c>
      <c r="L84" s="169">
        <v>-28.8</v>
      </c>
      <c r="M84" s="169">
        <v>0.9</v>
      </c>
      <c r="N84" s="169">
        <v>5.4</v>
      </c>
      <c r="O84" s="169">
        <v>-5</v>
      </c>
      <c r="P84" s="169">
        <v>2.5</v>
      </c>
      <c r="Q84" s="169">
        <v>-5.9</v>
      </c>
      <c r="R84" s="169">
        <v>10.8</v>
      </c>
      <c r="S84" s="169">
        <v>0.2</v>
      </c>
    </row>
    <row r="85" spans="1:31" ht="13.5" customHeight="1" x14ac:dyDescent="0.2">
      <c r="A85" s="146" t="s">
        <v>84</v>
      </c>
      <c r="B85" s="144">
        <v>6</v>
      </c>
      <c r="C85" s="152"/>
      <c r="D85" s="159">
        <v>1.2</v>
      </c>
      <c r="E85" s="169">
        <v>-0.2</v>
      </c>
      <c r="F85" s="169">
        <v>3.8</v>
      </c>
      <c r="G85" s="169">
        <v>22.5</v>
      </c>
      <c r="H85" s="169">
        <v>3.1</v>
      </c>
      <c r="I85" s="169">
        <v>-2</v>
      </c>
      <c r="J85" s="169">
        <v>5.6</v>
      </c>
      <c r="K85" s="169">
        <v>4.9000000000000004</v>
      </c>
      <c r="L85" s="169">
        <v>-26.6</v>
      </c>
      <c r="M85" s="169">
        <v>2.7</v>
      </c>
      <c r="N85" s="169">
        <v>4.4000000000000004</v>
      </c>
      <c r="O85" s="169">
        <v>0.6</v>
      </c>
      <c r="P85" s="169">
        <v>1</v>
      </c>
      <c r="Q85" s="169">
        <v>-5.2</v>
      </c>
      <c r="R85" s="169">
        <v>9.5</v>
      </c>
      <c r="S85" s="169">
        <v>-2.8</v>
      </c>
    </row>
    <row r="86" spans="1:31" ht="13.5" customHeight="1" x14ac:dyDescent="0.2">
      <c r="A86" s="146" t="s">
        <v>84</v>
      </c>
      <c r="B86" s="144">
        <v>7</v>
      </c>
      <c r="C86" s="152"/>
      <c r="D86" s="159">
        <v>1.3</v>
      </c>
      <c r="E86" s="169">
        <v>-3.3</v>
      </c>
      <c r="F86" s="169">
        <v>3.3</v>
      </c>
      <c r="G86" s="169">
        <v>33.5</v>
      </c>
      <c r="H86" s="169">
        <v>15.5</v>
      </c>
      <c r="I86" s="169">
        <v>-2.8</v>
      </c>
      <c r="J86" s="169">
        <v>8</v>
      </c>
      <c r="K86" s="169">
        <v>3.2</v>
      </c>
      <c r="L86" s="169">
        <v>-19.399999999999999</v>
      </c>
      <c r="M86" s="169">
        <v>5</v>
      </c>
      <c r="N86" s="169">
        <v>0.6</v>
      </c>
      <c r="O86" s="169">
        <v>-1.1000000000000001</v>
      </c>
      <c r="P86" s="169">
        <v>0.8</v>
      </c>
      <c r="Q86" s="169">
        <v>-5.7</v>
      </c>
      <c r="R86" s="169">
        <v>9.1</v>
      </c>
      <c r="S86" s="169">
        <v>0.8</v>
      </c>
    </row>
    <row r="87" spans="1:31" ht="13.5" customHeight="1" x14ac:dyDescent="0.2">
      <c r="A87" s="147" t="s">
        <v>84</v>
      </c>
      <c r="B87" s="144">
        <v>8</v>
      </c>
      <c r="C87" s="152"/>
      <c r="D87" s="159">
        <v>1.5</v>
      </c>
      <c r="E87" s="169">
        <v>6.2</v>
      </c>
      <c r="F87" s="169">
        <v>3</v>
      </c>
      <c r="G87" s="169">
        <v>27.3</v>
      </c>
      <c r="H87" s="169">
        <v>16.100000000000001</v>
      </c>
      <c r="I87" s="169">
        <v>-1.7</v>
      </c>
      <c r="J87" s="169">
        <v>8.6</v>
      </c>
      <c r="K87" s="169">
        <v>3.6</v>
      </c>
      <c r="L87" s="169">
        <v>-15.7</v>
      </c>
      <c r="M87" s="169">
        <v>3.7</v>
      </c>
      <c r="N87" s="169">
        <v>4.8</v>
      </c>
      <c r="O87" s="169">
        <v>-4.0999999999999996</v>
      </c>
      <c r="P87" s="169">
        <v>2.2000000000000002</v>
      </c>
      <c r="Q87" s="169">
        <v>-5.6</v>
      </c>
      <c r="R87" s="169">
        <v>13</v>
      </c>
      <c r="S87" s="169">
        <v>-3.8</v>
      </c>
    </row>
    <row r="88" spans="1:31" ht="13.5" customHeight="1" x14ac:dyDescent="0.2">
      <c r="A88" s="146" t="s">
        <v>84</v>
      </c>
      <c r="B88" s="144">
        <v>9</v>
      </c>
      <c r="D88" s="159">
        <v>2.8</v>
      </c>
      <c r="E88" s="169">
        <v>8.1</v>
      </c>
      <c r="F88" s="169">
        <v>3.9</v>
      </c>
      <c r="G88" s="169">
        <v>27.6</v>
      </c>
      <c r="H88" s="169">
        <v>10</v>
      </c>
      <c r="I88" s="169">
        <v>-1.9</v>
      </c>
      <c r="J88" s="169">
        <v>9.4</v>
      </c>
      <c r="K88" s="169">
        <v>1.7</v>
      </c>
      <c r="L88" s="169">
        <v>-20.8</v>
      </c>
      <c r="M88" s="169">
        <v>1.2</v>
      </c>
      <c r="N88" s="169">
        <v>4.9000000000000004</v>
      </c>
      <c r="O88" s="169">
        <v>-3.8</v>
      </c>
      <c r="P88" s="169">
        <v>7</v>
      </c>
      <c r="Q88" s="169">
        <v>0.3</v>
      </c>
      <c r="R88" s="169">
        <v>9.1</v>
      </c>
      <c r="S88" s="169">
        <v>-4.5</v>
      </c>
    </row>
    <row r="89" spans="1:31" ht="13.5" customHeight="1" x14ac:dyDescent="0.2">
      <c r="A89" s="144" t="s">
        <v>84</v>
      </c>
      <c r="B89" s="144">
        <v>10</v>
      </c>
      <c r="C89" s="152"/>
      <c r="D89" s="159">
        <v>1.8</v>
      </c>
      <c r="E89" s="169">
        <v>-1.4</v>
      </c>
      <c r="F89" s="169">
        <v>3.9</v>
      </c>
      <c r="G89" s="169">
        <v>28.1</v>
      </c>
      <c r="H89" s="169">
        <v>4.4000000000000004</v>
      </c>
      <c r="I89" s="169">
        <v>-0.3</v>
      </c>
      <c r="J89" s="169">
        <v>7.8</v>
      </c>
      <c r="K89" s="169">
        <v>3.7</v>
      </c>
      <c r="L89" s="169">
        <v>-21.7</v>
      </c>
      <c r="M89" s="169">
        <v>4.2</v>
      </c>
      <c r="N89" s="169">
        <v>8.1</v>
      </c>
      <c r="O89" s="169">
        <v>-9.1</v>
      </c>
      <c r="P89" s="169">
        <v>2.2000000000000002</v>
      </c>
      <c r="Q89" s="169">
        <v>-3.2</v>
      </c>
      <c r="R89" s="169">
        <v>9.1999999999999993</v>
      </c>
      <c r="S89" s="169">
        <v>-2.7</v>
      </c>
    </row>
    <row r="90" spans="1:31" ht="13.5" customHeight="1" x14ac:dyDescent="0.2">
      <c r="A90" s="146" t="s">
        <v>84</v>
      </c>
      <c r="B90" s="144">
        <v>11</v>
      </c>
      <c r="C90" s="152"/>
      <c r="D90" s="159">
        <v>2.7</v>
      </c>
      <c r="E90" s="169">
        <v>4</v>
      </c>
      <c r="F90" s="169">
        <v>4.0999999999999996</v>
      </c>
      <c r="G90" s="169">
        <v>29.5</v>
      </c>
      <c r="H90" s="169">
        <v>3.8</v>
      </c>
      <c r="I90" s="169">
        <v>3.9</v>
      </c>
      <c r="J90" s="169">
        <v>6.8</v>
      </c>
      <c r="K90" s="169">
        <v>1.9</v>
      </c>
      <c r="L90" s="169">
        <v>0.6</v>
      </c>
      <c r="M90" s="169">
        <v>2.2999999999999998</v>
      </c>
      <c r="N90" s="169">
        <v>5.5</v>
      </c>
      <c r="O90" s="169">
        <v>-8.9</v>
      </c>
      <c r="P90" s="169">
        <v>1.8</v>
      </c>
      <c r="Q90" s="169">
        <v>-2.1</v>
      </c>
      <c r="R90" s="169">
        <v>6.8</v>
      </c>
      <c r="S90" s="169">
        <v>1.4</v>
      </c>
    </row>
    <row r="91" spans="1:31" ht="13.5" customHeight="1" x14ac:dyDescent="0.2">
      <c r="A91" s="146" t="s">
        <v>84</v>
      </c>
      <c r="B91" s="144">
        <v>12</v>
      </c>
      <c r="C91" s="152"/>
      <c r="D91" s="159">
        <v>2.2000000000000002</v>
      </c>
      <c r="E91" s="169">
        <v>6.1</v>
      </c>
      <c r="F91" s="169">
        <v>3.1</v>
      </c>
      <c r="G91" s="169">
        <v>21.8</v>
      </c>
      <c r="H91" s="169">
        <v>-3.1</v>
      </c>
      <c r="I91" s="169">
        <v>-0.2</v>
      </c>
      <c r="J91" s="169">
        <v>13.9</v>
      </c>
      <c r="K91" s="169">
        <v>2.1</v>
      </c>
      <c r="L91" s="169">
        <v>-10.3</v>
      </c>
      <c r="M91" s="169">
        <v>6.1</v>
      </c>
      <c r="N91" s="169">
        <v>7.1</v>
      </c>
      <c r="O91" s="169">
        <v>-12.1</v>
      </c>
      <c r="P91" s="169">
        <v>2.2000000000000002</v>
      </c>
      <c r="Q91" s="169">
        <v>-4.0999999999999996</v>
      </c>
      <c r="R91" s="169">
        <v>7.6</v>
      </c>
      <c r="S91" s="169">
        <v>-1.7</v>
      </c>
    </row>
    <row r="92" spans="1:31" ht="13.5" customHeight="1" x14ac:dyDescent="0.2">
      <c r="A92" s="148" t="s">
        <v>553</v>
      </c>
      <c r="B92" s="151" t="s">
        <v>360</v>
      </c>
      <c r="C92" s="154"/>
      <c r="D92" s="212">
        <v>1.5</v>
      </c>
      <c r="E92" s="213">
        <v>-1.7</v>
      </c>
      <c r="F92" s="213">
        <v>0.9</v>
      </c>
      <c r="G92" s="213">
        <v>-0.9</v>
      </c>
      <c r="H92" s="213">
        <v>17.899999999999999</v>
      </c>
      <c r="I92" s="213">
        <v>8.8000000000000007</v>
      </c>
      <c r="J92" s="213">
        <v>4.7</v>
      </c>
      <c r="K92" s="213">
        <v>15.7</v>
      </c>
      <c r="L92" s="213">
        <v>-15.9</v>
      </c>
      <c r="M92" s="213">
        <v>1</v>
      </c>
      <c r="N92" s="213">
        <v>11</v>
      </c>
      <c r="O92" s="213">
        <v>6.8</v>
      </c>
      <c r="P92" s="213">
        <v>-1.9</v>
      </c>
      <c r="Q92" s="213">
        <v>-3.6</v>
      </c>
      <c r="R92" s="213">
        <v>2.1</v>
      </c>
      <c r="S92" s="172">
        <v>2.6</v>
      </c>
    </row>
    <row r="93" spans="1:31" ht="27" customHeight="1" x14ac:dyDescent="0.2">
      <c r="A93" s="592" t="s">
        <v>474</v>
      </c>
      <c r="B93" s="592"/>
      <c r="C93" s="592"/>
      <c r="D93" s="201">
        <v>-1.2</v>
      </c>
      <c r="E93" s="163">
        <v>-9.8000000000000007</v>
      </c>
      <c r="F93" s="163">
        <v>-3.7</v>
      </c>
      <c r="G93" s="163">
        <v>-2.9</v>
      </c>
      <c r="H93" s="163">
        <v>24.2</v>
      </c>
      <c r="I93" s="163">
        <v>1.2</v>
      </c>
      <c r="J93" s="163">
        <v>-3.2</v>
      </c>
      <c r="K93" s="163">
        <v>10.9</v>
      </c>
      <c r="L93" s="163">
        <v>-22.8</v>
      </c>
      <c r="M93" s="163">
        <v>-2.4</v>
      </c>
      <c r="N93" s="163">
        <v>2.9</v>
      </c>
      <c r="O93" s="163">
        <v>9.6</v>
      </c>
      <c r="P93" s="163">
        <v>-3.7</v>
      </c>
      <c r="Q93" s="163">
        <v>0.7</v>
      </c>
      <c r="R93" s="163">
        <v>5.3</v>
      </c>
      <c r="S93" s="163">
        <v>5.2</v>
      </c>
      <c r="T93" s="149"/>
      <c r="U93" s="149"/>
      <c r="V93" s="149"/>
      <c r="W93" s="149"/>
      <c r="X93" s="149"/>
      <c r="Y93" s="149"/>
      <c r="Z93" s="149"/>
      <c r="AA93" s="149"/>
      <c r="AB93" s="149"/>
      <c r="AC93" s="149"/>
      <c r="AD93" s="149"/>
      <c r="AE93" s="149"/>
    </row>
    <row r="94" spans="1:31" ht="27" customHeight="1" x14ac:dyDescent="0.2">
      <c r="A94" s="208"/>
      <c r="B94" s="208"/>
      <c r="C94" s="208"/>
      <c r="D94" s="210"/>
      <c r="E94" s="210"/>
      <c r="F94" s="210"/>
      <c r="G94" s="210"/>
      <c r="H94" s="210"/>
      <c r="I94" s="210"/>
      <c r="J94" s="210"/>
      <c r="K94" s="210"/>
      <c r="L94" s="210"/>
      <c r="M94" s="210"/>
      <c r="N94" s="210"/>
      <c r="O94" s="210"/>
      <c r="P94" s="210"/>
      <c r="Q94" s="210"/>
      <c r="R94" s="210"/>
      <c r="S94" s="214"/>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7"/>
    <pageSetUpPr fitToPage="1"/>
  </sheetPr>
  <dimension ref="A1:AE94"/>
  <sheetViews>
    <sheetView view="pageBreakPreview" topLeftCell="A44" zoomScale="60" zoomScaleNormal="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479</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58">
        <v>103.6</v>
      </c>
      <c r="E8" s="168">
        <v>100.9</v>
      </c>
      <c r="F8" s="168">
        <v>105.5</v>
      </c>
      <c r="G8" s="168">
        <v>101.8</v>
      </c>
      <c r="H8" s="168">
        <v>99.9</v>
      </c>
      <c r="I8" s="168">
        <v>109.8</v>
      </c>
      <c r="J8" s="168">
        <v>101.6</v>
      </c>
      <c r="K8" s="168">
        <v>101.1</v>
      </c>
      <c r="L8" s="181">
        <v>105.1</v>
      </c>
      <c r="M8" s="181">
        <v>98.6</v>
      </c>
      <c r="N8" s="181">
        <v>113.4</v>
      </c>
      <c r="O8" s="181">
        <v>115.6</v>
      </c>
      <c r="P8" s="168">
        <v>92.1</v>
      </c>
      <c r="Q8" s="168">
        <v>100.6</v>
      </c>
      <c r="R8" s="168">
        <v>99.8</v>
      </c>
      <c r="S8" s="181">
        <v>102.3</v>
      </c>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row>
    <row r="10" spans="1:27" x14ac:dyDescent="0.2">
      <c r="A10" s="144"/>
      <c r="B10" s="144" t="s">
        <v>150</v>
      </c>
      <c r="C10" s="152"/>
      <c r="D10" s="159">
        <v>100.7</v>
      </c>
      <c r="E10" s="169">
        <v>102.4</v>
      </c>
      <c r="F10" s="169">
        <v>101.6</v>
      </c>
      <c r="G10" s="169">
        <v>103.9</v>
      </c>
      <c r="H10" s="169">
        <v>103.2</v>
      </c>
      <c r="I10" s="169">
        <v>101.3</v>
      </c>
      <c r="J10" s="169">
        <v>97.5</v>
      </c>
      <c r="K10" s="169">
        <v>98.7</v>
      </c>
      <c r="L10" s="182">
        <v>107.2</v>
      </c>
      <c r="M10" s="182">
        <v>100.2</v>
      </c>
      <c r="N10" s="182">
        <v>101.9</v>
      </c>
      <c r="O10" s="182">
        <v>102.4</v>
      </c>
      <c r="P10" s="169">
        <v>94.1</v>
      </c>
      <c r="Q10" s="169">
        <v>98.6</v>
      </c>
      <c r="R10" s="169">
        <v>104.9</v>
      </c>
      <c r="S10" s="182">
        <v>110.1</v>
      </c>
    </row>
    <row r="11" spans="1:27" ht="13.5" customHeight="1" x14ac:dyDescent="0.2">
      <c r="A11" s="144"/>
      <c r="B11" s="144" t="s">
        <v>363</v>
      </c>
      <c r="C11" s="152"/>
      <c r="D11" s="159">
        <v>100.8</v>
      </c>
      <c r="E11" s="169">
        <v>100.1</v>
      </c>
      <c r="F11" s="169">
        <v>103</v>
      </c>
      <c r="G11" s="169">
        <v>100</v>
      </c>
      <c r="H11" s="169">
        <v>103.8</v>
      </c>
      <c r="I11" s="169">
        <v>97.3</v>
      </c>
      <c r="J11" s="169">
        <v>95.3</v>
      </c>
      <c r="K11" s="169">
        <v>99.7</v>
      </c>
      <c r="L11" s="169">
        <v>113.1</v>
      </c>
      <c r="M11" s="169">
        <v>98.5</v>
      </c>
      <c r="N11" s="169">
        <v>103.6</v>
      </c>
      <c r="O11" s="169">
        <v>105.9</v>
      </c>
      <c r="P11" s="169">
        <v>95</v>
      </c>
      <c r="Q11" s="169">
        <v>99.9</v>
      </c>
      <c r="R11" s="169">
        <v>103.8</v>
      </c>
      <c r="S11" s="169">
        <v>112.5</v>
      </c>
    </row>
    <row r="12" spans="1:27" ht="13.5" customHeight="1" x14ac:dyDescent="0.2">
      <c r="A12" s="144"/>
      <c r="B12" s="144" t="s">
        <v>156</v>
      </c>
      <c r="C12" s="152"/>
      <c r="D12" s="160">
        <v>102.1</v>
      </c>
      <c r="E12" s="165">
        <v>100.2</v>
      </c>
      <c r="F12" s="165">
        <v>105.4</v>
      </c>
      <c r="G12" s="165">
        <v>111.7</v>
      </c>
      <c r="H12" s="165">
        <v>103.1</v>
      </c>
      <c r="I12" s="165">
        <v>101.9</v>
      </c>
      <c r="J12" s="165">
        <v>96.3</v>
      </c>
      <c r="K12" s="165">
        <v>100.2</v>
      </c>
      <c r="L12" s="165">
        <v>105.2</v>
      </c>
      <c r="M12" s="165">
        <v>98.8</v>
      </c>
      <c r="N12" s="165">
        <v>103.3</v>
      </c>
      <c r="O12" s="165">
        <v>101.3</v>
      </c>
      <c r="P12" s="165">
        <v>96.7</v>
      </c>
      <c r="Q12" s="165">
        <v>99.5</v>
      </c>
      <c r="R12" s="165">
        <v>105.5</v>
      </c>
      <c r="S12" s="165">
        <v>115.9</v>
      </c>
    </row>
    <row r="13" spans="1:27" ht="13.5" customHeight="1" x14ac:dyDescent="0.2">
      <c r="A13" s="145"/>
      <c r="B13" s="145" t="s">
        <v>305</v>
      </c>
      <c r="C13" s="153"/>
      <c r="D13" s="161">
        <v>103</v>
      </c>
      <c r="E13" s="171">
        <v>98.1</v>
      </c>
      <c r="F13" s="171">
        <v>105.1</v>
      </c>
      <c r="G13" s="171">
        <v>108.5</v>
      </c>
      <c r="H13" s="171">
        <v>98</v>
      </c>
      <c r="I13" s="171">
        <v>101.5</v>
      </c>
      <c r="J13" s="171">
        <v>101.6</v>
      </c>
      <c r="K13" s="171">
        <v>100.3</v>
      </c>
      <c r="L13" s="171">
        <v>96.3</v>
      </c>
      <c r="M13" s="171">
        <v>100.3</v>
      </c>
      <c r="N13" s="171">
        <v>91.8</v>
      </c>
      <c r="O13" s="171">
        <v>102.9</v>
      </c>
      <c r="P13" s="171">
        <v>109.4</v>
      </c>
      <c r="Q13" s="171">
        <v>96.3</v>
      </c>
      <c r="R13" s="171">
        <v>109.5</v>
      </c>
      <c r="S13" s="171">
        <v>120.5</v>
      </c>
    </row>
    <row r="14" spans="1:27" ht="13.5" customHeight="1" x14ac:dyDescent="0.2">
      <c r="A14" s="144" t="s">
        <v>473</v>
      </c>
      <c r="B14" s="144" t="s">
        <v>360</v>
      </c>
      <c r="C14" s="152" t="s">
        <v>252</v>
      </c>
      <c r="D14" s="158">
        <v>97.2</v>
      </c>
      <c r="E14" s="168">
        <v>85.3</v>
      </c>
      <c r="F14" s="168">
        <v>94.8</v>
      </c>
      <c r="G14" s="168">
        <v>104.2</v>
      </c>
      <c r="H14" s="168">
        <v>95.7</v>
      </c>
      <c r="I14" s="168">
        <v>94.2</v>
      </c>
      <c r="J14" s="168">
        <v>99.1</v>
      </c>
      <c r="K14" s="168">
        <v>95.4</v>
      </c>
      <c r="L14" s="168">
        <v>91.4</v>
      </c>
      <c r="M14" s="168">
        <v>89.8</v>
      </c>
      <c r="N14" s="168">
        <v>93.2</v>
      </c>
      <c r="O14" s="168">
        <v>96.3</v>
      </c>
      <c r="P14" s="168">
        <v>105.4</v>
      </c>
      <c r="Q14" s="168">
        <v>95</v>
      </c>
      <c r="R14" s="168">
        <v>105.2</v>
      </c>
      <c r="S14" s="168">
        <v>117.9</v>
      </c>
    </row>
    <row r="15" spans="1:27" ht="13.5" customHeight="1" x14ac:dyDescent="0.2">
      <c r="A15" s="146" t="s">
        <v>84</v>
      </c>
      <c r="B15" s="144">
        <v>2</v>
      </c>
      <c r="C15" s="152"/>
      <c r="D15" s="159">
        <v>103.5</v>
      </c>
      <c r="E15" s="169">
        <v>101.5</v>
      </c>
      <c r="F15" s="169">
        <v>106</v>
      </c>
      <c r="G15" s="169">
        <v>104.5</v>
      </c>
      <c r="H15" s="169">
        <v>92.8</v>
      </c>
      <c r="I15" s="169">
        <v>103.5</v>
      </c>
      <c r="J15" s="169">
        <v>102.6</v>
      </c>
      <c r="K15" s="169">
        <v>93.1</v>
      </c>
      <c r="L15" s="169">
        <v>98.1</v>
      </c>
      <c r="M15" s="169">
        <v>101.9</v>
      </c>
      <c r="N15" s="169">
        <v>90.6</v>
      </c>
      <c r="O15" s="169">
        <v>100.3</v>
      </c>
      <c r="P15" s="169">
        <v>110.6</v>
      </c>
      <c r="Q15" s="169">
        <v>96.4</v>
      </c>
      <c r="R15" s="169">
        <v>102.6</v>
      </c>
      <c r="S15" s="169">
        <v>121.7</v>
      </c>
    </row>
    <row r="16" spans="1:27" ht="13.5" customHeight="1" x14ac:dyDescent="0.2">
      <c r="A16" s="146" t="s">
        <v>84</v>
      </c>
      <c r="B16" s="144">
        <v>3</v>
      </c>
      <c r="C16" s="152"/>
      <c r="D16" s="159">
        <v>103.1</v>
      </c>
      <c r="E16" s="169">
        <v>98.5</v>
      </c>
      <c r="F16" s="169">
        <v>104.9</v>
      </c>
      <c r="G16" s="169">
        <v>109.7</v>
      </c>
      <c r="H16" s="169">
        <v>96.7</v>
      </c>
      <c r="I16" s="169">
        <v>102.9</v>
      </c>
      <c r="J16" s="169">
        <v>99.8</v>
      </c>
      <c r="K16" s="169">
        <v>94.9</v>
      </c>
      <c r="L16" s="169">
        <v>98.4</v>
      </c>
      <c r="M16" s="169">
        <v>102.6</v>
      </c>
      <c r="N16" s="169">
        <v>94.5</v>
      </c>
      <c r="O16" s="169">
        <v>100.5</v>
      </c>
      <c r="P16" s="169">
        <v>107.6</v>
      </c>
      <c r="Q16" s="169">
        <v>98.5</v>
      </c>
      <c r="R16" s="169">
        <v>109.4</v>
      </c>
      <c r="S16" s="169">
        <v>120</v>
      </c>
    </row>
    <row r="17" spans="1:19" ht="13.5" customHeight="1" x14ac:dyDescent="0.2">
      <c r="A17" s="146" t="s">
        <v>84</v>
      </c>
      <c r="B17" s="144">
        <v>4</v>
      </c>
      <c r="D17" s="159">
        <v>107.5</v>
      </c>
      <c r="E17" s="169">
        <v>103.1</v>
      </c>
      <c r="F17" s="169">
        <v>108.5</v>
      </c>
      <c r="G17" s="169">
        <v>111.1</v>
      </c>
      <c r="H17" s="169">
        <v>98.4</v>
      </c>
      <c r="I17" s="169">
        <v>107.5</v>
      </c>
      <c r="J17" s="169">
        <v>105.5</v>
      </c>
      <c r="K17" s="169">
        <v>101.4</v>
      </c>
      <c r="L17" s="169">
        <v>102.4</v>
      </c>
      <c r="M17" s="169">
        <v>105.1</v>
      </c>
      <c r="N17" s="169">
        <v>93.5</v>
      </c>
      <c r="O17" s="169">
        <v>108</v>
      </c>
      <c r="P17" s="169">
        <v>121.9</v>
      </c>
      <c r="Q17" s="169">
        <v>100.8</v>
      </c>
      <c r="R17" s="169">
        <v>116.3</v>
      </c>
      <c r="S17" s="169">
        <v>124.2</v>
      </c>
    </row>
    <row r="18" spans="1:19" ht="13.5" customHeight="1" x14ac:dyDescent="0.2">
      <c r="A18" s="146" t="s">
        <v>84</v>
      </c>
      <c r="B18" s="144">
        <v>5</v>
      </c>
      <c r="C18" s="152"/>
      <c r="D18" s="159">
        <v>101.7</v>
      </c>
      <c r="E18" s="169">
        <v>89.3</v>
      </c>
      <c r="F18" s="169">
        <v>100.9</v>
      </c>
      <c r="G18" s="169">
        <v>111.2</v>
      </c>
      <c r="H18" s="169">
        <v>100.5</v>
      </c>
      <c r="I18" s="169">
        <v>98.9</v>
      </c>
      <c r="J18" s="169">
        <v>99.3</v>
      </c>
      <c r="K18" s="169">
        <v>103.9</v>
      </c>
      <c r="L18" s="169">
        <v>98.3</v>
      </c>
      <c r="M18" s="169">
        <v>98.6</v>
      </c>
      <c r="N18" s="169">
        <v>95.8</v>
      </c>
      <c r="O18" s="169">
        <v>102.5</v>
      </c>
      <c r="P18" s="169">
        <v>120.3</v>
      </c>
      <c r="Q18" s="169">
        <v>96.2</v>
      </c>
      <c r="R18" s="169">
        <v>113.1</v>
      </c>
      <c r="S18" s="169">
        <v>118.4</v>
      </c>
    </row>
    <row r="19" spans="1:19" ht="13.5" customHeight="1" x14ac:dyDescent="0.2">
      <c r="A19" s="146" t="s">
        <v>84</v>
      </c>
      <c r="B19" s="144">
        <v>6</v>
      </c>
      <c r="C19" s="152"/>
      <c r="D19" s="159">
        <v>106.6</v>
      </c>
      <c r="E19" s="169">
        <v>98.8</v>
      </c>
      <c r="F19" s="169">
        <v>109.3</v>
      </c>
      <c r="G19" s="169">
        <v>112.5</v>
      </c>
      <c r="H19" s="169">
        <v>97.5</v>
      </c>
      <c r="I19" s="169">
        <v>106.2</v>
      </c>
      <c r="J19" s="169">
        <v>105</v>
      </c>
      <c r="K19" s="169">
        <v>100.4</v>
      </c>
      <c r="L19" s="169">
        <v>102.6</v>
      </c>
      <c r="M19" s="169">
        <v>105</v>
      </c>
      <c r="N19" s="169">
        <v>96.7</v>
      </c>
      <c r="O19" s="169">
        <v>107</v>
      </c>
      <c r="P19" s="169">
        <v>117.4</v>
      </c>
      <c r="Q19" s="169">
        <v>97.8</v>
      </c>
      <c r="R19" s="169">
        <v>107.5</v>
      </c>
      <c r="S19" s="169">
        <v>124.2</v>
      </c>
    </row>
    <row r="20" spans="1:19" ht="13.5" customHeight="1" x14ac:dyDescent="0.2">
      <c r="A20" s="146" t="s">
        <v>84</v>
      </c>
      <c r="B20" s="144">
        <v>7</v>
      </c>
      <c r="C20" s="152"/>
      <c r="D20" s="159">
        <v>104.3</v>
      </c>
      <c r="E20" s="169">
        <v>99.6</v>
      </c>
      <c r="F20" s="169">
        <v>107.7</v>
      </c>
      <c r="G20" s="169">
        <v>110.3</v>
      </c>
      <c r="H20" s="169">
        <v>103.8</v>
      </c>
      <c r="I20" s="169">
        <v>99.6</v>
      </c>
      <c r="J20" s="169">
        <v>101.4</v>
      </c>
      <c r="K20" s="169">
        <v>107.8</v>
      </c>
      <c r="L20" s="169">
        <v>94.8</v>
      </c>
      <c r="M20" s="169">
        <v>103.7</v>
      </c>
      <c r="N20" s="169">
        <v>87.6</v>
      </c>
      <c r="O20" s="169">
        <v>108.3</v>
      </c>
      <c r="P20" s="169">
        <v>114.8</v>
      </c>
      <c r="Q20" s="169">
        <v>95.9</v>
      </c>
      <c r="R20" s="169">
        <v>113.7</v>
      </c>
      <c r="S20" s="169">
        <v>122.2</v>
      </c>
    </row>
    <row r="21" spans="1:19" ht="13.5" customHeight="1" x14ac:dyDescent="0.2">
      <c r="A21" s="147" t="s">
        <v>84</v>
      </c>
      <c r="B21" s="144">
        <v>8</v>
      </c>
      <c r="C21" s="152"/>
      <c r="D21" s="159">
        <v>98</v>
      </c>
      <c r="E21" s="169">
        <v>88.6</v>
      </c>
      <c r="F21" s="169">
        <v>100.1</v>
      </c>
      <c r="G21" s="169">
        <v>108</v>
      </c>
      <c r="H21" s="169">
        <v>102.3</v>
      </c>
      <c r="I21" s="169">
        <v>96.4</v>
      </c>
      <c r="J21" s="169">
        <v>99.2</v>
      </c>
      <c r="K21" s="169">
        <v>101</v>
      </c>
      <c r="L21" s="169">
        <v>93</v>
      </c>
      <c r="M21" s="169">
        <v>97.4</v>
      </c>
      <c r="N21" s="169">
        <v>89.3</v>
      </c>
      <c r="O21" s="169">
        <v>109.3</v>
      </c>
      <c r="P21" s="169">
        <v>80.7</v>
      </c>
      <c r="Q21" s="169">
        <v>95.3</v>
      </c>
      <c r="R21" s="169">
        <v>108</v>
      </c>
      <c r="S21" s="169">
        <v>116.7</v>
      </c>
    </row>
    <row r="22" spans="1:19" ht="13.5" customHeight="1" x14ac:dyDescent="0.2">
      <c r="A22" s="146" t="s">
        <v>84</v>
      </c>
      <c r="B22" s="144">
        <v>9</v>
      </c>
      <c r="D22" s="159">
        <v>101.9</v>
      </c>
      <c r="E22" s="169">
        <v>101</v>
      </c>
      <c r="F22" s="169">
        <v>104.4</v>
      </c>
      <c r="G22" s="169">
        <v>103.5</v>
      </c>
      <c r="H22" s="169">
        <v>93.4</v>
      </c>
      <c r="I22" s="169">
        <v>101.8</v>
      </c>
      <c r="J22" s="169">
        <v>101.2</v>
      </c>
      <c r="K22" s="169">
        <v>95.2</v>
      </c>
      <c r="L22" s="169">
        <v>90.5</v>
      </c>
      <c r="M22" s="169">
        <v>94.2</v>
      </c>
      <c r="N22" s="169">
        <v>88.1</v>
      </c>
      <c r="O22" s="169">
        <v>106.7</v>
      </c>
      <c r="P22" s="169">
        <v>106.3</v>
      </c>
      <c r="Q22" s="169">
        <v>97.4</v>
      </c>
      <c r="R22" s="169">
        <v>103.4</v>
      </c>
      <c r="S22" s="169">
        <v>118.2</v>
      </c>
    </row>
    <row r="23" spans="1:19" ht="13.5" customHeight="1" x14ac:dyDescent="0.2">
      <c r="A23" s="146" t="s">
        <v>84</v>
      </c>
      <c r="B23" s="144">
        <v>10</v>
      </c>
      <c r="C23" s="152"/>
      <c r="D23" s="159">
        <v>103.1</v>
      </c>
      <c r="E23" s="169">
        <v>102.5</v>
      </c>
      <c r="F23" s="169">
        <v>107.7</v>
      </c>
      <c r="G23" s="169">
        <v>109.9</v>
      </c>
      <c r="H23" s="169">
        <v>100.1</v>
      </c>
      <c r="I23" s="169">
        <v>99.1</v>
      </c>
      <c r="J23" s="169">
        <v>101.4</v>
      </c>
      <c r="K23" s="169">
        <v>105.7</v>
      </c>
      <c r="L23" s="169">
        <v>87.8</v>
      </c>
      <c r="M23" s="169">
        <v>103.1</v>
      </c>
      <c r="N23" s="169">
        <v>87</v>
      </c>
      <c r="O23" s="169">
        <v>99.3</v>
      </c>
      <c r="P23" s="169">
        <v>113.1</v>
      </c>
      <c r="Q23" s="169">
        <v>94.4</v>
      </c>
      <c r="R23" s="169">
        <v>113</v>
      </c>
      <c r="S23" s="169">
        <v>116.8</v>
      </c>
    </row>
    <row r="24" spans="1:19" ht="13.5" customHeight="1" x14ac:dyDescent="0.2">
      <c r="A24" s="146" t="s">
        <v>84</v>
      </c>
      <c r="B24" s="144">
        <v>11</v>
      </c>
      <c r="C24" s="152"/>
      <c r="D24" s="159">
        <v>106.5</v>
      </c>
      <c r="E24" s="169">
        <v>105.7</v>
      </c>
      <c r="F24" s="169">
        <v>111.5</v>
      </c>
      <c r="G24" s="169">
        <v>111.3</v>
      </c>
      <c r="H24" s="169">
        <v>99.7</v>
      </c>
      <c r="I24" s="169">
        <v>107.1</v>
      </c>
      <c r="J24" s="169">
        <v>103.1</v>
      </c>
      <c r="K24" s="169">
        <v>101.6</v>
      </c>
      <c r="L24" s="169">
        <v>101.7</v>
      </c>
      <c r="M24" s="169">
        <v>103.5</v>
      </c>
      <c r="N24" s="169">
        <v>90.8</v>
      </c>
      <c r="O24" s="169">
        <v>99.9</v>
      </c>
      <c r="P24" s="169">
        <v>114.3</v>
      </c>
      <c r="Q24" s="169">
        <v>94.8</v>
      </c>
      <c r="R24" s="169">
        <v>108.2</v>
      </c>
      <c r="S24" s="169">
        <v>127.9</v>
      </c>
    </row>
    <row r="25" spans="1:19" ht="13.5" customHeight="1" x14ac:dyDescent="0.2">
      <c r="A25" s="146" t="s">
        <v>84</v>
      </c>
      <c r="B25" s="144">
        <v>12</v>
      </c>
      <c r="C25" s="152"/>
      <c r="D25" s="159">
        <v>102</v>
      </c>
      <c r="E25" s="169">
        <v>102.7</v>
      </c>
      <c r="F25" s="169">
        <v>105.4</v>
      </c>
      <c r="G25" s="169">
        <v>105.5</v>
      </c>
      <c r="H25" s="169">
        <v>95.3</v>
      </c>
      <c r="I25" s="169">
        <v>100.4</v>
      </c>
      <c r="J25" s="169">
        <v>101.4</v>
      </c>
      <c r="K25" s="169">
        <v>103.3</v>
      </c>
      <c r="L25" s="169">
        <v>96.5</v>
      </c>
      <c r="M25" s="169">
        <v>98.4</v>
      </c>
      <c r="N25" s="169">
        <v>94.6</v>
      </c>
      <c r="O25" s="169">
        <v>97</v>
      </c>
      <c r="P25" s="169">
        <v>99.8</v>
      </c>
      <c r="Q25" s="169">
        <v>93.5</v>
      </c>
      <c r="R25" s="169">
        <v>113.2</v>
      </c>
      <c r="S25" s="169">
        <v>117.9</v>
      </c>
    </row>
    <row r="26" spans="1:19" ht="13.5" customHeight="1" x14ac:dyDescent="0.2">
      <c r="A26" s="148" t="s">
        <v>553</v>
      </c>
      <c r="B26" s="151" t="s">
        <v>360</v>
      </c>
      <c r="C26" s="154"/>
      <c r="D26" s="162">
        <v>95.6</v>
      </c>
      <c r="E26" s="172">
        <v>82.6</v>
      </c>
      <c r="F26" s="172">
        <v>94</v>
      </c>
      <c r="G26" s="172">
        <v>100.5</v>
      </c>
      <c r="H26" s="172">
        <v>95.8</v>
      </c>
      <c r="I26" s="172">
        <v>94.9</v>
      </c>
      <c r="J26" s="172">
        <v>96</v>
      </c>
      <c r="K26" s="172">
        <v>97.3</v>
      </c>
      <c r="L26" s="172">
        <v>90.6</v>
      </c>
      <c r="M26" s="172">
        <v>89.9</v>
      </c>
      <c r="N26" s="172">
        <v>96.3</v>
      </c>
      <c r="O26" s="172">
        <v>102</v>
      </c>
      <c r="P26" s="172">
        <v>107.7</v>
      </c>
      <c r="Q26" s="172">
        <v>89.5</v>
      </c>
      <c r="R26" s="172">
        <v>107.4</v>
      </c>
      <c r="S26" s="172">
        <v>112.6</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58">
        <v>-1.3</v>
      </c>
      <c r="E28" s="168">
        <v>0.2</v>
      </c>
      <c r="F28" s="168">
        <v>-2</v>
      </c>
      <c r="G28" s="168">
        <v>-7.1</v>
      </c>
      <c r="H28" s="168">
        <v>9.1</v>
      </c>
      <c r="I28" s="168">
        <v>0.6</v>
      </c>
      <c r="J28" s="168">
        <v>-2.4</v>
      </c>
      <c r="K28" s="168">
        <v>1.5</v>
      </c>
      <c r="L28" s="181">
        <v>-3.8</v>
      </c>
      <c r="M28" s="181">
        <v>-0.1</v>
      </c>
      <c r="N28" s="181">
        <v>3.3</v>
      </c>
      <c r="O28" s="181">
        <v>1.4</v>
      </c>
      <c r="P28" s="168">
        <v>-4.4000000000000004</v>
      </c>
      <c r="Q28" s="168">
        <v>-1.7</v>
      </c>
      <c r="R28" s="168">
        <v>-6.2</v>
      </c>
      <c r="S28" s="181">
        <v>-2.1</v>
      </c>
    </row>
    <row r="29" spans="1:19" ht="13.5" customHeight="1" x14ac:dyDescent="0.2">
      <c r="A29" s="144"/>
      <c r="B29" s="144" t="s">
        <v>239</v>
      </c>
      <c r="C29" s="152"/>
      <c r="D29" s="159">
        <v>-3.4</v>
      </c>
      <c r="E29" s="169">
        <v>-0.9</v>
      </c>
      <c r="F29" s="169">
        <v>-5.2</v>
      </c>
      <c r="G29" s="169">
        <v>-1.7</v>
      </c>
      <c r="H29" s="169">
        <v>0.2</v>
      </c>
      <c r="I29" s="169">
        <v>-9</v>
      </c>
      <c r="J29" s="169">
        <v>-1.5</v>
      </c>
      <c r="K29" s="169">
        <v>-1.1000000000000001</v>
      </c>
      <c r="L29" s="182">
        <v>-4.9000000000000004</v>
      </c>
      <c r="M29" s="182">
        <v>1.3</v>
      </c>
      <c r="N29" s="182">
        <v>-11.7</v>
      </c>
      <c r="O29" s="182">
        <v>-13.6</v>
      </c>
      <c r="P29" s="169">
        <v>8.6</v>
      </c>
      <c r="Q29" s="169">
        <v>-0.6</v>
      </c>
      <c r="R29" s="169">
        <v>0.3</v>
      </c>
      <c r="S29" s="182">
        <v>-2.2000000000000002</v>
      </c>
    </row>
    <row r="30" spans="1:19" ht="13.5" customHeight="1" x14ac:dyDescent="0.2">
      <c r="A30" s="144"/>
      <c r="B30" s="144" t="s">
        <v>150</v>
      </c>
      <c r="C30" s="152"/>
      <c r="D30" s="159">
        <v>0.8</v>
      </c>
      <c r="E30" s="169">
        <v>2.4</v>
      </c>
      <c r="F30" s="169">
        <v>1.6</v>
      </c>
      <c r="G30" s="169">
        <v>3.9</v>
      </c>
      <c r="H30" s="169">
        <v>3.2</v>
      </c>
      <c r="I30" s="169">
        <v>1.3</v>
      </c>
      <c r="J30" s="169">
        <v>-2.5</v>
      </c>
      <c r="K30" s="169">
        <v>-1.4</v>
      </c>
      <c r="L30" s="182">
        <v>7.3</v>
      </c>
      <c r="M30" s="182">
        <v>0.2</v>
      </c>
      <c r="N30" s="182">
        <v>1.8</v>
      </c>
      <c r="O30" s="182">
        <v>2.5</v>
      </c>
      <c r="P30" s="169">
        <v>-5.9</v>
      </c>
      <c r="Q30" s="169">
        <v>-1.4</v>
      </c>
      <c r="R30" s="169">
        <v>4.9000000000000004</v>
      </c>
      <c r="S30" s="182">
        <v>10</v>
      </c>
    </row>
    <row r="31" spans="1:19" ht="13.5" customHeight="1" x14ac:dyDescent="0.2">
      <c r="A31" s="144"/>
      <c r="B31" s="144" t="s">
        <v>363</v>
      </c>
      <c r="C31" s="152"/>
      <c r="D31" s="159">
        <v>0.1</v>
      </c>
      <c r="E31" s="169">
        <v>-2.2000000000000002</v>
      </c>
      <c r="F31" s="169">
        <v>1.4</v>
      </c>
      <c r="G31" s="169">
        <v>-3.8</v>
      </c>
      <c r="H31" s="169">
        <v>0.6</v>
      </c>
      <c r="I31" s="169">
        <v>-3.9</v>
      </c>
      <c r="J31" s="169">
        <v>-2.2999999999999998</v>
      </c>
      <c r="K31" s="169">
        <v>1</v>
      </c>
      <c r="L31" s="182">
        <v>5.5</v>
      </c>
      <c r="M31" s="182">
        <v>-1.7</v>
      </c>
      <c r="N31" s="182">
        <v>1.7</v>
      </c>
      <c r="O31" s="182">
        <v>3.4</v>
      </c>
      <c r="P31" s="169">
        <v>1</v>
      </c>
      <c r="Q31" s="169">
        <v>1.3</v>
      </c>
      <c r="R31" s="169">
        <v>-1</v>
      </c>
      <c r="S31" s="182">
        <v>2.2000000000000002</v>
      </c>
    </row>
    <row r="32" spans="1:19" ht="13.5" customHeight="1" x14ac:dyDescent="0.2">
      <c r="A32" s="144"/>
      <c r="B32" s="144" t="s">
        <v>156</v>
      </c>
      <c r="C32" s="152"/>
      <c r="D32" s="159">
        <v>1.3</v>
      </c>
      <c r="E32" s="169">
        <v>0.1</v>
      </c>
      <c r="F32" s="169">
        <v>2.2999999999999998</v>
      </c>
      <c r="G32" s="169">
        <v>11.7</v>
      </c>
      <c r="H32" s="169">
        <v>-0.7</v>
      </c>
      <c r="I32" s="169">
        <v>4.7</v>
      </c>
      <c r="J32" s="169">
        <v>1</v>
      </c>
      <c r="K32" s="169">
        <v>0.5</v>
      </c>
      <c r="L32" s="182">
        <v>-7</v>
      </c>
      <c r="M32" s="182">
        <v>0.3</v>
      </c>
      <c r="N32" s="182">
        <v>-0.3</v>
      </c>
      <c r="O32" s="182">
        <v>-4.3</v>
      </c>
      <c r="P32" s="169">
        <v>1.8</v>
      </c>
      <c r="Q32" s="169">
        <v>-0.4</v>
      </c>
      <c r="R32" s="169">
        <v>1.6</v>
      </c>
      <c r="S32" s="182">
        <v>3</v>
      </c>
    </row>
    <row r="33" spans="1:31" ht="13.5" customHeight="1" x14ac:dyDescent="0.2">
      <c r="A33" s="145"/>
      <c r="B33" s="145" t="s">
        <v>305</v>
      </c>
      <c r="C33" s="153"/>
      <c r="D33" s="161">
        <v>0.4</v>
      </c>
      <c r="E33" s="171">
        <v>-2.2000000000000002</v>
      </c>
      <c r="F33" s="171">
        <v>-0.4</v>
      </c>
      <c r="G33" s="171">
        <v>-3.1</v>
      </c>
      <c r="H33" s="171">
        <v>-5.0999999999999996</v>
      </c>
      <c r="I33" s="171">
        <v>-0.8</v>
      </c>
      <c r="J33" s="171">
        <v>5.4</v>
      </c>
      <c r="K33" s="171">
        <v>0.1</v>
      </c>
      <c r="L33" s="171">
        <v>-8.6</v>
      </c>
      <c r="M33" s="171">
        <v>1</v>
      </c>
      <c r="N33" s="171">
        <v>-9</v>
      </c>
      <c r="O33" s="171">
        <v>-1.6</v>
      </c>
      <c r="P33" s="171">
        <v>11.7</v>
      </c>
      <c r="Q33" s="171">
        <v>-2.9</v>
      </c>
      <c r="R33" s="171">
        <v>3.9</v>
      </c>
      <c r="S33" s="171">
        <v>4.0999999999999996</v>
      </c>
    </row>
    <row r="34" spans="1:31" ht="13.5" customHeight="1" x14ac:dyDescent="0.2">
      <c r="A34" s="144" t="s">
        <v>473</v>
      </c>
      <c r="B34" s="144" t="s">
        <v>360</v>
      </c>
      <c r="C34" s="152" t="s">
        <v>252</v>
      </c>
      <c r="D34" s="158">
        <v>1.6</v>
      </c>
      <c r="E34" s="168">
        <v>-4.5999999999999996</v>
      </c>
      <c r="F34" s="168">
        <v>0.4</v>
      </c>
      <c r="G34" s="168">
        <v>-1.2</v>
      </c>
      <c r="H34" s="168">
        <v>-6.6</v>
      </c>
      <c r="I34" s="168">
        <v>1</v>
      </c>
      <c r="J34" s="168">
        <v>6.3</v>
      </c>
      <c r="K34" s="168">
        <v>-0.6</v>
      </c>
      <c r="L34" s="168">
        <v>-5.3</v>
      </c>
      <c r="M34" s="168">
        <v>1</v>
      </c>
      <c r="N34" s="168">
        <v>-4.8</v>
      </c>
      <c r="O34" s="168">
        <v>-7.9</v>
      </c>
      <c r="P34" s="168">
        <v>13.1</v>
      </c>
      <c r="Q34" s="168">
        <v>-2.6</v>
      </c>
      <c r="R34" s="168">
        <v>6.4</v>
      </c>
      <c r="S34" s="168">
        <v>10.4</v>
      </c>
    </row>
    <row r="35" spans="1:31" ht="13.5" customHeight="1" x14ac:dyDescent="0.2">
      <c r="A35" s="146" t="s">
        <v>84</v>
      </c>
      <c r="B35" s="144">
        <v>2</v>
      </c>
      <c r="C35" s="152"/>
      <c r="D35" s="159">
        <v>2.2999999999999998</v>
      </c>
      <c r="E35" s="169">
        <v>0.6</v>
      </c>
      <c r="F35" s="169">
        <v>0.2</v>
      </c>
      <c r="G35" s="169">
        <v>-3</v>
      </c>
      <c r="H35" s="169">
        <v>-8.4</v>
      </c>
      <c r="I35" s="169">
        <v>4.8</v>
      </c>
      <c r="J35" s="169">
        <v>6.7</v>
      </c>
      <c r="K35" s="169">
        <v>-0.1</v>
      </c>
      <c r="L35" s="169">
        <v>-11.5</v>
      </c>
      <c r="M35" s="169">
        <v>2.8</v>
      </c>
      <c r="N35" s="169">
        <v>-3.1</v>
      </c>
      <c r="O35" s="169">
        <v>-6.1</v>
      </c>
      <c r="P35" s="169">
        <v>14.7</v>
      </c>
      <c r="Q35" s="169">
        <v>-0.3</v>
      </c>
      <c r="R35" s="169">
        <v>4.4000000000000004</v>
      </c>
      <c r="S35" s="169">
        <v>8.3000000000000007</v>
      </c>
    </row>
    <row r="36" spans="1:31" ht="13.5" customHeight="1" x14ac:dyDescent="0.2">
      <c r="A36" s="146" t="s">
        <v>84</v>
      </c>
      <c r="B36" s="144">
        <v>3</v>
      </c>
      <c r="C36" s="152"/>
      <c r="D36" s="159">
        <v>2</v>
      </c>
      <c r="E36" s="169">
        <v>-2.4</v>
      </c>
      <c r="F36" s="169">
        <v>-0.5</v>
      </c>
      <c r="G36" s="169">
        <v>-2.6</v>
      </c>
      <c r="H36" s="169">
        <v>-9.1</v>
      </c>
      <c r="I36" s="169">
        <v>6.4</v>
      </c>
      <c r="J36" s="169">
        <v>10.3</v>
      </c>
      <c r="K36" s="169">
        <v>-9.1</v>
      </c>
      <c r="L36" s="169">
        <v>-11.7</v>
      </c>
      <c r="M36" s="169">
        <v>0.7</v>
      </c>
      <c r="N36" s="169">
        <v>-2.8</v>
      </c>
      <c r="O36" s="169">
        <v>-1.9</v>
      </c>
      <c r="P36" s="169">
        <v>4.0999999999999996</v>
      </c>
      <c r="Q36" s="169">
        <v>3.2</v>
      </c>
      <c r="R36" s="169">
        <v>-0.9</v>
      </c>
      <c r="S36" s="169">
        <v>5.3</v>
      </c>
    </row>
    <row r="37" spans="1:31" ht="13.5" customHeight="1" x14ac:dyDescent="0.2">
      <c r="A37" s="146" t="s">
        <v>84</v>
      </c>
      <c r="B37" s="144">
        <v>4</v>
      </c>
      <c r="D37" s="159">
        <v>0.5</v>
      </c>
      <c r="E37" s="169">
        <v>0.6</v>
      </c>
      <c r="F37" s="169">
        <v>-2.6</v>
      </c>
      <c r="G37" s="169">
        <v>-4.9000000000000004</v>
      </c>
      <c r="H37" s="169">
        <v>-3</v>
      </c>
      <c r="I37" s="169">
        <v>1</v>
      </c>
      <c r="J37" s="169">
        <v>5.0999999999999996</v>
      </c>
      <c r="K37" s="169">
        <v>-1.8</v>
      </c>
      <c r="L37" s="169">
        <v>-8.6999999999999993</v>
      </c>
      <c r="M37" s="169">
        <v>1.9</v>
      </c>
      <c r="N37" s="169">
        <v>-8.6</v>
      </c>
      <c r="O37" s="169">
        <v>-2.2000000000000002</v>
      </c>
      <c r="P37" s="169">
        <v>19.7</v>
      </c>
      <c r="Q37" s="169">
        <v>-0.4</v>
      </c>
      <c r="R37" s="169">
        <v>5.2</v>
      </c>
      <c r="S37" s="169">
        <v>1.2</v>
      </c>
    </row>
    <row r="38" spans="1:31" ht="13.5" customHeight="1" x14ac:dyDescent="0.2">
      <c r="A38" s="146" t="s">
        <v>84</v>
      </c>
      <c r="B38" s="144">
        <v>5</v>
      </c>
      <c r="C38" s="152"/>
      <c r="D38" s="159">
        <v>2.9</v>
      </c>
      <c r="E38" s="169">
        <v>-4.8</v>
      </c>
      <c r="F38" s="169">
        <v>3.6</v>
      </c>
      <c r="G38" s="169">
        <v>-2.2999999999999998</v>
      </c>
      <c r="H38" s="169">
        <v>-1.4</v>
      </c>
      <c r="I38" s="169">
        <v>1.7</v>
      </c>
      <c r="J38" s="169">
        <v>4</v>
      </c>
      <c r="K38" s="169">
        <v>5.3</v>
      </c>
      <c r="L38" s="169">
        <v>-6.5</v>
      </c>
      <c r="M38" s="169">
        <v>6.1</v>
      </c>
      <c r="N38" s="169">
        <v>-6</v>
      </c>
      <c r="O38" s="169">
        <v>-3.8</v>
      </c>
      <c r="P38" s="169">
        <v>13.9</v>
      </c>
      <c r="Q38" s="169">
        <v>-1.3</v>
      </c>
      <c r="R38" s="169">
        <v>7</v>
      </c>
      <c r="S38" s="169">
        <v>11.3</v>
      </c>
    </row>
    <row r="39" spans="1:31" ht="13.5" customHeight="1" x14ac:dyDescent="0.2">
      <c r="A39" s="146" t="s">
        <v>84</v>
      </c>
      <c r="B39" s="144">
        <v>6</v>
      </c>
      <c r="C39" s="152"/>
      <c r="D39" s="159">
        <v>-0.5</v>
      </c>
      <c r="E39" s="169">
        <v>-4.5</v>
      </c>
      <c r="F39" s="169">
        <v>-1.2</v>
      </c>
      <c r="G39" s="169">
        <v>-4.3</v>
      </c>
      <c r="H39" s="169">
        <v>-8.6999999999999993</v>
      </c>
      <c r="I39" s="169">
        <v>-0.4</v>
      </c>
      <c r="J39" s="169">
        <v>6.4</v>
      </c>
      <c r="K39" s="169">
        <v>-4.2</v>
      </c>
      <c r="L39" s="169">
        <v>-11.3</v>
      </c>
      <c r="M39" s="169">
        <v>0.5</v>
      </c>
      <c r="N39" s="169">
        <v>-5.8</v>
      </c>
      <c r="O39" s="169">
        <v>0.3</v>
      </c>
      <c r="P39" s="169">
        <v>4</v>
      </c>
      <c r="Q39" s="169">
        <v>-3.9</v>
      </c>
      <c r="R39" s="169">
        <v>-3.8</v>
      </c>
      <c r="S39" s="169">
        <v>4.5999999999999996</v>
      </c>
    </row>
    <row r="40" spans="1:31" ht="13.5" customHeight="1" x14ac:dyDescent="0.2">
      <c r="A40" s="146" t="s">
        <v>84</v>
      </c>
      <c r="B40" s="144">
        <v>7</v>
      </c>
      <c r="C40" s="152"/>
      <c r="D40" s="159">
        <v>-0.9</v>
      </c>
      <c r="E40" s="169">
        <v>-2.6</v>
      </c>
      <c r="F40" s="169">
        <v>-1.1000000000000001</v>
      </c>
      <c r="G40" s="169">
        <v>-1.6</v>
      </c>
      <c r="H40" s="169">
        <v>2</v>
      </c>
      <c r="I40" s="169">
        <v>-5.7</v>
      </c>
      <c r="J40" s="169">
        <v>2.7</v>
      </c>
      <c r="K40" s="169">
        <v>6</v>
      </c>
      <c r="L40" s="169">
        <v>-8.9</v>
      </c>
      <c r="M40" s="169">
        <v>0.6</v>
      </c>
      <c r="N40" s="169">
        <v>-13.4</v>
      </c>
      <c r="O40" s="169">
        <v>2.2999999999999998</v>
      </c>
      <c r="P40" s="169">
        <v>17.7</v>
      </c>
      <c r="Q40" s="169">
        <v>-6.5</v>
      </c>
      <c r="R40" s="169">
        <v>9.1999999999999993</v>
      </c>
      <c r="S40" s="169">
        <v>3.3</v>
      </c>
    </row>
    <row r="41" spans="1:31" ht="13.5" customHeight="1" x14ac:dyDescent="0.2">
      <c r="A41" s="147" t="s">
        <v>84</v>
      </c>
      <c r="B41" s="144">
        <v>8</v>
      </c>
      <c r="C41" s="152"/>
      <c r="D41" s="159">
        <v>0</v>
      </c>
      <c r="E41" s="169">
        <v>-8.8000000000000007</v>
      </c>
      <c r="F41" s="169">
        <v>1.9</v>
      </c>
      <c r="G41" s="169">
        <v>-0.4</v>
      </c>
      <c r="H41" s="169">
        <v>1.5</v>
      </c>
      <c r="I41" s="169">
        <v>-2.9</v>
      </c>
      <c r="J41" s="169">
        <v>5.3</v>
      </c>
      <c r="K41" s="169">
        <v>0.6</v>
      </c>
      <c r="L41" s="169">
        <v>-4.0999999999999996</v>
      </c>
      <c r="M41" s="169">
        <v>3.1</v>
      </c>
      <c r="N41" s="169">
        <v>-11.5</v>
      </c>
      <c r="O41" s="169">
        <v>2.2000000000000002</v>
      </c>
      <c r="P41" s="169">
        <v>14</v>
      </c>
      <c r="Q41" s="169">
        <v>-5.2</v>
      </c>
      <c r="R41" s="169">
        <v>-0.2</v>
      </c>
      <c r="S41" s="169">
        <v>2.9</v>
      </c>
    </row>
    <row r="42" spans="1:31" ht="13.5" customHeight="1" x14ac:dyDescent="0.2">
      <c r="A42" s="146" t="s">
        <v>84</v>
      </c>
      <c r="B42" s="144">
        <v>9</v>
      </c>
      <c r="D42" s="159">
        <v>-1.6</v>
      </c>
      <c r="E42" s="169">
        <v>-1.3</v>
      </c>
      <c r="F42" s="169">
        <v>-1.7</v>
      </c>
      <c r="G42" s="169">
        <v>-8.8000000000000007</v>
      </c>
      <c r="H42" s="169">
        <v>-10.5</v>
      </c>
      <c r="I42" s="169">
        <v>-2.9</v>
      </c>
      <c r="J42" s="169">
        <v>3.8</v>
      </c>
      <c r="K42" s="169">
        <v>-2.1</v>
      </c>
      <c r="L42" s="169">
        <v>-10.9</v>
      </c>
      <c r="M42" s="169">
        <v>-4.5999999999999996</v>
      </c>
      <c r="N42" s="169">
        <v>-16</v>
      </c>
      <c r="O42" s="169">
        <v>3.6</v>
      </c>
      <c r="P42" s="169">
        <v>13</v>
      </c>
      <c r="Q42" s="169">
        <v>-4.2</v>
      </c>
      <c r="R42" s="169">
        <v>2.8</v>
      </c>
      <c r="S42" s="169">
        <v>-0.2</v>
      </c>
    </row>
    <row r="43" spans="1:31" ht="13.5" customHeight="1" x14ac:dyDescent="0.2">
      <c r="A43" s="146" t="s">
        <v>84</v>
      </c>
      <c r="B43" s="144">
        <v>10</v>
      </c>
      <c r="C43" s="152"/>
      <c r="D43" s="159">
        <v>-1.3</v>
      </c>
      <c r="E43" s="169">
        <v>-0.5</v>
      </c>
      <c r="F43" s="169">
        <v>-0.8</v>
      </c>
      <c r="G43" s="169">
        <v>0</v>
      </c>
      <c r="H43" s="169">
        <v>-6.3</v>
      </c>
      <c r="I43" s="169">
        <v>-5</v>
      </c>
      <c r="J43" s="169">
        <v>4</v>
      </c>
      <c r="K43" s="169">
        <v>2.6</v>
      </c>
      <c r="L43" s="169">
        <v>-12.7</v>
      </c>
      <c r="M43" s="169">
        <v>2.9</v>
      </c>
      <c r="N43" s="169">
        <v>-15.4</v>
      </c>
      <c r="O43" s="169">
        <v>-3.1</v>
      </c>
      <c r="P43" s="169">
        <v>6.6</v>
      </c>
      <c r="Q43" s="169">
        <v>-3</v>
      </c>
      <c r="R43" s="169">
        <v>7.2</v>
      </c>
      <c r="S43" s="169">
        <v>-1.8</v>
      </c>
    </row>
    <row r="44" spans="1:31" ht="13.5" customHeight="1" x14ac:dyDescent="0.2">
      <c r="A44" s="146" t="s">
        <v>84</v>
      </c>
      <c r="B44" s="144">
        <v>11</v>
      </c>
      <c r="C44" s="152"/>
      <c r="D44" s="159">
        <v>0.6</v>
      </c>
      <c r="E44" s="169">
        <v>1.2</v>
      </c>
      <c r="F44" s="169">
        <v>0.6</v>
      </c>
      <c r="G44" s="169">
        <v>-2.2999999999999998</v>
      </c>
      <c r="H44" s="169">
        <v>-3.8</v>
      </c>
      <c r="I44" s="169">
        <v>-0.7</v>
      </c>
      <c r="J44" s="169">
        <v>5.6</v>
      </c>
      <c r="K44" s="169">
        <v>2</v>
      </c>
      <c r="L44" s="169">
        <v>-2.2999999999999998</v>
      </c>
      <c r="M44" s="169">
        <v>1</v>
      </c>
      <c r="N44" s="169">
        <v>-13</v>
      </c>
      <c r="O44" s="169">
        <v>0.4</v>
      </c>
      <c r="P44" s="169">
        <v>11.7</v>
      </c>
      <c r="Q44" s="169">
        <v>-5.6</v>
      </c>
      <c r="R44" s="169">
        <v>6.1</v>
      </c>
      <c r="S44" s="169">
        <v>5.5</v>
      </c>
    </row>
    <row r="45" spans="1:31" ht="13.5" customHeight="1" x14ac:dyDescent="0.2">
      <c r="A45" s="146" t="s">
        <v>84</v>
      </c>
      <c r="B45" s="144">
        <v>12</v>
      </c>
      <c r="C45" s="152"/>
      <c r="D45" s="159">
        <v>-1.4</v>
      </c>
      <c r="E45" s="169">
        <v>-0.4</v>
      </c>
      <c r="F45" s="169">
        <v>-2.9</v>
      </c>
      <c r="G45" s="169">
        <v>-6.1</v>
      </c>
      <c r="H45" s="169">
        <v>-6.5</v>
      </c>
      <c r="I45" s="169">
        <v>-5.6</v>
      </c>
      <c r="J45" s="169">
        <v>4.3</v>
      </c>
      <c r="K45" s="169">
        <v>3.3</v>
      </c>
      <c r="L45" s="169">
        <v>-8.4</v>
      </c>
      <c r="M45" s="169">
        <v>-3.7</v>
      </c>
      <c r="N45" s="169">
        <v>-6.5</v>
      </c>
      <c r="O45" s="169">
        <v>-2.6</v>
      </c>
      <c r="P45" s="169">
        <v>9.8000000000000007</v>
      </c>
      <c r="Q45" s="169">
        <v>-4.3</v>
      </c>
      <c r="R45" s="169">
        <v>4.4000000000000004</v>
      </c>
      <c r="S45" s="169">
        <v>-0.1</v>
      </c>
    </row>
    <row r="46" spans="1:31" ht="13.5" customHeight="1" x14ac:dyDescent="0.2">
      <c r="A46" s="148" t="s">
        <v>553</v>
      </c>
      <c r="B46" s="151" t="s">
        <v>360</v>
      </c>
      <c r="C46" s="154"/>
      <c r="D46" s="162">
        <v>-1.6</v>
      </c>
      <c r="E46" s="172">
        <v>-3.2</v>
      </c>
      <c r="F46" s="172">
        <v>-0.8</v>
      </c>
      <c r="G46" s="172">
        <v>-3.6</v>
      </c>
      <c r="H46" s="172">
        <v>0.1</v>
      </c>
      <c r="I46" s="172">
        <v>0.7</v>
      </c>
      <c r="J46" s="172">
        <v>-3.1</v>
      </c>
      <c r="K46" s="172">
        <v>2</v>
      </c>
      <c r="L46" s="172">
        <v>-0.9</v>
      </c>
      <c r="M46" s="172">
        <v>0.1</v>
      </c>
      <c r="N46" s="172">
        <v>3.3</v>
      </c>
      <c r="O46" s="172">
        <v>5.9</v>
      </c>
      <c r="P46" s="172">
        <v>2.2000000000000002</v>
      </c>
      <c r="Q46" s="172">
        <v>-5.8</v>
      </c>
      <c r="R46" s="172">
        <v>2.1</v>
      </c>
      <c r="S46" s="172">
        <v>-4.5</v>
      </c>
    </row>
    <row r="47" spans="1:31" ht="27" customHeight="1" x14ac:dyDescent="0.2">
      <c r="A47" s="592" t="s">
        <v>474</v>
      </c>
      <c r="B47" s="592"/>
      <c r="C47" s="593"/>
      <c r="D47" s="163">
        <v>-6.3</v>
      </c>
      <c r="E47" s="163">
        <v>-19.600000000000001</v>
      </c>
      <c r="F47" s="163">
        <v>-10.8</v>
      </c>
      <c r="G47" s="163">
        <v>-4.7</v>
      </c>
      <c r="H47" s="163">
        <v>0.5</v>
      </c>
      <c r="I47" s="163">
        <v>-5.5</v>
      </c>
      <c r="J47" s="163">
        <v>-5.3</v>
      </c>
      <c r="K47" s="163">
        <v>-5.8</v>
      </c>
      <c r="L47" s="163">
        <v>-6.1</v>
      </c>
      <c r="M47" s="163">
        <v>-8.6</v>
      </c>
      <c r="N47" s="163">
        <v>1.8</v>
      </c>
      <c r="O47" s="163">
        <v>5.2</v>
      </c>
      <c r="P47" s="163">
        <v>7.9</v>
      </c>
      <c r="Q47" s="163">
        <v>-4.3</v>
      </c>
      <c r="R47" s="163">
        <v>-5.0999999999999996</v>
      </c>
      <c r="S47" s="163">
        <v>-4.5</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58">
        <v>104.2</v>
      </c>
      <c r="E54" s="168">
        <v>97.9</v>
      </c>
      <c r="F54" s="168">
        <v>104.5</v>
      </c>
      <c r="G54" s="168">
        <v>101.9</v>
      </c>
      <c r="H54" s="168">
        <v>100.1</v>
      </c>
      <c r="I54" s="168">
        <v>110.1</v>
      </c>
      <c r="J54" s="168">
        <v>102.2</v>
      </c>
      <c r="K54" s="168">
        <v>102.5</v>
      </c>
      <c r="L54" s="181">
        <v>95.1</v>
      </c>
      <c r="M54" s="181">
        <v>101.1</v>
      </c>
      <c r="N54" s="181">
        <v>118.9</v>
      </c>
      <c r="O54" s="181">
        <v>119.5</v>
      </c>
      <c r="P54" s="168">
        <v>94.9</v>
      </c>
      <c r="Q54" s="168">
        <v>103.2</v>
      </c>
      <c r="R54" s="168">
        <v>99.2</v>
      </c>
      <c r="S54" s="181">
        <v>101.8</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101.1</v>
      </c>
      <c r="E56" s="169">
        <v>104.2</v>
      </c>
      <c r="F56" s="169">
        <v>102.3</v>
      </c>
      <c r="G56" s="169">
        <v>103</v>
      </c>
      <c r="H56" s="169">
        <v>96.6</v>
      </c>
      <c r="I56" s="169">
        <v>103.3</v>
      </c>
      <c r="J56" s="169">
        <v>99.6</v>
      </c>
      <c r="K56" s="169">
        <v>97</v>
      </c>
      <c r="L56" s="182">
        <v>114.5</v>
      </c>
      <c r="M56" s="182">
        <v>100.1</v>
      </c>
      <c r="N56" s="182">
        <v>99.6</v>
      </c>
      <c r="O56" s="182">
        <v>105.7</v>
      </c>
      <c r="P56" s="169">
        <v>87.9</v>
      </c>
      <c r="Q56" s="169">
        <v>99.2</v>
      </c>
      <c r="R56" s="169">
        <v>101.6</v>
      </c>
      <c r="S56" s="182">
        <v>110.6</v>
      </c>
    </row>
    <row r="57" spans="1:19" ht="13.5" customHeight="1" x14ac:dyDescent="0.2">
      <c r="A57" s="144"/>
      <c r="B57" s="144" t="s">
        <v>363</v>
      </c>
      <c r="C57" s="152"/>
      <c r="D57" s="159">
        <v>102.1</v>
      </c>
      <c r="E57" s="169">
        <v>98.5</v>
      </c>
      <c r="F57" s="169">
        <v>102.9</v>
      </c>
      <c r="G57" s="169">
        <v>102.2</v>
      </c>
      <c r="H57" s="169">
        <v>98.8</v>
      </c>
      <c r="I57" s="169">
        <v>99.3</v>
      </c>
      <c r="J57" s="169">
        <v>99.1</v>
      </c>
      <c r="K57" s="169">
        <v>104.3</v>
      </c>
      <c r="L57" s="169">
        <v>108</v>
      </c>
      <c r="M57" s="169">
        <v>101.3</v>
      </c>
      <c r="N57" s="169">
        <v>103.3</v>
      </c>
      <c r="O57" s="169">
        <v>108.9</v>
      </c>
      <c r="P57" s="169">
        <v>91.1</v>
      </c>
      <c r="Q57" s="169">
        <v>100.4</v>
      </c>
      <c r="R57" s="169">
        <v>100.5</v>
      </c>
      <c r="S57" s="169">
        <v>118</v>
      </c>
    </row>
    <row r="58" spans="1:19" ht="13.5" customHeight="1" x14ac:dyDescent="0.2">
      <c r="A58" s="144"/>
      <c r="B58" s="144" t="s">
        <v>156</v>
      </c>
      <c r="C58" s="152"/>
      <c r="D58" s="160">
        <v>103</v>
      </c>
      <c r="E58" s="165">
        <v>101.2</v>
      </c>
      <c r="F58" s="165">
        <v>104.2</v>
      </c>
      <c r="G58" s="165">
        <v>103.4</v>
      </c>
      <c r="H58" s="165">
        <v>101.1</v>
      </c>
      <c r="I58" s="165">
        <v>102.2</v>
      </c>
      <c r="J58" s="165">
        <v>97.5</v>
      </c>
      <c r="K58" s="165">
        <v>104.8</v>
      </c>
      <c r="L58" s="165">
        <v>103.2</v>
      </c>
      <c r="M58" s="165">
        <v>103.3</v>
      </c>
      <c r="N58" s="165">
        <v>102.1</v>
      </c>
      <c r="O58" s="165">
        <v>105.3</v>
      </c>
      <c r="P58" s="165">
        <v>98.5</v>
      </c>
      <c r="Q58" s="165">
        <v>100</v>
      </c>
      <c r="R58" s="165">
        <v>101</v>
      </c>
      <c r="S58" s="165">
        <v>116.2</v>
      </c>
    </row>
    <row r="59" spans="1:19" ht="13.5" customHeight="1" x14ac:dyDescent="0.2">
      <c r="A59" s="145"/>
      <c r="B59" s="145" t="s">
        <v>305</v>
      </c>
      <c r="C59" s="153"/>
      <c r="D59" s="161">
        <v>103.6</v>
      </c>
      <c r="E59" s="171">
        <v>102</v>
      </c>
      <c r="F59" s="171">
        <v>104.1</v>
      </c>
      <c r="G59" s="171">
        <v>102.7</v>
      </c>
      <c r="H59" s="171">
        <v>93.3</v>
      </c>
      <c r="I59" s="171">
        <v>99.8</v>
      </c>
      <c r="J59" s="171">
        <v>100.6</v>
      </c>
      <c r="K59" s="171">
        <v>102.6</v>
      </c>
      <c r="L59" s="171">
        <v>94</v>
      </c>
      <c r="M59" s="171">
        <v>104.5</v>
      </c>
      <c r="N59" s="171">
        <v>94.9</v>
      </c>
      <c r="O59" s="171">
        <v>113.7</v>
      </c>
      <c r="P59" s="171">
        <v>113.6</v>
      </c>
      <c r="Q59" s="171">
        <v>96</v>
      </c>
      <c r="R59" s="171">
        <v>109.1</v>
      </c>
      <c r="S59" s="171">
        <v>120.1</v>
      </c>
    </row>
    <row r="60" spans="1:19" ht="13.5" customHeight="1" x14ac:dyDescent="0.2">
      <c r="A60" s="144" t="s">
        <v>473</v>
      </c>
      <c r="B60" s="144" t="s">
        <v>360</v>
      </c>
      <c r="C60" s="152" t="s">
        <v>252</v>
      </c>
      <c r="D60" s="158">
        <v>98</v>
      </c>
      <c r="E60" s="168">
        <v>87.6</v>
      </c>
      <c r="F60" s="168">
        <v>94.5</v>
      </c>
      <c r="G60" s="168">
        <v>95.9</v>
      </c>
      <c r="H60" s="168">
        <v>91</v>
      </c>
      <c r="I60" s="168">
        <v>92.6</v>
      </c>
      <c r="J60" s="168">
        <v>98</v>
      </c>
      <c r="K60" s="168">
        <v>98.5</v>
      </c>
      <c r="L60" s="168">
        <v>89.3</v>
      </c>
      <c r="M60" s="168">
        <v>93.2</v>
      </c>
      <c r="N60" s="168">
        <v>94.4</v>
      </c>
      <c r="O60" s="168">
        <v>110.2</v>
      </c>
      <c r="P60" s="168">
        <v>111.8</v>
      </c>
      <c r="Q60" s="168">
        <v>96.1</v>
      </c>
      <c r="R60" s="168">
        <v>113.5</v>
      </c>
      <c r="S60" s="168">
        <v>116.3</v>
      </c>
    </row>
    <row r="61" spans="1:19" ht="13.5" customHeight="1" x14ac:dyDescent="0.2">
      <c r="A61" s="146" t="s">
        <v>84</v>
      </c>
      <c r="B61" s="144">
        <v>2</v>
      </c>
      <c r="C61" s="152"/>
      <c r="D61" s="159">
        <v>102.7</v>
      </c>
      <c r="E61" s="169">
        <v>105.8</v>
      </c>
      <c r="F61" s="169">
        <v>104.2</v>
      </c>
      <c r="G61" s="169">
        <v>95.3</v>
      </c>
      <c r="H61" s="169">
        <v>87.4</v>
      </c>
      <c r="I61" s="169">
        <v>99.9</v>
      </c>
      <c r="J61" s="169">
        <v>99.2</v>
      </c>
      <c r="K61" s="169">
        <v>97.1</v>
      </c>
      <c r="L61" s="169">
        <v>87.8</v>
      </c>
      <c r="M61" s="169">
        <v>104.5</v>
      </c>
      <c r="N61" s="169">
        <v>84.4</v>
      </c>
      <c r="O61" s="169">
        <v>111.8</v>
      </c>
      <c r="P61" s="169">
        <v>113.9</v>
      </c>
      <c r="Q61" s="169">
        <v>94.5</v>
      </c>
      <c r="R61" s="169">
        <v>104</v>
      </c>
      <c r="S61" s="169">
        <v>119.9</v>
      </c>
    </row>
    <row r="62" spans="1:19" ht="13.5" customHeight="1" x14ac:dyDescent="0.2">
      <c r="A62" s="146" t="s">
        <v>84</v>
      </c>
      <c r="B62" s="144">
        <v>3</v>
      </c>
      <c r="C62" s="152"/>
      <c r="D62" s="159">
        <v>103.3</v>
      </c>
      <c r="E62" s="169">
        <v>100.9</v>
      </c>
      <c r="F62" s="169">
        <v>103.6</v>
      </c>
      <c r="G62" s="169">
        <v>99.8</v>
      </c>
      <c r="H62" s="169">
        <v>92.7</v>
      </c>
      <c r="I62" s="169">
        <v>98</v>
      </c>
      <c r="J62" s="169">
        <v>98.9</v>
      </c>
      <c r="K62" s="169">
        <v>98.9</v>
      </c>
      <c r="L62" s="169">
        <v>89.1</v>
      </c>
      <c r="M62" s="169">
        <v>105.4</v>
      </c>
      <c r="N62" s="169">
        <v>97.2</v>
      </c>
      <c r="O62" s="169">
        <v>110.5</v>
      </c>
      <c r="P62" s="169">
        <v>110.1</v>
      </c>
      <c r="Q62" s="169">
        <v>99.1</v>
      </c>
      <c r="R62" s="169">
        <v>112.9</v>
      </c>
      <c r="S62" s="169">
        <v>119.5</v>
      </c>
    </row>
    <row r="63" spans="1:19" ht="13.5" customHeight="1" x14ac:dyDescent="0.2">
      <c r="A63" s="146" t="s">
        <v>84</v>
      </c>
      <c r="B63" s="144">
        <v>4</v>
      </c>
      <c r="D63" s="159">
        <v>107.6</v>
      </c>
      <c r="E63" s="169">
        <v>110.5</v>
      </c>
      <c r="F63" s="169">
        <v>106.7</v>
      </c>
      <c r="G63" s="169">
        <v>104.1</v>
      </c>
      <c r="H63" s="169">
        <v>93.3</v>
      </c>
      <c r="I63" s="169">
        <v>104.6</v>
      </c>
      <c r="J63" s="169">
        <v>103.9</v>
      </c>
      <c r="K63" s="169">
        <v>103.4</v>
      </c>
      <c r="L63" s="169">
        <v>93</v>
      </c>
      <c r="M63" s="169">
        <v>109.3</v>
      </c>
      <c r="N63" s="169">
        <v>94.4</v>
      </c>
      <c r="O63" s="169">
        <v>117.5</v>
      </c>
      <c r="P63" s="169">
        <v>128.30000000000001</v>
      </c>
      <c r="Q63" s="169">
        <v>100.8</v>
      </c>
      <c r="R63" s="169">
        <v>113.9</v>
      </c>
      <c r="S63" s="169">
        <v>121.7</v>
      </c>
    </row>
    <row r="64" spans="1:19" ht="13.5" customHeight="1" x14ac:dyDescent="0.2">
      <c r="A64" s="146" t="s">
        <v>84</v>
      </c>
      <c r="B64" s="144">
        <v>5</v>
      </c>
      <c r="C64" s="152"/>
      <c r="D64" s="159">
        <v>102.6</v>
      </c>
      <c r="E64" s="169">
        <v>91.7</v>
      </c>
      <c r="F64" s="169">
        <v>100.6</v>
      </c>
      <c r="G64" s="169">
        <v>105</v>
      </c>
      <c r="H64" s="169">
        <v>96.4</v>
      </c>
      <c r="I64" s="169">
        <v>97.3</v>
      </c>
      <c r="J64" s="169">
        <v>100.3</v>
      </c>
      <c r="K64" s="169">
        <v>107.8</v>
      </c>
      <c r="L64" s="169">
        <v>92.5</v>
      </c>
      <c r="M64" s="169">
        <v>104.7</v>
      </c>
      <c r="N64" s="169">
        <v>100.2</v>
      </c>
      <c r="O64" s="169">
        <v>108.3</v>
      </c>
      <c r="P64" s="169">
        <v>125.7</v>
      </c>
      <c r="Q64" s="169">
        <v>95.4</v>
      </c>
      <c r="R64" s="169">
        <v>110.4</v>
      </c>
      <c r="S64" s="169">
        <v>116.4</v>
      </c>
    </row>
    <row r="65" spans="1:19" ht="13.5" customHeight="1" x14ac:dyDescent="0.2">
      <c r="A65" s="146" t="s">
        <v>84</v>
      </c>
      <c r="B65" s="144">
        <v>6</v>
      </c>
      <c r="C65" s="152"/>
      <c r="D65" s="159">
        <v>106.3</v>
      </c>
      <c r="E65" s="169">
        <v>106.2</v>
      </c>
      <c r="F65" s="169">
        <v>107.2</v>
      </c>
      <c r="G65" s="169">
        <v>101.7</v>
      </c>
      <c r="H65" s="169">
        <v>93.3</v>
      </c>
      <c r="I65" s="169">
        <v>103.1</v>
      </c>
      <c r="J65" s="169">
        <v>102.5</v>
      </c>
      <c r="K65" s="169">
        <v>104.4</v>
      </c>
      <c r="L65" s="169">
        <v>93.2</v>
      </c>
      <c r="M65" s="169">
        <v>106.8</v>
      </c>
      <c r="N65" s="169">
        <v>97.2</v>
      </c>
      <c r="O65" s="169">
        <v>124.3</v>
      </c>
      <c r="P65" s="169">
        <v>122.1</v>
      </c>
      <c r="Q65" s="169">
        <v>94.9</v>
      </c>
      <c r="R65" s="169">
        <v>105.2</v>
      </c>
      <c r="S65" s="169">
        <v>122.3</v>
      </c>
    </row>
    <row r="66" spans="1:19" ht="13.5" customHeight="1" x14ac:dyDescent="0.2">
      <c r="A66" s="146" t="s">
        <v>84</v>
      </c>
      <c r="B66" s="144">
        <v>7</v>
      </c>
      <c r="C66" s="152"/>
      <c r="D66" s="159">
        <v>105.5</v>
      </c>
      <c r="E66" s="169">
        <v>100.4</v>
      </c>
      <c r="F66" s="169">
        <v>106.8</v>
      </c>
      <c r="G66" s="169">
        <v>108.3</v>
      </c>
      <c r="H66" s="169">
        <v>98.7</v>
      </c>
      <c r="I66" s="169">
        <v>98.3</v>
      </c>
      <c r="J66" s="169">
        <v>101.7</v>
      </c>
      <c r="K66" s="169">
        <v>109.7</v>
      </c>
      <c r="L66" s="169">
        <v>96.1</v>
      </c>
      <c r="M66" s="169">
        <v>109.1</v>
      </c>
      <c r="N66" s="169">
        <v>92.2</v>
      </c>
      <c r="O66" s="169">
        <v>123.2</v>
      </c>
      <c r="P66" s="169">
        <v>119.5</v>
      </c>
      <c r="Q66" s="169">
        <v>94.5</v>
      </c>
      <c r="R66" s="169">
        <v>111.2</v>
      </c>
      <c r="S66" s="169">
        <v>122.8</v>
      </c>
    </row>
    <row r="67" spans="1:19" ht="13.5" customHeight="1" x14ac:dyDescent="0.2">
      <c r="A67" s="147" t="s">
        <v>84</v>
      </c>
      <c r="B67" s="144">
        <v>8</v>
      </c>
      <c r="C67" s="152"/>
      <c r="D67" s="159">
        <v>98.9</v>
      </c>
      <c r="E67" s="169">
        <v>92.3</v>
      </c>
      <c r="F67" s="169">
        <v>100.1</v>
      </c>
      <c r="G67" s="169">
        <v>104.3</v>
      </c>
      <c r="H67" s="169">
        <v>100.3</v>
      </c>
      <c r="I67" s="169">
        <v>96.5</v>
      </c>
      <c r="J67" s="169">
        <v>100.2</v>
      </c>
      <c r="K67" s="169">
        <v>100.7</v>
      </c>
      <c r="L67" s="169">
        <v>93.4</v>
      </c>
      <c r="M67" s="169">
        <v>102.9</v>
      </c>
      <c r="N67" s="169">
        <v>86.7</v>
      </c>
      <c r="O67" s="169">
        <v>122.1</v>
      </c>
      <c r="P67" s="169">
        <v>81</v>
      </c>
      <c r="Q67" s="169">
        <v>95.9</v>
      </c>
      <c r="R67" s="169">
        <v>105.3</v>
      </c>
      <c r="S67" s="169">
        <v>117.1</v>
      </c>
    </row>
    <row r="68" spans="1:19" ht="13.5" customHeight="1" x14ac:dyDescent="0.2">
      <c r="A68" s="146" t="s">
        <v>84</v>
      </c>
      <c r="B68" s="144">
        <v>9</v>
      </c>
      <c r="D68" s="159">
        <v>102.8</v>
      </c>
      <c r="E68" s="169">
        <v>104.7</v>
      </c>
      <c r="F68" s="169">
        <v>102.9</v>
      </c>
      <c r="G68" s="169">
        <v>101.1</v>
      </c>
      <c r="H68" s="169">
        <v>87.4</v>
      </c>
      <c r="I68" s="169">
        <v>101.7</v>
      </c>
      <c r="J68" s="169">
        <v>99.9</v>
      </c>
      <c r="K68" s="169">
        <v>96.3</v>
      </c>
      <c r="L68" s="169">
        <v>92.4</v>
      </c>
      <c r="M68" s="169">
        <v>98.1</v>
      </c>
      <c r="N68" s="169">
        <v>97.2</v>
      </c>
      <c r="O68" s="169">
        <v>119</v>
      </c>
      <c r="P68" s="169">
        <v>111.8</v>
      </c>
      <c r="Q68" s="169">
        <v>98.7</v>
      </c>
      <c r="R68" s="169">
        <v>101.3</v>
      </c>
      <c r="S68" s="169">
        <v>115.9</v>
      </c>
    </row>
    <row r="69" spans="1:19" ht="13.5" customHeight="1" x14ac:dyDescent="0.2">
      <c r="A69" s="144" t="s">
        <v>84</v>
      </c>
      <c r="B69" s="144">
        <v>10</v>
      </c>
      <c r="C69" s="152"/>
      <c r="D69" s="159">
        <v>104.7</v>
      </c>
      <c r="E69" s="169">
        <v>103.7</v>
      </c>
      <c r="F69" s="169">
        <v>107.3</v>
      </c>
      <c r="G69" s="169">
        <v>107</v>
      </c>
      <c r="H69" s="169">
        <v>95.5</v>
      </c>
      <c r="I69" s="169">
        <v>97.5</v>
      </c>
      <c r="J69" s="169">
        <v>100.4</v>
      </c>
      <c r="K69" s="169">
        <v>106.9</v>
      </c>
      <c r="L69" s="169">
        <v>90.7</v>
      </c>
      <c r="M69" s="169">
        <v>111.5</v>
      </c>
      <c r="N69" s="169">
        <v>96.5</v>
      </c>
      <c r="O69" s="169">
        <v>108.4</v>
      </c>
      <c r="P69" s="169">
        <v>117.8</v>
      </c>
      <c r="Q69" s="169">
        <v>93.5</v>
      </c>
      <c r="R69" s="169">
        <v>112.2</v>
      </c>
      <c r="S69" s="169">
        <v>119</v>
      </c>
    </row>
    <row r="70" spans="1:19" ht="13.5" customHeight="1" x14ac:dyDescent="0.2">
      <c r="A70" s="146" t="s">
        <v>84</v>
      </c>
      <c r="B70" s="144">
        <v>11</v>
      </c>
      <c r="C70" s="152"/>
      <c r="D70" s="159">
        <v>108.2</v>
      </c>
      <c r="E70" s="169">
        <v>111.9</v>
      </c>
      <c r="F70" s="169">
        <v>110.4</v>
      </c>
      <c r="G70" s="169">
        <v>108.5</v>
      </c>
      <c r="H70" s="169">
        <v>95.1</v>
      </c>
      <c r="I70" s="169">
        <v>106.8</v>
      </c>
      <c r="J70" s="169">
        <v>101.7</v>
      </c>
      <c r="K70" s="169">
        <v>103.5</v>
      </c>
      <c r="L70" s="169">
        <v>113.7</v>
      </c>
      <c r="M70" s="169">
        <v>106.9</v>
      </c>
      <c r="N70" s="169">
        <v>99.6</v>
      </c>
      <c r="O70" s="169">
        <v>106.3</v>
      </c>
      <c r="P70" s="169">
        <v>119.1</v>
      </c>
      <c r="Q70" s="169">
        <v>95.2</v>
      </c>
      <c r="R70" s="169">
        <v>105</v>
      </c>
      <c r="S70" s="169">
        <v>131.5</v>
      </c>
    </row>
    <row r="71" spans="1:19" ht="13.5" customHeight="1" x14ac:dyDescent="0.2">
      <c r="A71" s="146" t="s">
        <v>84</v>
      </c>
      <c r="B71" s="144">
        <v>12</v>
      </c>
      <c r="C71" s="152"/>
      <c r="D71" s="159">
        <v>102.5</v>
      </c>
      <c r="E71" s="169">
        <v>108.8</v>
      </c>
      <c r="F71" s="169">
        <v>104.5</v>
      </c>
      <c r="G71" s="169">
        <v>101.3</v>
      </c>
      <c r="H71" s="169">
        <v>88.2</v>
      </c>
      <c r="I71" s="169">
        <v>101.1</v>
      </c>
      <c r="J71" s="169">
        <v>100.7</v>
      </c>
      <c r="K71" s="169">
        <v>103.7</v>
      </c>
      <c r="L71" s="169">
        <v>96.5</v>
      </c>
      <c r="M71" s="169">
        <v>101.3</v>
      </c>
      <c r="N71" s="169">
        <v>98.2</v>
      </c>
      <c r="O71" s="169">
        <v>103.1</v>
      </c>
      <c r="P71" s="169">
        <v>101.6</v>
      </c>
      <c r="Q71" s="169">
        <v>93.4</v>
      </c>
      <c r="R71" s="169">
        <v>114.5</v>
      </c>
      <c r="S71" s="169">
        <v>118.6</v>
      </c>
    </row>
    <row r="72" spans="1:19" ht="13.5" customHeight="1" x14ac:dyDescent="0.2">
      <c r="A72" s="148" t="s">
        <v>553</v>
      </c>
      <c r="B72" s="151" t="s">
        <v>360</v>
      </c>
      <c r="C72" s="154"/>
      <c r="D72" s="162">
        <v>98.1</v>
      </c>
      <c r="E72" s="172">
        <v>86.9</v>
      </c>
      <c r="F72" s="172">
        <v>95.4</v>
      </c>
      <c r="G72" s="172">
        <v>95.5</v>
      </c>
      <c r="H72" s="172">
        <v>92.1</v>
      </c>
      <c r="I72" s="172">
        <v>100.7</v>
      </c>
      <c r="J72" s="172">
        <v>100.1</v>
      </c>
      <c r="K72" s="172">
        <v>98.9</v>
      </c>
      <c r="L72" s="172">
        <v>85.7</v>
      </c>
      <c r="M72" s="172">
        <v>95.8</v>
      </c>
      <c r="N72" s="172">
        <v>100.1</v>
      </c>
      <c r="O72" s="172">
        <v>117.2</v>
      </c>
      <c r="P72" s="172">
        <v>109.8</v>
      </c>
      <c r="Q72" s="172">
        <v>88.5</v>
      </c>
      <c r="R72" s="172">
        <v>112.2</v>
      </c>
      <c r="S72" s="172">
        <v>115.6</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-1.4</v>
      </c>
      <c r="E74" s="168">
        <v>1.1000000000000001</v>
      </c>
      <c r="F74" s="168">
        <v>-3.3</v>
      </c>
      <c r="G74" s="168">
        <v>-4.0999999999999996</v>
      </c>
      <c r="H74" s="168">
        <v>0.5</v>
      </c>
      <c r="I74" s="168">
        <v>-3.5</v>
      </c>
      <c r="J74" s="168">
        <v>0.3</v>
      </c>
      <c r="K74" s="168">
        <v>-1.8</v>
      </c>
      <c r="L74" s="181">
        <v>-9</v>
      </c>
      <c r="M74" s="181">
        <v>-1.9</v>
      </c>
      <c r="N74" s="181">
        <v>10</v>
      </c>
      <c r="O74" s="181">
        <v>2.2000000000000002</v>
      </c>
      <c r="P74" s="168">
        <v>-3.6</v>
      </c>
      <c r="Q74" s="168">
        <v>1</v>
      </c>
      <c r="R74" s="168">
        <v>-4</v>
      </c>
      <c r="S74" s="181">
        <v>-1.7</v>
      </c>
    </row>
    <row r="75" spans="1:19" ht="13.5" customHeight="1" x14ac:dyDescent="0.2">
      <c r="A75" s="144"/>
      <c r="B75" s="144" t="s">
        <v>239</v>
      </c>
      <c r="C75" s="152"/>
      <c r="D75" s="159">
        <v>-4</v>
      </c>
      <c r="E75" s="169">
        <v>2.1</v>
      </c>
      <c r="F75" s="169">
        <v>-4.4000000000000004</v>
      </c>
      <c r="G75" s="169">
        <v>-1.9</v>
      </c>
      <c r="H75" s="169">
        <v>-0.1</v>
      </c>
      <c r="I75" s="169">
        <v>-9.1999999999999993</v>
      </c>
      <c r="J75" s="169">
        <v>-2.2000000000000002</v>
      </c>
      <c r="K75" s="169">
        <v>-2.4</v>
      </c>
      <c r="L75" s="182">
        <v>5.2</v>
      </c>
      <c r="M75" s="182">
        <v>-1.1000000000000001</v>
      </c>
      <c r="N75" s="182">
        <v>-15.9</v>
      </c>
      <c r="O75" s="182">
        <v>-16.3</v>
      </c>
      <c r="P75" s="169">
        <v>5.4</v>
      </c>
      <c r="Q75" s="169">
        <v>-3.1</v>
      </c>
      <c r="R75" s="169">
        <v>0.8</v>
      </c>
      <c r="S75" s="182">
        <v>-1.7</v>
      </c>
    </row>
    <row r="76" spans="1:19" ht="13.5" customHeight="1" x14ac:dyDescent="0.2">
      <c r="A76" s="144"/>
      <c r="B76" s="144" t="s">
        <v>150</v>
      </c>
      <c r="C76" s="152"/>
      <c r="D76" s="159">
        <v>1.2</v>
      </c>
      <c r="E76" s="169">
        <v>4.2</v>
      </c>
      <c r="F76" s="169">
        <v>2.4</v>
      </c>
      <c r="G76" s="169">
        <v>3</v>
      </c>
      <c r="H76" s="169">
        <v>-3.5</v>
      </c>
      <c r="I76" s="169">
        <v>3.3</v>
      </c>
      <c r="J76" s="169">
        <v>-0.4</v>
      </c>
      <c r="K76" s="169">
        <v>-3</v>
      </c>
      <c r="L76" s="182">
        <v>14.5</v>
      </c>
      <c r="M76" s="182">
        <v>0</v>
      </c>
      <c r="N76" s="182">
        <v>-0.4</v>
      </c>
      <c r="O76" s="182">
        <v>5.6</v>
      </c>
      <c r="P76" s="169">
        <v>-12.2</v>
      </c>
      <c r="Q76" s="169">
        <v>-0.8</v>
      </c>
      <c r="R76" s="169">
        <v>1.6</v>
      </c>
      <c r="S76" s="182">
        <v>10.6</v>
      </c>
    </row>
    <row r="77" spans="1:19" ht="13.5" customHeight="1" x14ac:dyDescent="0.2">
      <c r="A77" s="144"/>
      <c r="B77" s="144" t="s">
        <v>363</v>
      </c>
      <c r="C77" s="152"/>
      <c r="D77" s="159">
        <v>1</v>
      </c>
      <c r="E77" s="169">
        <v>-5.5</v>
      </c>
      <c r="F77" s="169">
        <v>0.6</v>
      </c>
      <c r="G77" s="169">
        <v>-0.8</v>
      </c>
      <c r="H77" s="169">
        <v>2.2999999999999998</v>
      </c>
      <c r="I77" s="169">
        <v>-3.9</v>
      </c>
      <c r="J77" s="169">
        <v>-0.5</v>
      </c>
      <c r="K77" s="169">
        <v>7.5</v>
      </c>
      <c r="L77" s="182">
        <v>-5.7</v>
      </c>
      <c r="M77" s="182">
        <v>1.2</v>
      </c>
      <c r="N77" s="182">
        <v>3.7</v>
      </c>
      <c r="O77" s="182">
        <v>3</v>
      </c>
      <c r="P77" s="169">
        <v>3.6</v>
      </c>
      <c r="Q77" s="169">
        <v>1.2</v>
      </c>
      <c r="R77" s="169">
        <v>-1.1000000000000001</v>
      </c>
      <c r="S77" s="182">
        <v>6.7</v>
      </c>
    </row>
    <row r="78" spans="1:19" ht="13.5" customHeight="1" x14ac:dyDescent="0.2">
      <c r="A78" s="144"/>
      <c r="B78" s="144" t="s">
        <v>156</v>
      </c>
      <c r="C78" s="152"/>
      <c r="D78" s="159">
        <v>0.9</v>
      </c>
      <c r="E78" s="169">
        <v>2.7</v>
      </c>
      <c r="F78" s="169">
        <v>1.3</v>
      </c>
      <c r="G78" s="169">
        <v>1.2</v>
      </c>
      <c r="H78" s="169">
        <v>2.2999999999999998</v>
      </c>
      <c r="I78" s="169">
        <v>2.9</v>
      </c>
      <c r="J78" s="169">
        <v>-1.6</v>
      </c>
      <c r="K78" s="169">
        <v>0.5</v>
      </c>
      <c r="L78" s="182">
        <v>-4.4000000000000004</v>
      </c>
      <c r="M78" s="182">
        <v>2</v>
      </c>
      <c r="N78" s="182">
        <v>-1.2</v>
      </c>
      <c r="O78" s="182">
        <v>-3.3</v>
      </c>
      <c r="P78" s="169">
        <v>8.1</v>
      </c>
      <c r="Q78" s="169">
        <v>-0.4</v>
      </c>
      <c r="R78" s="169">
        <v>0.5</v>
      </c>
      <c r="S78" s="182">
        <v>-1.5</v>
      </c>
    </row>
    <row r="79" spans="1:19" ht="13.5" customHeight="1" x14ac:dyDescent="0.2">
      <c r="A79" s="145"/>
      <c r="B79" s="145" t="s">
        <v>305</v>
      </c>
      <c r="C79" s="153"/>
      <c r="D79" s="161">
        <v>0.4</v>
      </c>
      <c r="E79" s="171">
        <v>0.6</v>
      </c>
      <c r="F79" s="171">
        <v>0</v>
      </c>
      <c r="G79" s="171">
        <v>-1.1000000000000001</v>
      </c>
      <c r="H79" s="171">
        <v>-8.1</v>
      </c>
      <c r="I79" s="171">
        <v>-2.2999999999999998</v>
      </c>
      <c r="J79" s="171">
        <v>2.2999999999999998</v>
      </c>
      <c r="K79" s="171">
        <v>-2.2000000000000002</v>
      </c>
      <c r="L79" s="171">
        <v>-9.6</v>
      </c>
      <c r="M79" s="171">
        <v>1.3</v>
      </c>
      <c r="N79" s="171">
        <v>-2.2000000000000002</v>
      </c>
      <c r="O79" s="171">
        <v>1.8</v>
      </c>
      <c r="P79" s="171">
        <v>14.5</v>
      </c>
      <c r="Q79" s="171">
        <v>-4</v>
      </c>
      <c r="R79" s="171">
        <v>8.1999999999999993</v>
      </c>
      <c r="S79" s="171">
        <v>2.7</v>
      </c>
    </row>
    <row r="80" spans="1:19" ht="13.5" customHeight="1" x14ac:dyDescent="0.2">
      <c r="A80" s="144" t="s">
        <v>473</v>
      </c>
      <c r="B80" s="144" t="s">
        <v>360</v>
      </c>
      <c r="C80" s="152" t="s">
        <v>252</v>
      </c>
      <c r="D80" s="159">
        <v>1.3</v>
      </c>
      <c r="E80" s="169">
        <v>-1.5</v>
      </c>
      <c r="F80" s="169">
        <v>1.1000000000000001</v>
      </c>
      <c r="G80" s="169">
        <v>-3.1</v>
      </c>
      <c r="H80" s="169">
        <v>-6.2</v>
      </c>
      <c r="I80" s="169">
        <v>-1</v>
      </c>
      <c r="J80" s="169">
        <v>-0.3</v>
      </c>
      <c r="K80" s="169">
        <v>-1</v>
      </c>
      <c r="L80" s="169">
        <v>-7.2</v>
      </c>
      <c r="M80" s="169">
        <v>-2.2000000000000002</v>
      </c>
      <c r="N80" s="169">
        <v>-3.1</v>
      </c>
      <c r="O80" s="169">
        <v>4.3</v>
      </c>
      <c r="P80" s="169">
        <v>18.3</v>
      </c>
      <c r="Q80" s="169">
        <v>-3.5</v>
      </c>
      <c r="R80" s="169">
        <v>13.8</v>
      </c>
      <c r="S80" s="169">
        <v>5.0999999999999996</v>
      </c>
    </row>
    <row r="81" spans="1:31" ht="13.5" customHeight="1" x14ac:dyDescent="0.2">
      <c r="A81" s="146" t="s">
        <v>84</v>
      </c>
      <c r="B81" s="144">
        <v>2</v>
      </c>
      <c r="C81" s="152"/>
      <c r="D81" s="159">
        <v>1.3</v>
      </c>
      <c r="E81" s="169">
        <v>3.6</v>
      </c>
      <c r="F81" s="169">
        <v>0.4</v>
      </c>
      <c r="G81" s="169">
        <v>-4.8</v>
      </c>
      <c r="H81" s="169">
        <v>-11.2</v>
      </c>
      <c r="I81" s="169">
        <v>0.8</v>
      </c>
      <c r="J81" s="169">
        <v>0.3</v>
      </c>
      <c r="K81" s="169">
        <v>-0.7</v>
      </c>
      <c r="L81" s="169">
        <v>-16.899999999999999</v>
      </c>
      <c r="M81" s="169">
        <v>5.0999999999999996</v>
      </c>
      <c r="N81" s="169">
        <v>-9.9</v>
      </c>
      <c r="O81" s="169">
        <v>-0.5</v>
      </c>
      <c r="P81" s="169">
        <v>18.8</v>
      </c>
      <c r="Q81" s="169">
        <v>-2.2000000000000002</v>
      </c>
      <c r="R81" s="169">
        <v>13.5</v>
      </c>
      <c r="S81" s="169">
        <v>5.0999999999999996</v>
      </c>
    </row>
    <row r="82" spans="1:31" ht="13.5" customHeight="1" x14ac:dyDescent="0.2">
      <c r="A82" s="146" t="s">
        <v>84</v>
      </c>
      <c r="B82" s="144">
        <v>3</v>
      </c>
      <c r="D82" s="159">
        <v>0.5</v>
      </c>
      <c r="E82" s="169">
        <v>-3</v>
      </c>
      <c r="F82" s="169">
        <v>-0.8</v>
      </c>
      <c r="G82" s="169">
        <v>-4.7</v>
      </c>
      <c r="H82" s="169">
        <v>-13.6</v>
      </c>
      <c r="I82" s="169">
        <v>2</v>
      </c>
      <c r="J82" s="169">
        <v>2.9</v>
      </c>
      <c r="K82" s="169">
        <v>-11.2</v>
      </c>
      <c r="L82" s="169">
        <v>-16.7</v>
      </c>
      <c r="M82" s="169">
        <v>-1.7</v>
      </c>
      <c r="N82" s="169">
        <v>-0.4</v>
      </c>
      <c r="O82" s="169">
        <v>6.1</v>
      </c>
      <c r="P82" s="169">
        <v>3.5</v>
      </c>
      <c r="Q82" s="169">
        <v>2.7</v>
      </c>
      <c r="R82" s="169">
        <v>6.6</v>
      </c>
      <c r="S82" s="169">
        <v>3.5</v>
      </c>
    </row>
    <row r="83" spans="1:31" ht="13.5" customHeight="1" x14ac:dyDescent="0.2">
      <c r="A83" s="146" t="s">
        <v>84</v>
      </c>
      <c r="B83" s="144">
        <v>4</v>
      </c>
      <c r="C83" s="152"/>
      <c r="D83" s="159">
        <v>0.1</v>
      </c>
      <c r="E83" s="169">
        <v>4.8</v>
      </c>
      <c r="F83" s="169">
        <v>-2.6</v>
      </c>
      <c r="G83" s="169">
        <v>-3.8</v>
      </c>
      <c r="H83" s="169">
        <v>-7.9</v>
      </c>
      <c r="I83" s="169">
        <v>-3.1</v>
      </c>
      <c r="J83" s="169">
        <v>0.2</v>
      </c>
      <c r="K83" s="169">
        <v>-3.6</v>
      </c>
      <c r="L83" s="169">
        <v>-18.5</v>
      </c>
      <c r="M83" s="169">
        <v>2.8</v>
      </c>
      <c r="N83" s="169">
        <v>-4.8</v>
      </c>
      <c r="O83" s="169">
        <v>3.9</v>
      </c>
      <c r="P83" s="169">
        <v>26.8</v>
      </c>
      <c r="Q83" s="169">
        <v>0.5</v>
      </c>
      <c r="R83" s="169">
        <v>12</v>
      </c>
      <c r="S83" s="169">
        <v>-3</v>
      </c>
    </row>
    <row r="84" spans="1:31" ht="13.5" customHeight="1" x14ac:dyDescent="0.2">
      <c r="A84" s="146" t="s">
        <v>84</v>
      </c>
      <c r="B84" s="144">
        <v>5</v>
      </c>
      <c r="C84" s="152"/>
      <c r="D84" s="159">
        <v>3.7</v>
      </c>
      <c r="E84" s="169">
        <v>-3.2</v>
      </c>
      <c r="F84" s="169">
        <v>4.5</v>
      </c>
      <c r="G84" s="169">
        <v>2.1</v>
      </c>
      <c r="H84" s="169">
        <v>-1.9</v>
      </c>
      <c r="I84" s="169">
        <v>-0.4</v>
      </c>
      <c r="J84" s="169">
        <v>3.8</v>
      </c>
      <c r="K84" s="169">
        <v>4.8</v>
      </c>
      <c r="L84" s="169">
        <v>-12.1</v>
      </c>
      <c r="M84" s="169">
        <v>8</v>
      </c>
      <c r="N84" s="169">
        <v>-0.5</v>
      </c>
      <c r="O84" s="169">
        <v>-1.5</v>
      </c>
      <c r="P84" s="169">
        <v>18.399999999999999</v>
      </c>
      <c r="Q84" s="169">
        <v>-2.8</v>
      </c>
      <c r="R84" s="169">
        <v>9.1999999999999993</v>
      </c>
      <c r="S84" s="169">
        <v>7.5</v>
      </c>
    </row>
    <row r="85" spans="1:31" ht="13.5" customHeight="1" x14ac:dyDescent="0.2">
      <c r="A85" s="146" t="s">
        <v>84</v>
      </c>
      <c r="B85" s="144">
        <v>6</v>
      </c>
      <c r="C85" s="152"/>
      <c r="D85" s="159">
        <v>-1.1000000000000001</v>
      </c>
      <c r="E85" s="169">
        <v>-1.5</v>
      </c>
      <c r="F85" s="169">
        <v>-1.4</v>
      </c>
      <c r="G85" s="169">
        <v>-6</v>
      </c>
      <c r="H85" s="169">
        <v>-13.1</v>
      </c>
      <c r="I85" s="169">
        <v>-3.5</v>
      </c>
      <c r="J85" s="169">
        <v>2.7</v>
      </c>
      <c r="K85" s="169">
        <v>-6.7</v>
      </c>
      <c r="L85" s="169">
        <v>-15</v>
      </c>
      <c r="M85" s="169">
        <v>-1.3</v>
      </c>
      <c r="N85" s="169">
        <v>-1.1000000000000001</v>
      </c>
      <c r="O85" s="169">
        <v>12</v>
      </c>
      <c r="P85" s="169">
        <v>7.7</v>
      </c>
      <c r="Q85" s="169">
        <v>-6.5</v>
      </c>
      <c r="R85" s="169">
        <v>1.3</v>
      </c>
      <c r="S85" s="169">
        <v>2</v>
      </c>
    </row>
    <row r="86" spans="1:31" ht="13.5" customHeight="1" x14ac:dyDescent="0.2">
      <c r="A86" s="146" t="s">
        <v>84</v>
      </c>
      <c r="B86" s="144">
        <v>7</v>
      </c>
      <c r="C86" s="152"/>
      <c r="D86" s="159">
        <v>-0.1</v>
      </c>
      <c r="E86" s="169">
        <v>-4.3</v>
      </c>
      <c r="F86" s="169">
        <v>-0.7</v>
      </c>
      <c r="G86" s="169">
        <v>6</v>
      </c>
      <c r="H86" s="169">
        <v>1.6</v>
      </c>
      <c r="I86" s="169">
        <v>-6.6</v>
      </c>
      <c r="J86" s="169">
        <v>4.2</v>
      </c>
      <c r="K86" s="169">
        <v>3.7</v>
      </c>
      <c r="L86" s="169">
        <v>-8.1</v>
      </c>
      <c r="M86" s="169">
        <v>4.3</v>
      </c>
      <c r="N86" s="169">
        <v>-2.9</v>
      </c>
      <c r="O86" s="169">
        <v>7.9</v>
      </c>
      <c r="P86" s="169">
        <v>17.899999999999999</v>
      </c>
      <c r="Q86" s="169">
        <v>-9</v>
      </c>
      <c r="R86" s="169">
        <v>11.1</v>
      </c>
      <c r="S86" s="169">
        <v>2.7</v>
      </c>
    </row>
    <row r="87" spans="1:31" ht="13.5" customHeight="1" x14ac:dyDescent="0.2">
      <c r="A87" s="147" t="s">
        <v>84</v>
      </c>
      <c r="B87" s="144">
        <v>8</v>
      </c>
      <c r="D87" s="159">
        <v>0.8</v>
      </c>
      <c r="E87" s="169">
        <v>-2.2000000000000002</v>
      </c>
      <c r="F87" s="169">
        <v>2.8</v>
      </c>
      <c r="G87" s="169">
        <v>0.6</v>
      </c>
      <c r="H87" s="169">
        <v>-0.6</v>
      </c>
      <c r="I87" s="169">
        <v>-3.1</v>
      </c>
      <c r="J87" s="169">
        <v>3.8</v>
      </c>
      <c r="K87" s="169">
        <v>-3</v>
      </c>
      <c r="L87" s="169">
        <v>-3.4</v>
      </c>
      <c r="M87" s="169">
        <v>4.5</v>
      </c>
      <c r="N87" s="169">
        <v>-7.7</v>
      </c>
      <c r="O87" s="169">
        <v>6.2</v>
      </c>
      <c r="P87" s="169">
        <v>18.600000000000001</v>
      </c>
      <c r="Q87" s="169">
        <v>-7.9</v>
      </c>
      <c r="R87" s="169">
        <v>3.9</v>
      </c>
      <c r="S87" s="169">
        <v>2.7</v>
      </c>
    </row>
    <row r="88" spans="1:31" ht="13.5" customHeight="1" x14ac:dyDescent="0.2">
      <c r="A88" s="146" t="s">
        <v>84</v>
      </c>
      <c r="B88" s="144">
        <v>9</v>
      </c>
      <c r="C88" s="152"/>
      <c r="D88" s="159">
        <v>-0.7</v>
      </c>
      <c r="E88" s="169">
        <v>-0.3</v>
      </c>
      <c r="F88" s="169">
        <v>-1.2</v>
      </c>
      <c r="G88" s="169">
        <v>-4.0999999999999996</v>
      </c>
      <c r="H88" s="169">
        <v>-15.7</v>
      </c>
      <c r="I88" s="169">
        <v>-3.1</v>
      </c>
      <c r="J88" s="169">
        <v>4.0999999999999996</v>
      </c>
      <c r="K88" s="169">
        <v>-6.4</v>
      </c>
      <c r="L88" s="169">
        <v>-10.6</v>
      </c>
      <c r="M88" s="169">
        <v>-4.0999999999999996</v>
      </c>
      <c r="N88" s="169">
        <v>-0.6</v>
      </c>
      <c r="O88" s="169">
        <v>4.5999999999999996</v>
      </c>
      <c r="P88" s="169">
        <v>18.3</v>
      </c>
      <c r="Q88" s="169">
        <v>-4.5</v>
      </c>
      <c r="R88" s="169">
        <v>4.2</v>
      </c>
      <c r="S88" s="169">
        <v>-2.2999999999999998</v>
      </c>
    </row>
    <row r="89" spans="1:31" ht="13.5" customHeight="1" x14ac:dyDescent="0.2">
      <c r="A89" s="144" t="s">
        <v>84</v>
      </c>
      <c r="B89" s="144">
        <v>10</v>
      </c>
      <c r="C89" s="152"/>
      <c r="D89" s="159">
        <v>-0.9</v>
      </c>
      <c r="E89" s="169">
        <v>-0.8</v>
      </c>
      <c r="F89" s="169">
        <v>-0.3</v>
      </c>
      <c r="G89" s="169">
        <v>3</v>
      </c>
      <c r="H89" s="169">
        <v>-10.1</v>
      </c>
      <c r="I89" s="169">
        <v>-5.7</v>
      </c>
      <c r="J89" s="169">
        <v>1.2</v>
      </c>
      <c r="K89" s="169">
        <v>-0.8</v>
      </c>
      <c r="L89" s="169">
        <v>-11.1</v>
      </c>
      <c r="M89" s="169">
        <v>6.1</v>
      </c>
      <c r="N89" s="169">
        <v>0.7</v>
      </c>
      <c r="O89" s="169">
        <v>-3.6</v>
      </c>
      <c r="P89" s="169">
        <v>6.6</v>
      </c>
      <c r="Q89" s="169">
        <v>-4.9000000000000004</v>
      </c>
      <c r="R89" s="169">
        <v>10.5</v>
      </c>
      <c r="S89" s="169">
        <v>0.1</v>
      </c>
    </row>
    <row r="90" spans="1:31" ht="13.5" customHeight="1" x14ac:dyDescent="0.2">
      <c r="A90" s="146" t="s">
        <v>84</v>
      </c>
      <c r="B90" s="144">
        <v>11</v>
      </c>
      <c r="C90" s="152"/>
      <c r="D90" s="160">
        <v>1.3</v>
      </c>
      <c r="E90" s="170">
        <v>9.4</v>
      </c>
      <c r="F90" s="170">
        <v>0.4</v>
      </c>
      <c r="G90" s="170">
        <v>2.8</v>
      </c>
      <c r="H90" s="170">
        <v>-5.4</v>
      </c>
      <c r="I90" s="170">
        <v>0.7</v>
      </c>
      <c r="J90" s="170">
        <v>1.6</v>
      </c>
      <c r="K90" s="170">
        <v>-0.2</v>
      </c>
      <c r="L90" s="170">
        <v>11.6</v>
      </c>
      <c r="M90" s="170">
        <v>-1</v>
      </c>
      <c r="N90" s="170">
        <v>2.2999999999999998</v>
      </c>
      <c r="O90" s="170">
        <v>-8</v>
      </c>
      <c r="P90" s="170">
        <v>12.6</v>
      </c>
      <c r="Q90" s="170">
        <v>-4.9000000000000004</v>
      </c>
      <c r="R90" s="170">
        <v>6.6</v>
      </c>
      <c r="S90" s="170">
        <v>9.3000000000000007</v>
      </c>
    </row>
    <row r="91" spans="1:31" ht="13.5" customHeight="1" x14ac:dyDescent="0.2">
      <c r="A91" s="147" t="s">
        <v>84</v>
      </c>
      <c r="B91" s="146">
        <v>12</v>
      </c>
      <c r="C91" s="152"/>
      <c r="D91" s="160">
        <v>-1.1000000000000001</v>
      </c>
      <c r="E91" s="170">
        <v>5.4</v>
      </c>
      <c r="F91" s="170">
        <v>-2.2000000000000002</v>
      </c>
      <c r="G91" s="170">
        <v>-0.1</v>
      </c>
      <c r="H91" s="170">
        <v>-11.5</v>
      </c>
      <c r="I91" s="170">
        <v>-4.4000000000000004</v>
      </c>
      <c r="J91" s="170">
        <v>3.5</v>
      </c>
      <c r="K91" s="170">
        <v>-0.2</v>
      </c>
      <c r="L91" s="170">
        <v>-5</v>
      </c>
      <c r="M91" s="170">
        <v>-5.2</v>
      </c>
      <c r="N91" s="170">
        <v>1.7</v>
      </c>
      <c r="O91" s="170">
        <v>-9</v>
      </c>
      <c r="P91" s="170">
        <v>10.8</v>
      </c>
      <c r="Q91" s="170">
        <v>-4.3</v>
      </c>
      <c r="R91" s="170">
        <v>6.8</v>
      </c>
      <c r="S91" s="170">
        <v>0.8</v>
      </c>
    </row>
    <row r="92" spans="1:31" ht="13.5" customHeight="1" x14ac:dyDescent="0.2">
      <c r="A92" s="148" t="s">
        <v>553</v>
      </c>
      <c r="B92" s="151" t="s">
        <v>360</v>
      </c>
      <c r="C92" s="154"/>
      <c r="D92" s="162">
        <v>0.1</v>
      </c>
      <c r="E92" s="172">
        <v>-0.8</v>
      </c>
      <c r="F92" s="172">
        <v>1</v>
      </c>
      <c r="G92" s="172">
        <v>-0.4</v>
      </c>
      <c r="H92" s="172">
        <v>1.2</v>
      </c>
      <c r="I92" s="172">
        <v>8.6999999999999993</v>
      </c>
      <c r="J92" s="172">
        <v>2.1</v>
      </c>
      <c r="K92" s="172">
        <v>0.4</v>
      </c>
      <c r="L92" s="172">
        <v>-4</v>
      </c>
      <c r="M92" s="172">
        <v>2.8</v>
      </c>
      <c r="N92" s="172">
        <v>6</v>
      </c>
      <c r="O92" s="172">
        <v>6.4</v>
      </c>
      <c r="P92" s="172">
        <v>-1.8</v>
      </c>
      <c r="Q92" s="172">
        <v>-7.9</v>
      </c>
      <c r="R92" s="172">
        <v>-1.1000000000000001</v>
      </c>
      <c r="S92" s="172">
        <v>-0.6</v>
      </c>
    </row>
    <row r="93" spans="1:31" ht="27" customHeight="1" x14ac:dyDescent="0.2">
      <c r="A93" s="610" t="s">
        <v>474</v>
      </c>
      <c r="B93" s="611"/>
      <c r="C93" s="612"/>
      <c r="D93" s="166">
        <v>-4.3</v>
      </c>
      <c r="E93" s="174">
        <v>-20.100000000000001</v>
      </c>
      <c r="F93" s="174">
        <v>-8.6999999999999993</v>
      </c>
      <c r="G93" s="174">
        <v>-5.7</v>
      </c>
      <c r="H93" s="174">
        <v>4.4000000000000004</v>
      </c>
      <c r="I93" s="174">
        <v>-0.4</v>
      </c>
      <c r="J93" s="174">
        <v>-0.6</v>
      </c>
      <c r="K93" s="174">
        <v>-4.5999999999999996</v>
      </c>
      <c r="L93" s="174">
        <v>-11.2</v>
      </c>
      <c r="M93" s="174">
        <v>-5.4</v>
      </c>
      <c r="N93" s="174">
        <v>1.9</v>
      </c>
      <c r="O93" s="174">
        <v>13.7</v>
      </c>
      <c r="P93" s="174">
        <v>8.1</v>
      </c>
      <c r="Q93" s="174">
        <v>-5.2</v>
      </c>
      <c r="R93" s="174">
        <v>-2</v>
      </c>
      <c r="S93" s="174">
        <v>-2.5</v>
      </c>
      <c r="T93" s="149"/>
      <c r="U93" s="149"/>
      <c r="V93" s="149"/>
      <c r="W93" s="149"/>
      <c r="X93" s="149"/>
      <c r="Y93" s="149"/>
      <c r="Z93" s="149"/>
      <c r="AA93" s="149"/>
      <c r="AB93" s="149"/>
      <c r="AC93" s="149"/>
      <c r="AD93" s="149"/>
      <c r="AE93" s="149"/>
    </row>
    <row r="94" spans="1:31" ht="27" customHeight="1" x14ac:dyDescent="0.2">
      <c r="A94" s="208"/>
      <c r="B94" s="208"/>
      <c r="C94" s="208"/>
      <c r="D94" s="214"/>
      <c r="E94" s="214"/>
      <c r="F94" s="214"/>
      <c r="G94" s="214"/>
      <c r="H94" s="214"/>
      <c r="I94" s="214"/>
      <c r="J94" s="214"/>
      <c r="K94" s="214"/>
      <c r="L94" s="214"/>
      <c r="M94" s="214"/>
      <c r="N94" s="214"/>
      <c r="O94" s="214"/>
      <c r="P94" s="214"/>
      <c r="Q94" s="214"/>
      <c r="R94" s="214"/>
      <c r="S94" s="214"/>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54" right="0.39370078740157477" top="0.43307086614173229" bottom="0.59055118110236227" header="0.31496062992125984" footer="0.35433070866141736"/>
  <pageSetup paperSize="9" scale="60" orientation="portrait"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7"/>
    <pageSetUpPr fitToPage="1"/>
  </sheetPr>
  <dimension ref="A1:AE94"/>
  <sheetViews>
    <sheetView view="pageBreakPreview" topLeftCell="A44" zoomScale="60" zoomScaleNormal="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480</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58">
        <v>102.4</v>
      </c>
      <c r="E8" s="168">
        <v>101.4</v>
      </c>
      <c r="F8" s="168">
        <v>103.6</v>
      </c>
      <c r="G8" s="168">
        <v>100.3</v>
      </c>
      <c r="H8" s="168">
        <v>97</v>
      </c>
      <c r="I8" s="168">
        <v>105.8</v>
      </c>
      <c r="J8" s="168">
        <v>100.6</v>
      </c>
      <c r="K8" s="168">
        <v>100.6</v>
      </c>
      <c r="L8" s="181">
        <v>104.2</v>
      </c>
      <c r="M8" s="181">
        <v>99.3</v>
      </c>
      <c r="N8" s="181">
        <v>111.5</v>
      </c>
      <c r="O8" s="181">
        <v>115.5</v>
      </c>
      <c r="P8" s="168">
        <v>93</v>
      </c>
      <c r="Q8" s="168">
        <v>100.8</v>
      </c>
      <c r="R8" s="168">
        <v>100</v>
      </c>
      <c r="S8" s="181">
        <v>101</v>
      </c>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row>
    <row r="10" spans="1:27" x14ac:dyDescent="0.2">
      <c r="A10" s="144"/>
      <c r="B10" s="144" t="s">
        <v>150</v>
      </c>
      <c r="C10" s="152"/>
      <c r="D10" s="159">
        <v>100.7</v>
      </c>
      <c r="E10" s="169">
        <v>104</v>
      </c>
      <c r="F10" s="169">
        <v>101</v>
      </c>
      <c r="G10" s="169">
        <v>102.9</v>
      </c>
      <c r="H10" s="169">
        <v>103</v>
      </c>
      <c r="I10" s="169">
        <v>101.3</v>
      </c>
      <c r="J10" s="169">
        <v>97.4</v>
      </c>
      <c r="K10" s="169">
        <v>101.5</v>
      </c>
      <c r="L10" s="182">
        <v>107.2</v>
      </c>
      <c r="M10" s="182">
        <v>100.8</v>
      </c>
      <c r="N10" s="182">
        <v>102.8</v>
      </c>
      <c r="O10" s="182">
        <v>102.3</v>
      </c>
      <c r="P10" s="169">
        <v>95.4</v>
      </c>
      <c r="Q10" s="169">
        <v>99.1</v>
      </c>
      <c r="R10" s="169">
        <v>104.3</v>
      </c>
      <c r="S10" s="182">
        <v>107.2</v>
      </c>
    </row>
    <row r="11" spans="1:27" ht="13.5" customHeight="1" x14ac:dyDescent="0.2">
      <c r="A11" s="144"/>
      <c r="B11" s="144" t="s">
        <v>363</v>
      </c>
      <c r="C11" s="152"/>
      <c r="D11" s="159">
        <v>100.1</v>
      </c>
      <c r="E11" s="169">
        <v>102.3</v>
      </c>
      <c r="F11" s="169">
        <v>101.7</v>
      </c>
      <c r="G11" s="169">
        <v>99.3</v>
      </c>
      <c r="H11" s="169">
        <v>104.1</v>
      </c>
      <c r="I11" s="169">
        <v>97.9</v>
      </c>
      <c r="J11" s="169">
        <v>94.3</v>
      </c>
      <c r="K11" s="169">
        <v>102.2</v>
      </c>
      <c r="L11" s="169">
        <v>111.1</v>
      </c>
      <c r="M11" s="169">
        <v>97.7</v>
      </c>
      <c r="N11" s="169">
        <v>103.5</v>
      </c>
      <c r="O11" s="169">
        <v>105</v>
      </c>
      <c r="P11" s="169">
        <v>94.9</v>
      </c>
      <c r="Q11" s="169">
        <v>99.8</v>
      </c>
      <c r="R11" s="169">
        <v>100.6</v>
      </c>
      <c r="S11" s="169">
        <v>108.1</v>
      </c>
    </row>
    <row r="12" spans="1:27" ht="13.5" customHeight="1" x14ac:dyDescent="0.2">
      <c r="A12" s="144"/>
      <c r="B12" s="144" t="s">
        <v>156</v>
      </c>
      <c r="C12" s="152"/>
      <c r="D12" s="160">
        <v>101.1</v>
      </c>
      <c r="E12" s="165">
        <v>102.4</v>
      </c>
      <c r="F12" s="165">
        <v>103.9</v>
      </c>
      <c r="G12" s="165">
        <v>108.8</v>
      </c>
      <c r="H12" s="165">
        <v>103</v>
      </c>
      <c r="I12" s="165">
        <v>100.7</v>
      </c>
      <c r="J12" s="165">
        <v>95.6</v>
      </c>
      <c r="K12" s="165">
        <v>103.8</v>
      </c>
      <c r="L12" s="165">
        <v>102.8</v>
      </c>
      <c r="M12" s="165">
        <v>97.5</v>
      </c>
      <c r="N12" s="165">
        <v>102.4</v>
      </c>
      <c r="O12" s="165">
        <v>100.3</v>
      </c>
      <c r="P12" s="165">
        <v>94.1</v>
      </c>
      <c r="Q12" s="165">
        <v>99.4</v>
      </c>
      <c r="R12" s="165">
        <v>103.4</v>
      </c>
      <c r="S12" s="165">
        <v>111.1</v>
      </c>
    </row>
    <row r="13" spans="1:27" ht="13.5" customHeight="1" x14ac:dyDescent="0.2">
      <c r="A13" s="145"/>
      <c r="B13" s="145" t="s">
        <v>305</v>
      </c>
      <c r="C13" s="153"/>
      <c r="D13" s="161">
        <v>101.6</v>
      </c>
      <c r="E13" s="171">
        <v>99.6</v>
      </c>
      <c r="F13" s="171">
        <v>103.7</v>
      </c>
      <c r="G13" s="171">
        <v>105.6</v>
      </c>
      <c r="H13" s="171">
        <v>100.2</v>
      </c>
      <c r="I13" s="171">
        <v>101</v>
      </c>
      <c r="J13" s="171">
        <v>100.3</v>
      </c>
      <c r="K13" s="171">
        <v>102.8</v>
      </c>
      <c r="L13" s="171">
        <v>96.6</v>
      </c>
      <c r="M13" s="171">
        <v>99.1</v>
      </c>
      <c r="N13" s="171">
        <v>92.3</v>
      </c>
      <c r="O13" s="171">
        <v>101.7</v>
      </c>
      <c r="P13" s="171">
        <v>99.9</v>
      </c>
      <c r="Q13" s="171">
        <v>96.9</v>
      </c>
      <c r="R13" s="171">
        <v>103.5</v>
      </c>
      <c r="S13" s="171">
        <v>114.4</v>
      </c>
    </row>
    <row r="14" spans="1:27" ht="13.5" customHeight="1" x14ac:dyDescent="0.2">
      <c r="A14" s="144" t="s">
        <v>473</v>
      </c>
      <c r="B14" s="144" t="s">
        <v>360</v>
      </c>
      <c r="C14" s="152" t="s">
        <v>252</v>
      </c>
      <c r="D14" s="158">
        <v>95.2</v>
      </c>
      <c r="E14" s="168">
        <v>86</v>
      </c>
      <c r="F14" s="168">
        <v>93.1</v>
      </c>
      <c r="G14" s="168">
        <v>100.2</v>
      </c>
      <c r="H14" s="168">
        <v>98</v>
      </c>
      <c r="I14" s="168">
        <v>92.9</v>
      </c>
      <c r="J14" s="168">
        <v>97</v>
      </c>
      <c r="K14" s="168">
        <v>98.6</v>
      </c>
      <c r="L14" s="168">
        <v>91.6</v>
      </c>
      <c r="M14" s="168">
        <v>88.4</v>
      </c>
      <c r="N14" s="168">
        <v>93.6</v>
      </c>
      <c r="O14" s="168">
        <v>94.3</v>
      </c>
      <c r="P14" s="168">
        <v>95.6</v>
      </c>
      <c r="Q14" s="168">
        <v>95.5</v>
      </c>
      <c r="R14" s="168">
        <v>97.1</v>
      </c>
      <c r="S14" s="168">
        <v>109.1</v>
      </c>
    </row>
    <row r="15" spans="1:27" ht="13.5" customHeight="1" x14ac:dyDescent="0.2">
      <c r="A15" s="146" t="s">
        <v>84</v>
      </c>
      <c r="B15" s="144">
        <v>2</v>
      </c>
      <c r="C15" s="152"/>
      <c r="D15" s="159">
        <v>102</v>
      </c>
      <c r="E15" s="169">
        <v>102.7</v>
      </c>
      <c r="F15" s="169">
        <v>104.4</v>
      </c>
      <c r="G15" s="169">
        <v>101.9</v>
      </c>
      <c r="H15" s="169">
        <v>95.9</v>
      </c>
      <c r="I15" s="169">
        <v>102.3</v>
      </c>
      <c r="J15" s="169">
        <v>101</v>
      </c>
      <c r="K15" s="169">
        <v>95.9</v>
      </c>
      <c r="L15" s="169">
        <v>98.4</v>
      </c>
      <c r="M15" s="169">
        <v>100.1</v>
      </c>
      <c r="N15" s="169">
        <v>91.4</v>
      </c>
      <c r="O15" s="169">
        <v>98.8</v>
      </c>
      <c r="P15" s="169">
        <v>102.7</v>
      </c>
      <c r="Q15" s="169">
        <v>96.7</v>
      </c>
      <c r="R15" s="169">
        <v>97.2</v>
      </c>
      <c r="S15" s="169">
        <v>115</v>
      </c>
    </row>
    <row r="16" spans="1:27" ht="13.5" customHeight="1" x14ac:dyDescent="0.2">
      <c r="A16" s="146" t="s">
        <v>84</v>
      </c>
      <c r="B16" s="144">
        <v>3</v>
      </c>
      <c r="C16" s="152"/>
      <c r="D16" s="159">
        <v>101.5</v>
      </c>
      <c r="E16" s="169">
        <v>99.1</v>
      </c>
      <c r="F16" s="169">
        <v>103.7</v>
      </c>
      <c r="G16" s="169">
        <v>105.2</v>
      </c>
      <c r="H16" s="169">
        <v>98.2</v>
      </c>
      <c r="I16" s="169">
        <v>100.4</v>
      </c>
      <c r="J16" s="169">
        <v>98.2</v>
      </c>
      <c r="K16" s="169">
        <v>97.1</v>
      </c>
      <c r="L16" s="169">
        <v>98.6</v>
      </c>
      <c r="M16" s="169">
        <v>99.5</v>
      </c>
      <c r="N16" s="169">
        <v>95</v>
      </c>
      <c r="O16" s="169">
        <v>99.2</v>
      </c>
      <c r="P16" s="169">
        <v>100.9</v>
      </c>
      <c r="Q16" s="169">
        <v>98.6</v>
      </c>
      <c r="R16" s="169">
        <v>103.5</v>
      </c>
      <c r="S16" s="169">
        <v>114.4</v>
      </c>
    </row>
    <row r="17" spans="1:19" ht="13.5" customHeight="1" x14ac:dyDescent="0.2">
      <c r="A17" s="146" t="s">
        <v>84</v>
      </c>
      <c r="B17" s="144">
        <v>4</v>
      </c>
      <c r="D17" s="159">
        <v>105.8</v>
      </c>
      <c r="E17" s="169">
        <v>105.6</v>
      </c>
      <c r="F17" s="169">
        <v>107.1</v>
      </c>
      <c r="G17" s="169">
        <v>107.8</v>
      </c>
      <c r="H17" s="169">
        <v>100.1</v>
      </c>
      <c r="I17" s="169">
        <v>106.9</v>
      </c>
      <c r="J17" s="169">
        <v>104.1</v>
      </c>
      <c r="K17" s="169">
        <v>104.1</v>
      </c>
      <c r="L17" s="169">
        <v>102.8</v>
      </c>
      <c r="M17" s="169">
        <v>104.6</v>
      </c>
      <c r="N17" s="169">
        <v>94</v>
      </c>
      <c r="O17" s="169">
        <v>106.5</v>
      </c>
      <c r="P17" s="169">
        <v>106.3</v>
      </c>
      <c r="Q17" s="169">
        <v>101.4</v>
      </c>
      <c r="R17" s="169">
        <v>110.5</v>
      </c>
      <c r="S17" s="169">
        <v>118.1</v>
      </c>
    </row>
    <row r="18" spans="1:19" ht="13.5" customHeight="1" x14ac:dyDescent="0.2">
      <c r="A18" s="146" t="s">
        <v>84</v>
      </c>
      <c r="B18" s="144">
        <v>5</v>
      </c>
      <c r="C18" s="152"/>
      <c r="D18" s="159">
        <v>100.2</v>
      </c>
      <c r="E18" s="169">
        <v>90.6</v>
      </c>
      <c r="F18" s="169">
        <v>99.8</v>
      </c>
      <c r="G18" s="169">
        <v>108.8</v>
      </c>
      <c r="H18" s="169">
        <v>103.7</v>
      </c>
      <c r="I18" s="169">
        <v>98.4</v>
      </c>
      <c r="J18" s="169">
        <v>98.1</v>
      </c>
      <c r="K18" s="169">
        <v>107.1</v>
      </c>
      <c r="L18" s="169">
        <v>98.6</v>
      </c>
      <c r="M18" s="169">
        <v>98.4</v>
      </c>
      <c r="N18" s="169">
        <v>96</v>
      </c>
      <c r="O18" s="169">
        <v>100.8</v>
      </c>
      <c r="P18" s="169">
        <v>105.9</v>
      </c>
      <c r="Q18" s="169">
        <v>97</v>
      </c>
      <c r="R18" s="169">
        <v>106</v>
      </c>
      <c r="S18" s="169">
        <v>112.9</v>
      </c>
    </row>
    <row r="19" spans="1:19" ht="13.5" customHeight="1" x14ac:dyDescent="0.2">
      <c r="A19" s="146" t="s">
        <v>84</v>
      </c>
      <c r="B19" s="144">
        <v>6</v>
      </c>
      <c r="C19" s="152"/>
      <c r="D19" s="159">
        <v>105.4</v>
      </c>
      <c r="E19" s="169">
        <v>101</v>
      </c>
      <c r="F19" s="169">
        <v>108.3</v>
      </c>
      <c r="G19" s="169">
        <v>109.7</v>
      </c>
      <c r="H19" s="169">
        <v>100.8</v>
      </c>
      <c r="I19" s="169">
        <v>106.3</v>
      </c>
      <c r="J19" s="169">
        <v>104.1</v>
      </c>
      <c r="K19" s="169">
        <v>103.3</v>
      </c>
      <c r="L19" s="169">
        <v>103.2</v>
      </c>
      <c r="M19" s="169">
        <v>103.9</v>
      </c>
      <c r="N19" s="169">
        <v>97.5</v>
      </c>
      <c r="O19" s="169">
        <v>107</v>
      </c>
      <c r="P19" s="169">
        <v>105</v>
      </c>
      <c r="Q19" s="169">
        <v>98.7</v>
      </c>
      <c r="R19" s="169">
        <v>103.3</v>
      </c>
      <c r="S19" s="169">
        <v>117.9</v>
      </c>
    </row>
    <row r="20" spans="1:19" ht="13.5" customHeight="1" x14ac:dyDescent="0.2">
      <c r="A20" s="146" t="s">
        <v>84</v>
      </c>
      <c r="B20" s="144">
        <v>7</v>
      </c>
      <c r="C20" s="152"/>
      <c r="D20" s="159">
        <v>103.4</v>
      </c>
      <c r="E20" s="169">
        <v>101.6</v>
      </c>
      <c r="F20" s="169">
        <v>106.5</v>
      </c>
      <c r="G20" s="169">
        <v>109.6</v>
      </c>
      <c r="H20" s="169">
        <v>105.3</v>
      </c>
      <c r="I20" s="169">
        <v>100.6</v>
      </c>
      <c r="J20" s="169">
        <v>100.7</v>
      </c>
      <c r="K20" s="169">
        <v>110.4</v>
      </c>
      <c r="L20" s="169">
        <v>95.6</v>
      </c>
      <c r="M20" s="169">
        <v>103</v>
      </c>
      <c r="N20" s="169">
        <v>88.1</v>
      </c>
      <c r="O20" s="169">
        <v>108.5</v>
      </c>
      <c r="P20" s="169">
        <v>106.2</v>
      </c>
      <c r="Q20" s="169">
        <v>96.6</v>
      </c>
      <c r="R20" s="169">
        <v>107</v>
      </c>
      <c r="S20" s="169">
        <v>117.4</v>
      </c>
    </row>
    <row r="21" spans="1:19" ht="13.5" customHeight="1" x14ac:dyDescent="0.2">
      <c r="A21" s="147" t="s">
        <v>84</v>
      </c>
      <c r="B21" s="144">
        <v>8</v>
      </c>
      <c r="C21" s="152"/>
      <c r="D21" s="159">
        <v>97.1</v>
      </c>
      <c r="E21" s="169">
        <v>90.8</v>
      </c>
      <c r="F21" s="169">
        <v>98.7</v>
      </c>
      <c r="G21" s="169">
        <v>105.6</v>
      </c>
      <c r="H21" s="169">
        <v>104.4</v>
      </c>
      <c r="I21" s="169">
        <v>96.6</v>
      </c>
      <c r="J21" s="169">
        <v>98.1</v>
      </c>
      <c r="K21" s="169">
        <v>103.7</v>
      </c>
      <c r="L21" s="169">
        <v>93</v>
      </c>
      <c r="M21" s="169">
        <v>96.3</v>
      </c>
      <c r="N21" s="169">
        <v>89.5</v>
      </c>
      <c r="O21" s="169">
        <v>105.7</v>
      </c>
      <c r="P21" s="169">
        <v>78</v>
      </c>
      <c r="Q21" s="169">
        <v>95.6</v>
      </c>
      <c r="R21" s="169">
        <v>103.9</v>
      </c>
      <c r="S21" s="169">
        <v>111.1</v>
      </c>
    </row>
    <row r="22" spans="1:19" ht="13.5" customHeight="1" x14ac:dyDescent="0.2">
      <c r="A22" s="146" t="s">
        <v>84</v>
      </c>
      <c r="B22" s="144">
        <v>9</v>
      </c>
      <c r="D22" s="159">
        <v>100.5</v>
      </c>
      <c r="E22" s="169">
        <v>101.8</v>
      </c>
      <c r="F22" s="169">
        <v>102.7</v>
      </c>
      <c r="G22" s="169">
        <v>100.3</v>
      </c>
      <c r="H22" s="169">
        <v>96</v>
      </c>
      <c r="I22" s="169">
        <v>101.6</v>
      </c>
      <c r="J22" s="169">
        <v>100.4</v>
      </c>
      <c r="K22" s="169">
        <v>97.4</v>
      </c>
      <c r="L22" s="169">
        <v>90.6</v>
      </c>
      <c r="M22" s="169">
        <v>93.4</v>
      </c>
      <c r="N22" s="169">
        <v>89</v>
      </c>
      <c r="O22" s="169">
        <v>105.6</v>
      </c>
      <c r="P22" s="169">
        <v>95</v>
      </c>
      <c r="Q22" s="169">
        <v>98</v>
      </c>
      <c r="R22" s="169">
        <v>97.8</v>
      </c>
      <c r="S22" s="169">
        <v>113</v>
      </c>
    </row>
    <row r="23" spans="1:19" ht="13.5" customHeight="1" x14ac:dyDescent="0.2">
      <c r="A23" s="146" t="s">
        <v>84</v>
      </c>
      <c r="B23" s="144">
        <v>10</v>
      </c>
      <c r="C23" s="152"/>
      <c r="D23" s="159">
        <v>101.9</v>
      </c>
      <c r="E23" s="169">
        <v>103.9</v>
      </c>
      <c r="F23" s="169">
        <v>106.1</v>
      </c>
      <c r="G23" s="169">
        <v>107.9</v>
      </c>
      <c r="H23" s="169">
        <v>101.1</v>
      </c>
      <c r="I23" s="169">
        <v>98.4</v>
      </c>
      <c r="J23" s="169">
        <v>99.9</v>
      </c>
      <c r="K23" s="169">
        <v>107.7</v>
      </c>
      <c r="L23" s="169">
        <v>88</v>
      </c>
      <c r="M23" s="169">
        <v>102.4</v>
      </c>
      <c r="N23" s="169">
        <v>88</v>
      </c>
      <c r="O23" s="169">
        <v>97.6</v>
      </c>
      <c r="P23" s="169">
        <v>108.3</v>
      </c>
      <c r="Q23" s="169">
        <v>94.7</v>
      </c>
      <c r="R23" s="169">
        <v>107.1</v>
      </c>
      <c r="S23" s="169">
        <v>111.3</v>
      </c>
    </row>
    <row r="24" spans="1:19" ht="13.5" customHeight="1" x14ac:dyDescent="0.2">
      <c r="A24" s="146" t="s">
        <v>84</v>
      </c>
      <c r="B24" s="144">
        <v>11</v>
      </c>
      <c r="C24" s="152"/>
      <c r="D24" s="159">
        <v>104.9</v>
      </c>
      <c r="E24" s="169">
        <v>107.5</v>
      </c>
      <c r="F24" s="169">
        <v>110.2</v>
      </c>
      <c r="G24" s="169">
        <v>108.6</v>
      </c>
      <c r="H24" s="169">
        <v>102</v>
      </c>
      <c r="I24" s="169">
        <v>106.7</v>
      </c>
      <c r="J24" s="169">
        <v>101.9</v>
      </c>
      <c r="K24" s="169">
        <v>102.9</v>
      </c>
      <c r="L24" s="169">
        <v>101.5</v>
      </c>
      <c r="M24" s="169">
        <v>102.5</v>
      </c>
      <c r="N24" s="169">
        <v>91.8</v>
      </c>
      <c r="O24" s="169">
        <v>99.5</v>
      </c>
      <c r="P24" s="169">
        <v>102.2</v>
      </c>
      <c r="Q24" s="169">
        <v>95.5</v>
      </c>
      <c r="R24" s="169">
        <v>102.2</v>
      </c>
      <c r="S24" s="169">
        <v>121</v>
      </c>
    </row>
    <row r="25" spans="1:19" ht="13.5" customHeight="1" x14ac:dyDescent="0.2">
      <c r="A25" s="146" t="s">
        <v>84</v>
      </c>
      <c r="B25" s="144">
        <v>12</v>
      </c>
      <c r="C25" s="152"/>
      <c r="D25" s="159">
        <v>100.7</v>
      </c>
      <c r="E25" s="169">
        <v>105</v>
      </c>
      <c r="F25" s="169">
        <v>103.7</v>
      </c>
      <c r="G25" s="169">
        <v>102</v>
      </c>
      <c r="H25" s="169">
        <v>96.8</v>
      </c>
      <c r="I25" s="169">
        <v>100.4</v>
      </c>
      <c r="J25" s="169">
        <v>100.6</v>
      </c>
      <c r="K25" s="169">
        <v>104.8</v>
      </c>
      <c r="L25" s="169">
        <v>97.3</v>
      </c>
      <c r="M25" s="169">
        <v>96.7</v>
      </c>
      <c r="N25" s="169">
        <v>94.2</v>
      </c>
      <c r="O25" s="169">
        <v>96.6</v>
      </c>
      <c r="P25" s="169">
        <v>92.4</v>
      </c>
      <c r="Q25" s="169">
        <v>94.1</v>
      </c>
      <c r="R25" s="169">
        <v>105.9</v>
      </c>
      <c r="S25" s="169">
        <v>111.9</v>
      </c>
    </row>
    <row r="26" spans="1:19" ht="13.5" customHeight="1" x14ac:dyDescent="0.2">
      <c r="A26" s="148" t="s">
        <v>553</v>
      </c>
      <c r="B26" s="151" t="s">
        <v>360</v>
      </c>
      <c r="C26" s="154"/>
      <c r="D26" s="162">
        <v>94.5</v>
      </c>
      <c r="E26" s="172">
        <v>85.4</v>
      </c>
      <c r="F26" s="172">
        <v>93.3</v>
      </c>
      <c r="G26" s="172">
        <v>98.9</v>
      </c>
      <c r="H26" s="172">
        <v>97.1</v>
      </c>
      <c r="I26" s="172">
        <v>95.4</v>
      </c>
      <c r="J26" s="172">
        <v>94.4</v>
      </c>
      <c r="K26" s="172">
        <v>97.4</v>
      </c>
      <c r="L26" s="172">
        <v>91.7</v>
      </c>
      <c r="M26" s="172">
        <v>89.9</v>
      </c>
      <c r="N26" s="172">
        <v>96.3</v>
      </c>
      <c r="O26" s="172">
        <v>100</v>
      </c>
      <c r="P26" s="172">
        <v>99.2</v>
      </c>
      <c r="Q26" s="172">
        <v>89.7</v>
      </c>
      <c r="R26" s="172">
        <v>98.3</v>
      </c>
      <c r="S26" s="172">
        <v>108.1</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58">
        <v>-1.3</v>
      </c>
      <c r="E28" s="168">
        <v>-1.6</v>
      </c>
      <c r="F28" s="168">
        <v>-1</v>
      </c>
      <c r="G28" s="168">
        <v>-3.9</v>
      </c>
      <c r="H28" s="168">
        <v>7.3</v>
      </c>
      <c r="I28" s="168">
        <v>-0.5</v>
      </c>
      <c r="J28" s="168">
        <v>-2.7</v>
      </c>
      <c r="K28" s="168">
        <v>-1.6</v>
      </c>
      <c r="L28" s="181">
        <v>-3.6</v>
      </c>
      <c r="M28" s="181">
        <v>-0.6</v>
      </c>
      <c r="N28" s="181">
        <v>2.8</v>
      </c>
      <c r="O28" s="181">
        <v>2.6</v>
      </c>
      <c r="P28" s="168">
        <v>-2.4</v>
      </c>
      <c r="Q28" s="168">
        <v>-1.9</v>
      </c>
      <c r="R28" s="168">
        <v>-5</v>
      </c>
      <c r="S28" s="181">
        <v>-2.8</v>
      </c>
    </row>
    <row r="29" spans="1:19" ht="13.5" customHeight="1" x14ac:dyDescent="0.2">
      <c r="A29" s="144"/>
      <c r="B29" s="144" t="s">
        <v>239</v>
      </c>
      <c r="C29" s="152"/>
      <c r="D29" s="159">
        <v>-2.2999999999999998</v>
      </c>
      <c r="E29" s="169">
        <v>-1.3</v>
      </c>
      <c r="F29" s="169">
        <v>-3.6</v>
      </c>
      <c r="G29" s="169">
        <v>-0.3</v>
      </c>
      <c r="H29" s="169">
        <v>3.2</v>
      </c>
      <c r="I29" s="169">
        <v>-5.5</v>
      </c>
      <c r="J29" s="169">
        <v>-0.5</v>
      </c>
      <c r="K29" s="169">
        <v>-0.5</v>
      </c>
      <c r="L29" s="182">
        <v>-4.0999999999999996</v>
      </c>
      <c r="M29" s="182">
        <v>0.7</v>
      </c>
      <c r="N29" s="182">
        <v>-10.3</v>
      </c>
      <c r="O29" s="182">
        <v>-13.4</v>
      </c>
      <c r="P29" s="169">
        <v>7.6</v>
      </c>
      <c r="Q29" s="169">
        <v>-0.8</v>
      </c>
      <c r="R29" s="169">
        <v>0</v>
      </c>
      <c r="S29" s="182">
        <v>-1</v>
      </c>
    </row>
    <row r="30" spans="1:19" ht="13.5" customHeight="1" x14ac:dyDescent="0.2">
      <c r="A30" s="144"/>
      <c r="B30" s="144" t="s">
        <v>150</v>
      </c>
      <c r="C30" s="152"/>
      <c r="D30" s="159">
        <v>0.6</v>
      </c>
      <c r="E30" s="169">
        <v>4</v>
      </c>
      <c r="F30" s="169">
        <v>1.1000000000000001</v>
      </c>
      <c r="G30" s="169">
        <v>2.9</v>
      </c>
      <c r="H30" s="169">
        <v>3</v>
      </c>
      <c r="I30" s="169">
        <v>1.3</v>
      </c>
      <c r="J30" s="169">
        <v>-2.5</v>
      </c>
      <c r="K30" s="169">
        <v>1.5</v>
      </c>
      <c r="L30" s="182">
        <v>7.2</v>
      </c>
      <c r="M30" s="182">
        <v>0.8</v>
      </c>
      <c r="N30" s="182">
        <v>2.7</v>
      </c>
      <c r="O30" s="182">
        <v>2.2000000000000002</v>
      </c>
      <c r="P30" s="169">
        <v>-4.5999999999999996</v>
      </c>
      <c r="Q30" s="169">
        <v>-0.9</v>
      </c>
      <c r="R30" s="169">
        <v>4.3</v>
      </c>
      <c r="S30" s="182">
        <v>7.3</v>
      </c>
    </row>
    <row r="31" spans="1:19" ht="13.5" customHeight="1" x14ac:dyDescent="0.2">
      <c r="A31" s="144"/>
      <c r="B31" s="144" t="s">
        <v>363</v>
      </c>
      <c r="C31" s="152"/>
      <c r="D31" s="159">
        <v>-0.6</v>
      </c>
      <c r="E31" s="169">
        <v>-1.6</v>
      </c>
      <c r="F31" s="169">
        <v>0.7</v>
      </c>
      <c r="G31" s="169">
        <v>-3.5</v>
      </c>
      <c r="H31" s="169">
        <v>1.1000000000000001</v>
      </c>
      <c r="I31" s="169">
        <v>-3.4</v>
      </c>
      <c r="J31" s="169">
        <v>-3.2</v>
      </c>
      <c r="K31" s="169">
        <v>0.7</v>
      </c>
      <c r="L31" s="182">
        <v>3.6</v>
      </c>
      <c r="M31" s="182">
        <v>-3.1</v>
      </c>
      <c r="N31" s="182">
        <v>0.7</v>
      </c>
      <c r="O31" s="182">
        <v>2.6</v>
      </c>
      <c r="P31" s="169">
        <v>-0.5</v>
      </c>
      <c r="Q31" s="169">
        <v>0.7</v>
      </c>
      <c r="R31" s="169">
        <v>-3.5</v>
      </c>
      <c r="S31" s="182">
        <v>0.8</v>
      </c>
    </row>
    <row r="32" spans="1:19" ht="13.5" customHeight="1" x14ac:dyDescent="0.2">
      <c r="A32" s="144"/>
      <c r="B32" s="144" t="s">
        <v>156</v>
      </c>
      <c r="C32" s="152"/>
      <c r="D32" s="159">
        <v>1</v>
      </c>
      <c r="E32" s="169">
        <v>0.1</v>
      </c>
      <c r="F32" s="169">
        <v>2.2000000000000002</v>
      </c>
      <c r="G32" s="169">
        <v>9.6</v>
      </c>
      <c r="H32" s="169">
        <v>-1.1000000000000001</v>
      </c>
      <c r="I32" s="169">
        <v>2.9</v>
      </c>
      <c r="J32" s="169">
        <v>1.4</v>
      </c>
      <c r="K32" s="169">
        <v>1.6</v>
      </c>
      <c r="L32" s="182">
        <v>-7.5</v>
      </c>
      <c r="M32" s="182">
        <v>-0.2</v>
      </c>
      <c r="N32" s="182">
        <v>-1.1000000000000001</v>
      </c>
      <c r="O32" s="182">
        <v>-4.5</v>
      </c>
      <c r="P32" s="169">
        <v>-0.8</v>
      </c>
      <c r="Q32" s="169">
        <v>-0.4</v>
      </c>
      <c r="R32" s="169">
        <v>2.8</v>
      </c>
      <c r="S32" s="182">
        <v>2.8</v>
      </c>
    </row>
    <row r="33" spans="1:31" ht="13.5" customHeight="1" x14ac:dyDescent="0.2">
      <c r="A33" s="145"/>
      <c r="B33" s="145" t="s">
        <v>305</v>
      </c>
      <c r="C33" s="153"/>
      <c r="D33" s="161">
        <v>-0.1</v>
      </c>
      <c r="E33" s="171">
        <v>-2.7</v>
      </c>
      <c r="F33" s="171">
        <v>-0.4</v>
      </c>
      <c r="G33" s="171">
        <v>-3.4</v>
      </c>
      <c r="H33" s="171">
        <v>-2.9</v>
      </c>
      <c r="I33" s="171">
        <v>0</v>
      </c>
      <c r="J33" s="171">
        <v>4.8</v>
      </c>
      <c r="K33" s="171">
        <v>-1</v>
      </c>
      <c r="L33" s="171">
        <v>-6.2</v>
      </c>
      <c r="M33" s="171">
        <v>1.3</v>
      </c>
      <c r="N33" s="171">
        <v>-7.9</v>
      </c>
      <c r="O33" s="171">
        <v>-1.4</v>
      </c>
      <c r="P33" s="171">
        <v>4.7</v>
      </c>
      <c r="Q33" s="171">
        <v>-2.4</v>
      </c>
      <c r="R33" s="171">
        <v>0.5</v>
      </c>
      <c r="S33" s="171">
        <v>2.6</v>
      </c>
    </row>
    <row r="34" spans="1:31" ht="13.5" customHeight="1" x14ac:dyDescent="0.2">
      <c r="A34" s="144" t="s">
        <v>473</v>
      </c>
      <c r="B34" s="144" t="s">
        <v>360</v>
      </c>
      <c r="C34" s="152" t="s">
        <v>252</v>
      </c>
      <c r="D34" s="158">
        <v>0.7</v>
      </c>
      <c r="E34" s="168">
        <v>-4.8</v>
      </c>
      <c r="F34" s="168">
        <v>0.9</v>
      </c>
      <c r="G34" s="168">
        <v>-2</v>
      </c>
      <c r="H34" s="168">
        <v>-4.2</v>
      </c>
      <c r="I34" s="168">
        <v>1.2</v>
      </c>
      <c r="J34" s="168">
        <v>5.2</v>
      </c>
      <c r="K34" s="168">
        <v>-1.4</v>
      </c>
      <c r="L34" s="168">
        <v>-2.8</v>
      </c>
      <c r="M34" s="168">
        <v>0.5</v>
      </c>
      <c r="N34" s="168">
        <v>-3.6</v>
      </c>
      <c r="O34" s="168">
        <v>-8.6999999999999993</v>
      </c>
      <c r="P34" s="168">
        <v>4.5999999999999996</v>
      </c>
      <c r="Q34" s="168">
        <v>-1.8</v>
      </c>
      <c r="R34" s="168">
        <v>2.6</v>
      </c>
      <c r="S34" s="168">
        <v>6.6</v>
      </c>
    </row>
    <row r="35" spans="1:31" ht="13.5" customHeight="1" x14ac:dyDescent="0.2">
      <c r="A35" s="146" t="s">
        <v>84</v>
      </c>
      <c r="B35" s="144">
        <v>2</v>
      </c>
      <c r="C35" s="152"/>
      <c r="D35" s="159">
        <v>1.8</v>
      </c>
      <c r="E35" s="169">
        <v>-0.2</v>
      </c>
      <c r="F35" s="169">
        <v>0.2</v>
      </c>
      <c r="G35" s="169">
        <v>-3.9</v>
      </c>
      <c r="H35" s="169">
        <v>-3.6</v>
      </c>
      <c r="I35" s="169">
        <v>3.9</v>
      </c>
      <c r="J35" s="169">
        <v>5.6</v>
      </c>
      <c r="K35" s="169">
        <v>-1.5</v>
      </c>
      <c r="L35" s="169">
        <v>-8.1999999999999993</v>
      </c>
      <c r="M35" s="169">
        <v>3</v>
      </c>
      <c r="N35" s="169">
        <v>-1.7</v>
      </c>
      <c r="O35" s="169">
        <v>-6.4</v>
      </c>
      <c r="P35" s="169">
        <v>9.5</v>
      </c>
      <c r="Q35" s="169">
        <v>0</v>
      </c>
      <c r="R35" s="169">
        <v>1.6</v>
      </c>
      <c r="S35" s="169">
        <v>7</v>
      </c>
    </row>
    <row r="36" spans="1:31" ht="13.5" customHeight="1" x14ac:dyDescent="0.2">
      <c r="A36" s="146" t="s">
        <v>84</v>
      </c>
      <c r="B36" s="144">
        <v>3</v>
      </c>
      <c r="C36" s="152"/>
      <c r="D36" s="159">
        <v>1.5</v>
      </c>
      <c r="E36" s="169">
        <v>-3</v>
      </c>
      <c r="F36" s="169">
        <v>-0.2</v>
      </c>
      <c r="G36" s="169">
        <v>-5</v>
      </c>
      <c r="H36" s="169">
        <v>-6.1</v>
      </c>
      <c r="I36" s="169">
        <v>4.4000000000000004</v>
      </c>
      <c r="J36" s="169">
        <v>9.6999999999999993</v>
      </c>
      <c r="K36" s="169">
        <v>-10.3</v>
      </c>
      <c r="L36" s="169">
        <v>-9.1</v>
      </c>
      <c r="M36" s="169">
        <v>0.1</v>
      </c>
      <c r="N36" s="169">
        <v>-1.6</v>
      </c>
      <c r="O36" s="169">
        <v>-2.4</v>
      </c>
      <c r="P36" s="169">
        <v>0.4</v>
      </c>
      <c r="Q36" s="169">
        <v>3.2</v>
      </c>
      <c r="R36" s="169">
        <v>-3.9</v>
      </c>
      <c r="S36" s="169">
        <v>3.8</v>
      </c>
    </row>
    <row r="37" spans="1:31" ht="13.5" customHeight="1" x14ac:dyDescent="0.2">
      <c r="A37" s="146" t="s">
        <v>84</v>
      </c>
      <c r="B37" s="144">
        <v>4</v>
      </c>
      <c r="D37" s="159">
        <v>-0.3</v>
      </c>
      <c r="E37" s="169">
        <v>0.5</v>
      </c>
      <c r="F37" s="169">
        <v>-2.8</v>
      </c>
      <c r="G37" s="169">
        <v>-5.8</v>
      </c>
      <c r="H37" s="169">
        <v>-1.3</v>
      </c>
      <c r="I37" s="169">
        <v>1.5</v>
      </c>
      <c r="J37" s="169">
        <v>4.9000000000000004</v>
      </c>
      <c r="K37" s="169">
        <v>-2.5</v>
      </c>
      <c r="L37" s="169">
        <v>-5.4</v>
      </c>
      <c r="M37" s="169">
        <v>2.6</v>
      </c>
      <c r="N37" s="169">
        <v>-7.8</v>
      </c>
      <c r="O37" s="169">
        <v>-2</v>
      </c>
      <c r="P37" s="169">
        <v>6.3</v>
      </c>
      <c r="Q37" s="169">
        <v>-0.3</v>
      </c>
      <c r="R37" s="169">
        <v>2.6</v>
      </c>
      <c r="S37" s="169">
        <v>0.3</v>
      </c>
    </row>
    <row r="38" spans="1:31" ht="13.5" customHeight="1" x14ac:dyDescent="0.2">
      <c r="A38" s="146" t="s">
        <v>84</v>
      </c>
      <c r="B38" s="144">
        <v>5</v>
      </c>
      <c r="C38" s="152"/>
      <c r="D38" s="159">
        <v>2.2000000000000002</v>
      </c>
      <c r="E38" s="169">
        <v>-6.1</v>
      </c>
      <c r="F38" s="169">
        <v>3.5</v>
      </c>
      <c r="G38" s="169">
        <v>-2.2000000000000002</v>
      </c>
      <c r="H38" s="169">
        <v>2.6</v>
      </c>
      <c r="I38" s="169">
        <v>1.7</v>
      </c>
      <c r="J38" s="169">
        <v>3.7</v>
      </c>
      <c r="K38" s="169">
        <v>4.8</v>
      </c>
      <c r="L38" s="169">
        <v>-3.3</v>
      </c>
      <c r="M38" s="169">
        <v>7</v>
      </c>
      <c r="N38" s="169">
        <v>-5.5</v>
      </c>
      <c r="O38" s="169">
        <v>-4</v>
      </c>
      <c r="P38" s="169">
        <v>4.7</v>
      </c>
      <c r="Q38" s="169">
        <v>-0.8</v>
      </c>
      <c r="R38" s="169">
        <v>3.5</v>
      </c>
      <c r="S38" s="169">
        <v>9.6</v>
      </c>
    </row>
    <row r="39" spans="1:31" ht="13.5" customHeight="1" x14ac:dyDescent="0.2">
      <c r="A39" s="146" t="s">
        <v>84</v>
      </c>
      <c r="B39" s="144">
        <v>6</v>
      </c>
      <c r="C39" s="152"/>
      <c r="D39" s="159">
        <v>-1</v>
      </c>
      <c r="E39" s="169">
        <v>-5.3</v>
      </c>
      <c r="F39" s="169">
        <v>-1.3</v>
      </c>
      <c r="G39" s="169">
        <v>-4.3</v>
      </c>
      <c r="H39" s="169">
        <v>-5.0999999999999996</v>
      </c>
      <c r="I39" s="169">
        <v>-0.7</v>
      </c>
      <c r="J39" s="169">
        <v>6.1</v>
      </c>
      <c r="K39" s="169">
        <v>-5.6</v>
      </c>
      <c r="L39" s="169">
        <v>-8.6999999999999993</v>
      </c>
      <c r="M39" s="169">
        <v>0.3</v>
      </c>
      <c r="N39" s="169">
        <v>-4.9000000000000004</v>
      </c>
      <c r="O39" s="169">
        <v>2</v>
      </c>
      <c r="P39" s="169">
        <v>-4.5</v>
      </c>
      <c r="Q39" s="169">
        <v>-3</v>
      </c>
      <c r="R39" s="169">
        <v>-6.1</v>
      </c>
      <c r="S39" s="169">
        <v>2.6</v>
      </c>
    </row>
    <row r="40" spans="1:31" ht="13.5" customHeight="1" x14ac:dyDescent="0.2">
      <c r="A40" s="146" t="s">
        <v>84</v>
      </c>
      <c r="B40" s="144">
        <v>7</v>
      </c>
      <c r="C40" s="152"/>
      <c r="D40" s="159">
        <v>-1</v>
      </c>
      <c r="E40" s="169">
        <v>-2.4</v>
      </c>
      <c r="F40" s="169">
        <v>-1.4</v>
      </c>
      <c r="G40" s="169">
        <v>0.2</v>
      </c>
      <c r="H40" s="169">
        <v>2.2000000000000002</v>
      </c>
      <c r="I40" s="169">
        <v>-3.2</v>
      </c>
      <c r="J40" s="169">
        <v>2.2999999999999998</v>
      </c>
      <c r="K40" s="169">
        <v>4.8</v>
      </c>
      <c r="L40" s="169">
        <v>-6.7</v>
      </c>
      <c r="M40" s="169">
        <v>4</v>
      </c>
      <c r="N40" s="169">
        <v>-12.3</v>
      </c>
      <c r="O40" s="169">
        <v>3.2</v>
      </c>
      <c r="P40" s="169">
        <v>11.8</v>
      </c>
      <c r="Q40" s="169">
        <v>-6.3</v>
      </c>
      <c r="R40" s="169">
        <v>4.8</v>
      </c>
      <c r="S40" s="169">
        <v>2.4</v>
      </c>
    </row>
    <row r="41" spans="1:31" ht="13.5" customHeight="1" x14ac:dyDescent="0.2">
      <c r="A41" s="147" t="s">
        <v>84</v>
      </c>
      <c r="B41" s="144">
        <v>8</v>
      </c>
      <c r="C41" s="152"/>
      <c r="D41" s="159">
        <v>-0.2</v>
      </c>
      <c r="E41" s="169">
        <v>-8.6</v>
      </c>
      <c r="F41" s="169">
        <v>2.1</v>
      </c>
      <c r="G41" s="169">
        <v>-0.2</v>
      </c>
      <c r="H41" s="169">
        <v>2.9</v>
      </c>
      <c r="I41" s="169">
        <v>-1.2</v>
      </c>
      <c r="J41" s="169">
        <v>4.7</v>
      </c>
      <c r="K41" s="169">
        <v>-0.8</v>
      </c>
      <c r="L41" s="169">
        <v>-2.2000000000000002</v>
      </c>
      <c r="M41" s="169">
        <v>2.7</v>
      </c>
      <c r="N41" s="169">
        <v>-10.3</v>
      </c>
      <c r="O41" s="169">
        <v>0.2</v>
      </c>
      <c r="P41" s="169">
        <v>9.4</v>
      </c>
      <c r="Q41" s="169">
        <v>-5.2</v>
      </c>
      <c r="R41" s="169">
        <v>-3.2</v>
      </c>
      <c r="S41" s="169">
        <v>1.5</v>
      </c>
    </row>
    <row r="42" spans="1:31" ht="13.5" customHeight="1" x14ac:dyDescent="0.2">
      <c r="A42" s="146" t="s">
        <v>84</v>
      </c>
      <c r="B42" s="144">
        <v>9</v>
      </c>
      <c r="D42" s="159">
        <v>-2</v>
      </c>
      <c r="E42" s="169">
        <v>-2.6</v>
      </c>
      <c r="F42" s="169">
        <v>-1.9</v>
      </c>
      <c r="G42" s="169">
        <v>-9.1</v>
      </c>
      <c r="H42" s="169">
        <v>-7.6</v>
      </c>
      <c r="I42" s="169">
        <v>-1.6</v>
      </c>
      <c r="J42" s="169">
        <v>3.2</v>
      </c>
      <c r="K42" s="169">
        <v>-3.3</v>
      </c>
      <c r="L42" s="169">
        <v>-9.3000000000000007</v>
      </c>
      <c r="M42" s="169">
        <v>-4.5999999999999996</v>
      </c>
      <c r="N42" s="169">
        <v>-14.2</v>
      </c>
      <c r="O42" s="169">
        <v>3.9</v>
      </c>
      <c r="P42" s="169">
        <v>5</v>
      </c>
      <c r="Q42" s="169">
        <v>-3.5</v>
      </c>
      <c r="R42" s="169">
        <v>-1</v>
      </c>
      <c r="S42" s="169">
        <v>-0.6</v>
      </c>
    </row>
    <row r="43" spans="1:31" ht="13.5" customHeight="1" x14ac:dyDescent="0.2">
      <c r="A43" s="146" t="s">
        <v>84</v>
      </c>
      <c r="B43" s="144">
        <v>10</v>
      </c>
      <c r="C43" s="152"/>
      <c r="D43" s="159">
        <v>-1.4</v>
      </c>
      <c r="E43" s="169">
        <v>-1.4</v>
      </c>
      <c r="F43" s="169">
        <v>-0.7</v>
      </c>
      <c r="G43" s="169">
        <v>1</v>
      </c>
      <c r="H43" s="169">
        <v>-5.7</v>
      </c>
      <c r="I43" s="169">
        <v>-3.7</v>
      </c>
      <c r="J43" s="169">
        <v>3.1</v>
      </c>
      <c r="K43" s="169">
        <v>1.9</v>
      </c>
      <c r="L43" s="169">
        <v>-11.4</v>
      </c>
      <c r="M43" s="169">
        <v>3.1</v>
      </c>
      <c r="N43" s="169">
        <v>-13.6</v>
      </c>
      <c r="O43" s="169">
        <v>-3.1</v>
      </c>
      <c r="P43" s="169">
        <v>5.4</v>
      </c>
      <c r="Q43" s="169">
        <v>-2.7</v>
      </c>
      <c r="R43" s="169">
        <v>3.3</v>
      </c>
      <c r="S43" s="169">
        <v>-2.4</v>
      </c>
    </row>
    <row r="44" spans="1:31" ht="13.5" customHeight="1" x14ac:dyDescent="0.2">
      <c r="A44" s="146" t="s">
        <v>84</v>
      </c>
      <c r="B44" s="144">
        <v>11</v>
      </c>
      <c r="C44" s="152"/>
      <c r="D44" s="159">
        <v>0.2</v>
      </c>
      <c r="E44" s="169">
        <v>0.9</v>
      </c>
      <c r="F44" s="169">
        <v>1</v>
      </c>
      <c r="G44" s="169">
        <v>-1.7</v>
      </c>
      <c r="H44" s="169">
        <v>-2.7</v>
      </c>
      <c r="I44" s="169">
        <v>1.2</v>
      </c>
      <c r="J44" s="169">
        <v>4.8</v>
      </c>
      <c r="K44" s="169">
        <v>0.3</v>
      </c>
      <c r="L44" s="169">
        <v>-0.4</v>
      </c>
      <c r="M44" s="169">
        <v>1.2</v>
      </c>
      <c r="N44" s="169">
        <v>-11.5</v>
      </c>
      <c r="O44" s="169">
        <v>2.6</v>
      </c>
      <c r="P44" s="169">
        <v>2.9</v>
      </c>
      <c r="Q44" s="169">
        <v>-5.0999999999999996</v>
      </c>
      <c r="R44" s="169">
        <v>2</v>
      </c>
      <c r="S44" s="169">
        <v>4</v>
      </c>
    </row>
    <row r="45" spans="1:31" ht="13.5" customHeight="1" x14ac:dyDescent="0.2">
      <c r="A45" s="146" t="s">
        <v>84</v>
      </c>
      <c r="B45" s="144">
        <v>12</v>
      </c>
      <c r="C45" s="152"/>
      <c r="D45" s="159">
        <v>-1.6</v>
      </c>
      <c r="E45" s="169">
        <v>-0.2</v>
      </c>
      <c r="F45" s="169">
        <v>-2.8</v>
      </c>
      <c r="G45" s="169">
        <v>-6.4</v>
      </c>
      <c r="H45" s="169">
        <v>-6.2</v>
      </c>
      <c r="I45" s="169">
        <v>-3</v>
      </c>
      <c r="J45" s="169">
        <v>4.5999999999999996</v>
      </c>
      <c r="K45" s="169">
        <v>1.6</v>
      </c>
      <c r="L45" s="169">
        <v>-6.3</v>
      </c>
      <c r="M45" s="169">
        <v>-3.9</v>
      </c>
      <c r="N45" s="169">
        <v>-5.9</v>
      </c>
      <c r="O45" s="169">
        <v>-2.2000000000000002</v>
      </c>
      <c r="P45" s="169">
        <v>3.2</v>
      </c>
      <c r="Q45" s="169">
        <v>-3.9</v>
      </c>
      <c r="R45" s="169">
        <v>0.6</v>
      </c>
      <c r="S45" s="169">
        <v>-1.8</v>
      </c>
    </row>
    <row r="46" spans="1:31" ht="13.5" customHeight="1" x14ac:dyDescent="0.2">
      <c r="A46" s="148" t="s">
        <v>553</v>
      </c>
      <c r="B46" s="151" t="s">
        <v>360</v>
      </c>
      <c r="C46" s="154"/>
      <c r="D46" s="162">
        <v>-0.7</v>
      </c>
      <c r="E46" s="172">
        <v>-0.7</v>
      </c>
      <c r="F46" s="172">
        <v>0.2</v>
      </c>
      <c r="G46" s="172">
        <v>-1.3</v>
      </c>
      <c r="H46" s="172">
        <v>-0.9</v>
      </c>
      <c r="I46" s="172">
        <v>2.7</v>
      </c>
      <c r="J46" s="172">
        <v>-2.7</v>
      </c>
      <c r="K46" s="172">
        <v>-1.2</v>
      </c>
      <c r="L46" s="172">
        <v>0.1</v>
      </c>
      <c r="M46" s="172">
        <v>1.7</v>
      </c>
      <c r="N46" s="172">
        <v>2.9</v>
      </c>
      <c r="O46" s="172">
        <v>6</v>
      </c>
      <c r="P46" s="172">
        <v>3.8</v>
      </c>
      <c r="Q46" s="172">
        <v>-6.1</v>
      </c>
      <c r="R46" s="172">
        <v>1.2</v>
      </c>
      <c r="S46" s="172">
        <v>-0.9</v>
      </c>
    </row>
    <row r="47" spans="1:31" ht="27" customHeight="1" x14ac:dyDescent="0.2">
      <c r="A47" s="592" t="s">
        <v>474</v>
      </c>
      <c r="B47" s="592"/>
      <c r="C47" s="593"/>
      <c r="D47" s="163">
        <v>-6.2</v>
      </c>
      <c r="E47" s="163">
        <v>-18.7</v>
      </c>
      <c r="F47" s="163">
        <v>-10</v>
      </c>
      <c r="G47" s="163">
        <v>-3</v>
      </c>
      <c r="H47" s="163">
        <v>0.3</v>
      </c>
      <c r="I47" s="163">
        <v>-5</v>
      </c>
      <c r="J47" s="163">
        <v>-6.2</v>
      </c>
      <c r="K47" s="163">
        <v>-7.1</v>
      </c>
      <c r="L47" s="163">
        <v>-5.8</v>
      </c>
      <c r="M47" s="163">
        <v>-7</v>
      </c>
      <c r="N47" s="163">
        <v>2.2000000000000002</v>
      </c>
      <c r="O47" s="163">
        <v>3.5</v>
      </c>
      <c r="P47" s="163">
        <v>7.4</v>
      </c>
      <c r="Q47" s="163">
        <v>-4.7</v>
      </c>
      <c r="R47" s="163">
        <v>-7.2</v>
      </c>
      <c r="S47" s="163">
        <v>-3.4</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58">
        <v>102.9</v>
      </c>
      <c r="E54" s="168">
        <v>101.7</v>
      </c>
      <c r="F54" s="168">
        <v>102.4</v>
      </c>
      <c r="G54" s="168">
        <v>99.6</v>
      </c>
      <c r="H54" s="168">
        <v>96.6</v>
      </c>
      <c r="I54" s="168">
        <v>106.7</v>
      </c>
      <c r="J54" s="168">
        <v>101.4</v>
      </c>
      <c r="K54" s="168">
        <v>100.3</v>
      </c>
      <c r="L54" s="181">
        <v>94.1</v>
      </c>
      <c r="M54" s="181">
        <v>100.5</v>
      </c>
      <c r="N54" s="181">
        <v>117.5</v>
      </c>
      <c r="O54" s="181">
        <v>119.6</v>
      </c>
      <c r="P54" s="168">
        <v>94.9</v>
      </c>
      <c r="Q54" s="168">
        <v>103.7</v>
      </c>
      <c r="R54" s="168">
        <v>99.5</v>
      </c>
      <c r="S54" s="181">
        <v>101</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100.8</v>
      </c>
      <c r="E56" s="169">
        <v>108.7</v>
      </c>
      <c r="F56" s="169">
        <v>101.8</v>
      </c>
      <c r="G56" s="169">
        <v>102.3</v>
      </c>
      <c r="H56" s="169">
        <v>98.4</v>
      </c>
      <c r="I56" s="169">
        <v>100.8</v>
      </c>
      <c r="J56" s="169">
        <v>99.2</v>
      </c>
      <c r="K56" s="169">
        <v>100.4</v>
      </c>
      <c r="L56" s="182">
        <v>112.9</v>
      </c>
      <c r="M56" s="182">
        <v>100.6</v>
      </c>
      <c r="N56" s="182">
        <v>100.9</v>
      </c>
      <c r="O56" s="182">
        <v>105.8</v>
      </c>
      <c r="P56" s="169">
        <v>88.1</v>
      </c>
      <c r="Q56" s="169">
        <v>99.7</v>
      </c>
      <c r="R56" s="169">
        <v>100.2</v>
      </c>
      <c r="S56" s="182">
        <v>108</v>
      </c>
    </row>
    <row r="57" spans="1:19" ht="13.5" customHeight="1" x14ac:dyDescent="0.2">
      <c r="A57" s="144"/>
      <c r="B57" s="144" t="s">
        <v>363</v>
      </c>
      <c r="C57" s="152"/>
      <c r="D57" s="159">
        <v>100.9</v>
      </c>
      <c r="E57" s="169">
        <v>106</v>
      </c>
      <c r="F57" s="169">
        <v>101.6</v>
      </c>
      <c r="G57" s="169">
        <v>101.1</v>
      </c>
      <c r="H57" s="169">
        <v>100.8</v>
      </c>
      <c r="I57" s="169">
        <v>97.7</v>
      </c>
      <c r="J57" s="169">
        <v>97.5</v>
      </c>
      <c r="K57" s="169">
        <v>105.9</v>
      </c>
      <c r="L57" s="182">
        <v>108</v>
      </c>
      <c r="M57" s="182">
        <v>100.1</v>
      </c>
      <c r="N57" s="182">
        <v>104</v>
      </c>
      <c r="O57" s="182">
        <v>109.3</v>
      </c>
      <c r="P57" s="169">
        <v>88.7</v>
      </c>
      <c r="Q57" s="169">
        <v>99.9</v>
      </c>
      <c r="R57" s="169">
        <v>95.4</v>
      </c>
      <c r="S57" s="182">
        <v>112.3</v>
      </c>
    </row>
    <row r="58" spans="1:19" ht="13.5" customHeight="1" x14ac:dyDescent="0.2">
      <c r="A58" s="144"/>
      <c r="B58" s="144" t="s">
        <v>156</v>
      </c>
      <c r="C58" s="152"/>
      <c r="D58" s="160">
        <v>101.7</v>
      </c>
      <c r="E58" s="165">
        <v>109.5</v>
      </c>
      <c r="F58" s="165">
        <v>102.8</v>
      </c>
      <c r="G58" s="165">
        <v>102.8</v>
      </c>
      <c r="H58" s="165">
        <v>103.2</v>
      </c>
      <c r="I58" s="165">
        <v>100.3</v>
      </c>
      <c r="J58" s="165">
        <v>97.2</v>
      </c>
      <c r="K58" s="165">
        <v>109.1</v>
      </c>
      <c r="L58" s="165">
        <v>102</v>
      </c>
      <c r="M58" s="165">
        <v>101.8</v>
      </c>
      <c r="N58" s="165">
        <v>102.8</v>
      </c>
      <c r="O58" s="165">
        <v>105.4</v>
      </c>
      <c r="P58" s="165">
        <v>90.9</v>
      </c>
      <c r="Q58" s="165">
        <v>99.4</v>
      </c>
      <c r="R58" s="165">
        <v>97.6</v>
      </c>
      <c r="S58" s="165">
        <v>112.5</v>
      </c>
    </row>
    <row r="59" spans="1:19" ht="13.5" customHeight="1" x14ac:dyDescent="0.2">
      <c r="A59" s="145"/>
      <c r="B59" s="145" t="s">
        <v>305</v>
      </c>
      <c r="C59" s="153"/>
      <c r="D59" s="161">
        <v>102</v>
      </c>
      <c r="E59" s="171">
        <v>111</v>
      </c>
      <c r="F59" s="171">
        <v>102.8</v>
      </c>
      <c r="G59" s="171">
        <v>102.2</v>
      </c>
      <c r="H59" s="171">
        <v>97.4</v>
      </c>
      <c r="I59" s="171">
        <v>100.6</v>
      </c>
      <c r="J59" s="171">
        <v>100.8</v>
      </c>
      <c r="K59" s="171">
        <v>106.7</v>
      </c>
      <c r="L59" s="171">
        <v>94.6</v>
      </c>
      <c r="M59" s="171">
        <v>103.2</v>
      </c>
      <c r="N59" s="171">
        <v>97.5</v>
      </c>
      <c r="O59" s="171">
        <v>111.3</v>
      </c>
      <c r="P59" s="171">
        <v>97.1</v>
      </c>
      <c r="Q59" s="171">
        <v>96.3</v>
      </c>
      <c r="R59" s="171">
        <v>99.9</v>
      </c>
      <c r="S59" s="171">
        <v>113.8</v>
      </c>
    </row>
    <row r="60" spans="1:19" ht="13.5" customHeight="1" x14ac:dyDescent="0.2">
      <c r="A60" s="144" t="s">
        <v>473</v>
      </c>
      <c r="B60" s="144" t="s">
        <v>360</v>
      </c>
      <c r="C60" s="152" t="s">
        <v>252</v>
      </c>
      <c r="D60" s="159">
        <v>95.8</v>
      </c>
      <c r="E60" s="169">
        <v>94.1</v>
      </c>
      <c r="F60" s="169">
        <v>92.7</v>
      </c>
      <c r="G60" s="169">
        <v>94.7</v>
      </c>
      <c r="H60" s="169">
        <v>95</v>
      </c>
      <c r="I60" s="169">
        <v>92.7</v>
      </c>
      <c r="J60" s="169">
        <v>97.5</v>
      </c>
      <c r="K60" s="169">
        <v>102.8</v>
      </c>
      <c r="L60" s="169">
        <v>90.1</v>
      </c>
      <c r="M60" s="169">
        <v>91.8</v>
      </c>
      <c r="N60" s="169">
        <v>96.7</v>
      </c>
      <c r="O60" s="169">
        <v>106.8</v>
      </c>
      <c r="P60" s="169">
        <v>94.8</v>
      </c>
      <c r="Q60" s="169">
        <v>96.6</v>
      </c>
      <c r="R60" s="169">
        <v>99.4</v>
      </c>
      <c r="S60" s="169">
        <v>107.9</v>
      </c>
    </row>
    <row r="61" spans="1:19" ht="13.5" customHeight="1" x14ac:dyDescent="0.2">
      <c r="A61" s="146" t="s">
        <v>84</v>
      </c>
      <c r="B61" s="144">
        <v>2</v>
      </c>
      <c r="C61" s="152"/>
      <c r="D61" s="159">
        <v>101.3</v>
      </c>
      <c r="E61" s="169">
        <v>114.6</v>
      </c>
      <c r="F61" s="169">
        <v>102.7</v>
      </c>
      <c r="G61" s="169">
        <v>95</v>
      </c>
      <c r="H61" s="169">
        <v>91.3</v>
      </c>
      <c r="I61" s="169">
        <v>101.6</v>
      </c>
      <c r="J61" s="169">
        <v>99.6</v>
      </c>
      <c r="K61" s="169">
        <v>100.9</v>
      </c>
      <c r="L61" s="169">
        <v>88.4</v>
      </c>
      <c r="M61" s="169">
        <v>103.1</v>
      </c>
      <c r="N61" s="169">
        <v>87</v>
      </c>
      <c r="O61" s="169">
        <v>109.3</v>
      </c>
      <c r="P61" s="169">
        <v>99.6</v>
      </c>
      <c r="Q61" s="169">
        <v>94.9</v>
      </c>
      <c r="R61" s="169">
        <v>94.2</v>
      </c>
      <c r="S61" s="169">
        <v>113.9</v>
      </c>
    </row>
    <row r="62" spans="1:19" ht="13.5" customHeight="1" x14ac:dyDescent="0.2">
      <c r="A62" s="146" t="s">
        <v>84</v>
      </c>
      <c r="B62" s="144">
        <v>3</v>
      </c>
      <c r="D62" s="159">
        <v>102</v>
      </c>
      <c r="E62" s="169">
        <v>109.6</v>
      </c>
      <c r="F62" s="169">
        <v>102.7</v>
      </c>
      <c r="G62" s="169">
        <v>98.6</v>
      </c>
      <c r="H62" s="169">
        <v>95.7</v>
      </c>
      <c r="I62" s="169">
        <v>99.5</v>
      </c>
      <c r="J62" s="169">
        <v>99</v>
      </c>
      <c r="K62" s="169">
        <v>102.4</v>
      </c>
      <c r="L62" s="169">
        <v>89.9</v>
      </c>
      <c r="M62" s="169">
        <v>102.5</v>
      </c>
      <c r="N62" s="169">
        <v>100.3</v>
      </c>
      <c r="O62" s="169">
        <v>108.5</v>
      </c>
      <c r="P62" s="169">
        <v>97.2</v>
      </c>
      <c r="Q62" s="169">
        <v>99</v>
      </c>
      <c r="R62" s="169">
        <v>102.6</v>
      </c>
      <c r="S62" s="169">
        <v>114</v>
      </c>
    </row>
    <row r="63" spans="1:19" ht="13.5" customHeight="1" x14ac:dyDescent="0.2">
      <c r="A63" s="146" t="s">
        <v>84</v>
      </c>
      <c r="B63" s="144">
        <v>4</v>
      </c>
      <c r="C63" s="152"/>
      <c r="D63" s="159">
        <v>105.6</v>
      </c>
      <c r="E63" s="169">
        <v>121.7</v>
      </c>
      <c r="F63" s="169">
        <v>105.8</v>
      </c>
      <c r="G63" s="169">
        <v>104.3</v>
      </c>
      <c r="H63" s="169">
        <v>96.6</v>
      </c>
      <c r="I63" s="169">
        <v>105.3</v>
      </c>
      <c r="J63" s="169">
        <v>103.9</v>
      </c>
      <c r="K63" s="169">
        <v>107.3</v>
      </c>
      <c r="L63" s="169">
        <v>93.5</v>
      </c>
      <c r="M63" s="169">
        <v>108.6</v>
      </c>
      <c r="N63" s="169">
        <v>97.2</v>
      </c>
      <c r="O63" s="169">
        <v>115.8</v>
      </c>
      <c r="P63" s="169">
        <v>103.4</v>
      </c>
      <c r="Q63" s="169">
        <v>101</v>
      </c>
      <c r="R63" s="169">
        <v>105.5</v>
      </c>
      <c r="S63" s="169">
        <v>116.1</v>
      </c>
    </row>
    <row r="64" spans="1:19" ht="13.5" customHeight="1" x14ac:dyDescent="0.2">
      <c r="A64" s="146" t="s">
        <v>84</v>
      </c>
      <c r="B64" s="144">
        <v>5</v>
      </c>
      <c r="C64" s="152"/>
      <c r="D64" s="159">
        <v>100.8</v>
      </c>
      <c r="E64" s="169">
        <v>99.2</v>
      </c>
      <c r="F64" s="169">
        <v>99.7</v>
      </c>
      <c r="G64" s="169">
        <v>105.5</v>
      </c>
      <c r="H64" s="169">
        <v>101.6</v>
      </c>
      <c r="I64" s="169">
        <v>97.5</v>
      </c>
      <c r="J64" s="169">
        <v>100.4</v>
      </c>
      <c r="K64" s="169">
        <v>111.7</v>
      </c>
      <c r="L64" s="169">
        <v>93.3</v>
      </c>
      <c r="M64" s="169">
        <v>104.3</v>
      </c>
      <c r="N64" s="169">
        <v>102.6</v>
      </c>
      <c r="O64" s="169">
        <v>106.7</v>
      </c>
      <c r="P64" s="169">
        <v>102.5</v>
      </c>
      <c r="Q64" s="169">
        <v>95.7</v>
      </c>
      <c r="R64" s="169">
        <v>99.1</v>
      </c>
      <c r="S64" s="169">
        <v>111.6</v>
      </c>
    </row>
    <row r="65" spans="1:19" ht="13.5" customHeight="1" x14ac:dyDescent="0.2">
      <c r="A65" s="146" t="s">
        <v>84</v>
      </c>
      <c r="B65" s="144">
        <v>6</v>
      </c>
      <c r="C65" s="152"/>
      <c r="D65" s="159">
        <v>104.9</v>
      </c>
      <c r="E65" s="169">
        <v>116.7</v>
      </c>
      <c r="F65" s="169">
        <v>106.5</v>
      </c>
      <c r="G65" s="169">
        <v>102</v>
      </c>
      <c r="H65" s="169">
        <v>98.6</v>
      </c>
      <c r="I65" s="169">
        <v>104.6</v>
      </c>
      <c r="J65" s="169">
        <v>102.9</v>
      </c>
      <c r="K65" s="169">
        <v>108.3</v>
      </c>
      <c r="L65" s="169">
        <v>94.2</v>
      </c>
      <c r="M65" s="169">
        <v>105.4</v>
      </c>
      <c r="N65" s="169">
        <v>100.8</v>
      </c>
      <c r="O65" s="169">
        <v>124.8</v>
      </c>
      <c r="P65" s="169">
        <v>101.3</v>
      </c>
      <c r="Q65" s="169">
        <v>95.4</v>
      </c>
      <c r="R65" s="169">
        <v>98.7</v>
      </c>
      <c r="S65" s="169">
        <v>116.8</v>
      </c>
    </row>
    <row r="66" spans="1:19" ht="13.5" customHeight="1" x14ac:dyDescent="0.2">
      <c r="A66" s="146" t="s">
        <v>84</v>
      </c>
      <c r="B66" s="144">
        <v>7</v>
      </c>
      <c r="C66" s="152"/>
      <c r="D66" s="159">
        <v>104.2</v>
      </c>
      <c r="E66" s="169">
        <v>110.1</v>
      </c>
      <c r="F66" s="169">
        <v>105.8</v>
      </c>
      <c r="G66" s="169">
        <v>109</v>
      </c>
      <c r="H66" s="169">
        <v>101.7</v>
      </c>
      <c r="I66" s="169">
        <v>99.7</v>
      </c>
      <c r="J66" s="169">
        <v>101.8</v>
      </c>
      <c r="K66" s="169">
        <v>114.5</v>
      </c>
      <c r="L66" s="169">
        <v>97.2</v>
      </c>
      <c r="M66" s="169">
        <v>108.4</v>
      </c>
      <c r="N66" s="169">
        <v>94.4</v>
      </c>
      <c r="O66" s="169">
        <v>123.2</v>
      </c>
      <c r="P66" s="169">
        <v>104.2</v>
      </c>
      <c r="Q66" s="169">
        <v>95</v>
      </c>
      <c r="R66" s="169">
        <v>102.5</v>
      </c>
      <c r="S66" s="169">
        <v>117.6</v>
      </c>
    </row>
    <row r="67" spans="1:19" ht="13.5" customHeight="1" x14ac:dyDescent="0.2">
      <c r="A67" s="147" t="s">
        <v>84</v>
      </c>
      <c r="B67" s="144">
        <v>8</v>
      </c>
      <c r="D67" s="159">
        <v>97.7</v>
      </c>
      <c r="E67" s="169">
        <v>101.4</v>
      </c>
      <c r="F67" s="169">
        <v>98.8</v>
      </c>
      <c r="G67" s="169">
        <v>104.2</v>
      </c>
      <c r="H67" s="169">
        <v>104.9</v>
      </c>
      <c r="I67" s="169">
        <v>96.9</v>
      </c>
      <c r="J67" s="169">
        <v>100.5</v>
      </c>
      <c r="K67" s="169">
        <v>105.2</v>
      </c>
      <c r="L67" s="169">
        <v>94.6</v>
      </c>
      <c r="M67" s="169">
        <v>101.5</v>
      </c>
      <c r="N67" s="169">
        <v>87.7</v>
      </c>
      <c r="O67" s="169">
        <v>113.9</v>
      </c>
      <c r="P67" s="169">
        <v>74.2</v>
      </c>
      <c r="Q67" s="169">
        <v>96.1</v>
      </c>
      <c r="R67" s="169">
        <v>99.8</v>
      </c>
      <c r="S67" s="169">
        <v>110.8</v>
      </c>
    </row>
    <row r="68" spans="1:19" ht="13.5" customHeight="1" x14ac:dyDescent="0.2">
      <c r="A68" s="146" t="s">
        <v>84</v>
      </c>
      <c r="B68" s="144">
        <v>9</v>
      </c>
      <c r="C68" s="152"/>
      <c r="D68" s="159">
        <v>101</v>
      </c>
      <c r="E68" s="169">
        <v>109.3</v>
      </c>
      <c r="F68" s="169">
        <v>101.4</v>
      </c>
      <c r="G68" s="169">
        <v>99</v>
      </c>
      <c r="H68" s="169">
        <v>92.3</v>
      </c>
      <c r="I68" s="169">
        <v>102.3</v>
      </c>
      <c r="J68" s="169">
        <v>100.4</v>
      </c>
      <c r="K68" s="169">
        <v>100.6</v>
      </c>
      <c r="L68" s="169">
        <v>93.2</v>
      </c>
      <c r="M68" s="169">
        <v>96.9</v>
      </c>
      <c r="N68" s="169">
        <v>100.2</v>
      </c>
      <c r="O68" s="169">
        <v>116.2</v>
      </c>
      <c r="P68" s="169">
        <v>93.1</v>
      </c>
      <c r="Q68" s="169">
        <v>99.1</v>
      </c>
      <c r="R68" s="169">
        <v>93.3</v>
      </c>
      <c r="S68" s="169">
        <v>110.7</v>
      </c>
    </row>
    <row r="69" spans="1:19" ht="13.5" customHeight="1" x14ac:dyDescent="0.2">
      <c r="A69" s="144" t="s">
        <v>84</v>
      </c>
      <c r="B69" s="144">
        <v>10</v>
      </c>
      <c r="C69" s="152"/>
      <c r="D69" s="159">
        <v>103.4</v>
      </c>
      <c r="E69" s="169">
        <v>114</v>
      </c>
      <c r="F69" s="169">
        <v>105.8</v>
      </c>
      <c r="G69" s="169">
        <v>106.1</v>
      </c>
      <c r="H69" s="169">
        <v>98.5</v>
      </c>
      <c r="I69" s="169">
        <v>98.1</v>
      </c>
      <c r="J69" s="169">
        <v>100.4</v>
      </c>
      <c r="K69" s="169">
        <v>111.4</v>
      </c>
      <c r="L69" s="169">
        <v>90.6</v>
      </c>
      <c r="M69" s="169">
        <v>110.7</v>
      </c>
      <c r="N69" s="169">
        <v>99.9</v>
      </c>
      <c r="O69" s="169">
        <v>104.2</v>
      </c>
      <c r="P69" s="169">
        <v>107.4</v>
      </c>
      <c r="Q69" s="169">
        <v>93.8</v>
      </c>
      <c r="R69" s="169">
        <v>103.8</v>
      </c>
      <c r="S69" s="169">
        <v>112.6</v>
      </c>
    </row>
    <row r="70" spans="1:19" ht="13.5" customHeight="1" x14ac:dyDescent="0.2">
      <c r="A70" s="146" t="s">
        <v>84</v>
      </c>
      <c r="B70" s="144">
        <v>11</v>
      </c>
      <c r="C70" s="152"/>
      <c r="D70" s="159">
        <v>106.2</v>
      </c>
      <c r="E70" s="169">
        <v>122.1</v>
      </c>
      <c r="F70" s="169">
        <v>109.2</v>
      </c>
      <c r="G70" s="169">
        <v>107.4</v>
      </c>
      <c r="H70" s="169">
        <v>99.9</v>
      </c>
      <c r="I70" s="169">
        <v>107.6</v>
      </c>
      <c r="J70" s="169">
        <v>102.2</v>
      </c>
      <c r="K70" s="169">
        <v>107.1</v>
      </c>
      <c r="L70" s="169">
        <v>112.5</v>
      </c>
      <c r="M70" s="169">
        <v>105.2</v>
      </c>
      <c r="N70" s="169">
        <v>102.7</v>
      </c>
      <c r="O70" s="169">
        <v>104.7</v>
      </c>
      <c r="P70" s="169">
        <v>99</v>
      </c>
      <c r="Q70" s="169">
        <v>95.6</v>
      </c>
      <c r="R70" s="169">
        <v>95.9</v>
      </c>
      <c r="S70" s="169">
        <v>122.8</v>
      </c>
    </row>
    <row r="71" spans="1:19" ht="13.5" customHeight="1" x14ac:dyDescent="0.2">
      <c r="A71" s="147" t="s">
        <v>84</v>
      </c>
      <c r="B71" s="146">
        <v>12</v>
      </c>
      <c r="C71" s="215"/>
      <c r="D71" s="159">
        <v>100.8</v>
      </c>
      <c r="E71" s="170">
        <v>119.5</v>
      </c>
      <c r="F71" s="170">
        <v>103</v>
      </c>
      <c r="G71" s="170">
        <v>100.2</v>
      </c>
      <c r="H71" s="170">
        <v>92.1</v>
      </c>
      <c r="I71" s="170">
        <v>101</v>
      </c>
      <c r="J71" s="170">
        <v>101.1</v>
      </c>
      <c r="K71" s="170">
        <v>107.9</v>
      </c>
      <c r="L71" s="170">
        <v>97.3</v>
      </c>
      <c r="M71" s="170">
        <v>100.1</v>
      </c>
      <c r="N71" s="170">
        <v>100.9</v>
      </c>
      <c r="O71" s="170">
        <v>101.7</v>
      </c>
      <c r="P71" s="170">
        <v>88.2</v>
      </c>
      <c r="Q71" s="170">
        <v>93.6</v>
      </c>
      <c r="R71" s="170">
        <v>104.2</v>
      </c>
      <c r="S71" s="170">
        <v>111.2</v>
      </c>
    </row>
    <row r="72" spans="1:19" ht="13.5" customHeight="1" x14ac:dyDescent="0.2">
      <c r="A72" s="148" t="s">
        <v>553</v>
      </c>
      <c r="B72" s="151" t="s">
        <v>360</v>
      </c>
      <c r="C72" s="154"/>
      <c r="D72" s="162">
        <v>96.8</v>
      </c>
      <c r="E72" s="172">
        <v>97.1</v>
      </c>
      <c r="F72" s="172">
        <v>94.6</v>
      </c>
      <c r="G72" s="172">
        <v>95.2</v>
      </c>
      <c r="H72" s="172">
        <v>96.6</v>
      </c>
      <c r="I72" s="172">
        <v>102</v>
      </c>
      <c r="J72" s="172">
        <v>99.8</v>
      </c>
      <c r="K72" s="172">
        <v>100.6</v>
      </c>
      <c r="L72" s="172">
        <v>87.7</v>
      </c>
      <c r="M72" s="172">
        <v>96.1</v>
      </c>
      <c r="N72" s="172">
        <v>102.6</v>
      </c>
      <c r="O72" s="172">
        <v>113.2</v>
      </c>
      <c r="P72" s="172">
        <v>95.8</v>
      </c>
      <c r="Q72" s="172">
        <v>88.3</v>
      </c>
      <c r="R72" s="172">
        <v>98</v>
      </c>
      <c r="S72" s="172">
        <v>110.3</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-0.8</v>
      </c>
      <c r="E74" s="168">
        <v>-4.4000000000000004</v>
      </c>
      <c r="F74" s="168">
        <v>-1.9</v>
      </c>
      <c r="G74" s="168">
        <v>-3.1</v>
      </c>
      <c r="H74" s="168">
        <v>-2.2000000000000002</v>
      </c>
      <c r="I74" s="168">
        <v>-3.6</v>
      </c>
      <c r="J74" s="168">
        <v>-0.4</v>
      </c>
      <c r="K74" s="168">
        <v>-4.8</v>
      </c>
      <c r="L74" s="181">
        <v>-8.9</v>
      </c>
      <c r="M74" s="181">
        <v>-2.2999999999999998</v>
      </c>
      <c r="N74" s="181">
        <v>10.199999999999999</v>
      </c>
      <c r="O74" s="181">
        <v>3</v>
      </c>
      <c r="P74" s="168">
        <v>1.5</v>
      </c>
      <c r="Q74" s="168">
        <v>0.8</v>
      </c>
      <c r="R74" s="168">
        <v>-3.5</v>
      </c>
      <c r="S74" s="181">
        <v>-2.1</v>
      </c>
    </row>
    <row r="75" spans="1:19" ht="13.5" customHeight="1" x14ac:dyDescent="0.2">
      <c r="A75" s="144"/>
      <c r="B75" s="144" t="s">
        <v>239</v>
      </c>
      <c r="C75" s="152"/>
      <c r="D75" s="159">
        <v>-2.8</v>
      </c>
      <c r="E75" s="169">
        <v>-1.7</v>
      </c>
      <c r="F75" s="169">
        <v>-2.2999999999999998</v>
      </c>
      <c r="G75" s="169">
        <v>0.4</v>
      </c>
      <c r="H75" s="169">
        <v>3.5</v>
      </c>
      <c r="I75" s="169">
        <v>-6.2</v>
      </c>
      <c r="J75" s="169">
        <v>-1.4</v>
      </c>
      <c r="K75" s="169">
        <v>-0.3</v>
      </c>
      <c r="L75" s="182">
        <v>6.3</v>
      </c>
      <c r="M75" s="182">
        <v>-0.5</v>
      </c>
      <c r="N75" s="182">
        <v>-14.9</v>
      </c>
      <c r="O75" s="182">
        <v>-16.399999999999999</v>
      </c>
      <c r="P75" s="169">
        <v>5.3</v>
      </c>
      <c r="Q75" s="169">
        <v>-3.6</v>
      </c>
      <c r="R75" s="169">
        <v>0.5</v>
      </c>
      <c r="S75" s="182">
        <v>-1</v>
      </c>
    </row>
    <row r="76" spans="1:19" ht="13.5" customHeight="1" x14ac:dyDescent="0.2">
      <c r="A76" s="144"/>
      <c r="B76" s="144" t="s">
        <v>150</v>
      </c>
      <c r="C76" s="152"/>
      <c r="D76" s="159">
        <v>0.7</v>
      </c>
      <c r="E76" s="169">
        <v>8.6999999999999993</v>
      </c>
      <c r="F76" s="169">
        <v>1.8</v>
      </c>
      <c r="G76" s="169">
        <v>2.2999999999999998</v>
      </c>
      <c r="H76" s="169">
        <v>-1.5</v>
      </c>
      <c r="I76" s="169">
        <v>0.8</v>
      </c>
      <c r="J76" s="169">
        <v>-0.8</v>
      </c>
      <c r="K76" s="169">
        <v>0.4</v>
      </c>
      <c r="L76" s="182">
        <v>12.9</v>
      </c>
      <c r="M76" s="182">
        <v>0.5</v>
      </c>
      <c r="N76" s="182">
        <v>1</v>
      </c>
      <c r="O76" s="182">
        <v>5.8</v>
      </c>
      <c r="P76" s="169">
        <v>-11.9</v>
      </c>
      <c r="Q76" s="169">
        <v>-0.3</v>
      </c>
      <c r="R76" s="169">
        <v>0.2</v>
      </c>
      <c r="S76" s="182">
        <v>8</v>
      </c>
    </row>
    <row r="77" spans="1:19" ht="13.5" customHeight="1" x14ac:dyDescent="0.2">
      <c r="A77" s="144"/>
      <c r="B77" s="144" t="s">
        <v>363</v>
      </c>
      <c r="C77" s="152"/>
      <c r="D77" s="159">
        <v>0.1</v>
      </c>
      <c r="E77" s="169">
        <v>-2.5</v>
      </c>
      <c r="F77" s="169">
        <v>-0.2</v>
      </c>
      <c r="G77" s="169">
        <v>-1.2</v>
      </c>
      <c r="H77" s="169">
        <v>2.4</v>
      </c>
      <c r="I77" s="169">
        <v>-3.1</v>
      </c>
      <c r="J77" s="169">
        <v>-1.7</v>
      </c>
      <c r="K77" s="169">
        <v>5.5</v>
      </c>
      <c r="L77" s="182">
        <v>-4.3</v>
      </c>
      <c r="M77" s="182">
        <v>-0.5</v>
      </c>
      <c r="N77" s="182">
        <v>3.1</v>
      </c>
      <c r="O77" s="182">
        <v>3.3</v>
      </c>
      <c r="P77" s="169">
        <v>0.7</v>
      </c>
      <c r="Q77" s="169">
        <v>0.2</v>
      </c>
      <c r="R77" s="169">
        <v>-4.8</v>
      </c>
      <c r="S77" s="182">
        <v>4</v>
      </c>
    </row>
    <row r="78" spans="1:19" ht="13.5" customHeight="1" x14ac:dyDescent="0.2">
      <c r="A78" s="144"/>
      <c r="B78" s="144" t="s">
        <v>156</v>
      </c>
      <c r="C78" s="152"/>
      <c r="D78" s="159">
        <v>0.8</v>
      </c>
      <c r="E78" s="169">
        <v>3.3</v>
      </c>
      <c r="F78" s="169">
        <v>1.2</v>
      </c>
      <c r="G78" s="169">
        <v>1.7</v>
      </c>
      <c r="H78" s="169">
        <v>2.4</v>
      </c>
      <c r="I78" s="169">
        <v>2.7</v>
      </c>
      <c r="J78" s="169">
        <v>-0.3</v>
      </c>
      <c r="K78" s="169">
        <v>3</v>
      </c>
      <c r="L78" s="182">
        <v>-5.6</v>
      </c>
      <c r="M78" s="182">
        <v>1.7</v>
      </c>
      <c r="N78" s="182">
        <v>-1.2</v>
      </c>
      <c r="O78" s="182">
        <v>-3.6</v>
      </c>
      <c r="P78" s="169">
        <v>2.5</v>
      </c>
      <c r="Q78" s="169">
        <v>-0.5</v>
      </c>
      <c r="R78" s="169">
        <v>2.2999999999999998</v>
      </c>
      <c r="S78" s="182">
        <v>0.2</v>
      </c>
    </row>
    <row r="79" spans="1:19" ht="13.5" customHeight="1" x14ac:dyDescent="0.2">
      <c r="A79" s="145"/>
      <c r="B79" s="145" t="s">
        <v>305</v>
      </c>
      <c r="C79" s="153"/>
      <c r="D79" s="161">
        <v>0</v>
      </c>
      <c r="E79" s="171">
        <v>1.1000000000000001</v>
      </c>
      <c r="F79" s="171">
        <v>0</v>
      </c>
      <c r="G79" s="171">
        <v>-1.1000000000000001</v>
      </c>
      <c r="H79" s="171">
        <v>-5.9</v>
      </c>
      <c r="I79" s="171">
        <v>0.2</v>
      </c>
      <c r="J79" s="171">
        <v>2.8</v>
      </c>
      <c r="K79" s="171">
        <v>-2.2999999999999998</v>
      </c>
      <c r="L79" s="171">
        <v>-8</v>
      </c>
      <c r="M79" s="171">
        <v>1.5</v>
      </c>
      <c r="N79" s="171">
        <v>-0.5</v>
      </c>
      <c r="O79" s="171">
        <v>0.4</v>
      </c>
      <c r="P79" s="171">
        <v>5.5</v>
      </c>
      <c r="Q79" s="171">
        <v>-3.4</v>
      </c>
      <c r="R79" s="171">
        <v>2.6</v>
      </c>
      <c r="S79" s="171">
        <v>0.3</v>
      </c>
    </row>
    <row r="80" spans="1:19" ht="13.5" customHeight="1" x14ac:dyDescent="0.2">
      <c r="A80" s="144" t="s">
        <v>473</v>
      </c>
      <c r="B80" s="144" t="s">
        <v>360</v>
      </c>
      <c r="C80" s="152" t="s">
        <v>252</v>
      </c>
      <c r="D80" s="158">
        <v>0.7</v>
      </c>
      <c r="E80" s="168">
        <v>-1.6</v>
      </c>
      <c r="F80" s="168">
        <v>1.3</v>
      </c>
      <c r="G80" s="168">
        <v>-3.4</v>
      </c>
      <c r="H80" s="168">
        <v>-4.2</v>
      </c>
      <c r="I80" s="168">
        <v>1.6</v>
      </c>
      <c r="J80" s="168">
        <v>-0.1</v>
      </c>
      <c r="K80" s="168">
        <v>-1.1000000000000001</v>
      </c>
      <c r="L80" s="168">
        <v>-5.2</v>
      </c>
      <c r="M80" s="168">
        <v>-2.1</v>
      </c>
      <c r="N80" s="168">
        <v>-2</v>
      </c>
      <c r="O80" s="168">
        <v>2.2999999999999998</v>
      </c>
      <c r="P80" s="168">
        <v>7.2</v>
      </c>
      <c r="Q80" s="168">
        <v>-2</v>
      </c>
      <c r="R80" s="168">
        <v>6.9</v>
      </c>
      <c r="S80" s="168">
        <v>1.7</v>
      </c>
    </row>
    <row r="81" spans="1:31" ht="13.5" customHeight="1" x14ac:dyDescent="0.2">
      <c r="A81" s="146" t="s">
        <v>84</v>
      </c>
      <c r="B81" s="144">
        <v>2</v>
      </c>
      <c r="C81" s="152"/>
      <c r="D81" s="159">
        <v>1.2</v>
      </c>
      <c r="E81" s="169">
        <v>3.7</v>
      </c>
      <c r="F81" s="169">
        <v>0.4</v>
      </c>
      <c r="G81" s="169">
        <v>-4.3</v>
      </c>
      <c r="H81" s="169">
        <v>-8.1999999999999993</v>
      </c>
      <c r="I81" s="169">
        <v>3.8</v>
      </c>
      <c r="J81" s="169">
        <v>0.6</v>
      </c>
      <c r="K81" s="169">
        <v>-1.4</v>
      </c>
      <c r="L81" s="169">
        <v>-14.9</v>
      </c>
      <c r="M81" s="169">
        <v>6.6</v>
      </c>
      <c r="N81" s="169">
        <v>-8.6</v>
      </c>
      <c r="O81" s="169">
        <v>-2.2000000000000002</v>
      </c>
      <c r="P81" s="169">
        <v>12.2</v>
      </c>
      <c r="Q81" s="169">
        <v>-1.1000000000000001</v>
      </c>
      <c r="R81" s="169">
        <v>6.9</v>
      </c>
      <c r="S81" s="169">
        <v>3.8</v>
      </c>
    </row>
    <row r="82" spans="1:31" ht="13.5" customHeight="1" x14ac:dyDescent="0.2">
      <c r="A82" s="146" t="s">
        <v>84</v>
      </c>
      <c r="B82" s="144">
        <v>3</v>
      </c>
      <c r="C82" s="152"/>
      <c r="D82" s="159">
        <v>0.3</v>
      </c>
      <c r="E82" s="169">
        <v>-2</v>
      </c>
      <c r="F82" s="169">
        <v>-0.4</v>
      </c>
      <c r="G82" s="169">
        <v>-4.7</v>
      </c>
      <c r="H82" s="169">
        <v>-11.5</v>
      </c>
      <c r="I82" s="169">
        <v>5</v>
      </c>
      <c r="J82" s="169">
        <v>3.2</v>
      </c>
      <c r="K82" s="169">
        <v>-11.6</v>
      </c>
      <c r="L82" s="169">
        <v>-15.2</v>
      </c>
      <c r="M82" s="169">
        <v>-2.8</v>
      </c>
      <c r="N82" s="169">
        <v>2.8</v>
      </c>
      <c r="O82" s="169">
        <v>4.7</v>
      </c>
      <c r="P82" s="169">
        <v>-1.6</v>
      </c>
      <c r="Q82" s="169">
        <v>2.8</v>
      </c>
      <c r="R82" s="169">
        <v>-0.3</v>
      </c>
      <c r="S82" s="169">
        <v>1.5</v>
      </c>
    </row>
    <row r="83" spans="1:31" ht="13.5" customHeight="1" x14ac:dyDescent="0.2">
      <c r="A83" s="146" t="s">
        <v>84</v>
      </c>
      <c r="B83" s="144">
        <v>4</v>
      </c>
      <c r="D83" s="159">
        <v>-0.8</v>
      </c>
      <c r="E83" s="169">
        <v>7.1</v>
      </c>
      <c r="F83" s="169">
        <v>-2.2999999999999998</v>
      </c>
      <c r="G83" s="169">
        <v>-2.2000000000000002</v>
      </c>
      <c r="H83" s="169">
        <v>-7.5</v>
      </c>
      <c r="I83" s="169">
        <v>-0.8</v>
      </c>
      <c r="J83" s="169">
        <v>0.8</v>
      </c>
      <c r="K83" s="169">
        <v>-3.2</v>
      </c>
      <c r="L83" s="169">
        <v>-15.7</v>
      </c>
      <c r="M83" s="169">
        <v>3.3</v>
      </c>
      <c r="N83" s="169">
        <v>-2.7</v>
      </c>
      <c r="O83" s="169">
        <v>3.3</v>
      </c>
      <c r="P83" s="169">
        <v>8.8000000000000007</v>
      </c>
      <c r="Q83" s="169">
        <v>0.8</v>
      </c>
      <c r="R83" s="169">
        <v>7.4</v>
      </c>
      <c r="S83" s="169">
        <v>-4.3</v>
      </c>
    </row>
    <row r="84" spans="1:31" ht="13.5" customHeight="1" x14ac:dyDescent="0.2">
      <c r="A84" s="146" t="s">
        <v>84</v>
      </c>
      <c r="B84" s="144">
        <v>5</v>
      </c>
      <c r="C84" s="152"/>
      <c r="D84" s="159">
        <v>3</v>
      </c>
      <c r="E84" s="169">
        <v>-2.2999999999999998</v>
      </c>
      <c r="F84" s="169">
        <v>4.5999999999999996</v>
      </c>
      <c r="G84" s="169">
        <v>3.9</v>
      </c>
      <c r="H84" s="169">
        <v>0.7</v>
      </c>
      <c r="I84" s="169">
        <v>0.9</v>
      </c>
      <c r="J84" s="169">
        <v>4</v>
      </c>
      <c r="K84" s="169">
        <v>4.5999999999999996</v>
      </c>
      <c r="L84" s="169">
        <v>-10.199999999999999</v>
      </c>
      <c r="M84" s="169">
        <v>9.1</v>
      </c>
      <c r="N84" s="169">
        <v>0.4</v>
      </c>
      <c r="O84" s="169">
        <v>-2.8</v>
      </c>
      <c r="P84" s="169">
        <v>6.4</v>
      </c>
      <c r="Q84" s="169">
        <v>-2.2000000000000002</v>
      </c>
      <c r="R84" s="169">
        <v>2.1</v>
      </c>
      <c r="S84" s="169">
        <v>5.5</v>
      </c>
    </row>
    <row r="85" spans="1:31" ht="13.5" customHeight="1" x14ac:dyDescent="0.2">
      <c r="A85" s="146" t="s">
        <v>84</v>
      </c>
      <c r="B85" s="144">
        <v>6</v>
      </c>
      <c r="C85" s="152"/>
      <c r="D85" s="159">
        <v>-1.6</v>
      </c>
      <c r="E85" s="169">
        <v>-0.4</v>
      </c>
      <c r="F85" s="169">
        <v>-1.2</v>
      </c>
      <c r="G85" s="169">
        <v>-5.6</v>
      </c>
      <c r="H85" s="169">
        <v>-10</v>
      </c>
      <c r="I85" s="169">
        <v>-0.9</v>
      </c>
      <c r="J85" s="169">
        <v>2.6</v>
      </c>
      <c r="K85" s="169">
        <v>-7.4</v>
      </c>
      <c r="L85" s="169">
        <v>-13.2</v>
      </c>
      <c r="M85" s="169">
        <v>-1.6</v>
      </c>
      <c r="N85" s="169">
        <v>0.6</v>
      </c>
      <c r="O85" s="169">
        <v>12.6</v>
      </c>
      <c r="P85" s="169">
        <v>-3.5</v>
      </c>
      <c r="Q85" s="169">
        <v>-5.4</v>
      </c>
      <c r="R85" s="169">
        <v>-2.9</v>
      </c>
      <c r="S85" s="169">
        <v>-0.4</v>
      </c>
    </row>
    <row r="86" spans="1:31" ht="13.5" customHeight="1" x14ac:dyDescent="0.2">
      <c r="A86" s="146" t="s">
        <v>84</v>
      </c>
      <c r="B86" s="144">
        <v>7</v>
      </c>
      <c r="C86" s="152"/>
      <c r="D86" s="159">
        <v>-0.7</v>
      </c>
      <c r="E86" s="169">
        <v>-3.1</v>
      </c>
      <c r="F86" s="169">
        <v>-1</v>
      </c>
      <c r="G86" s="169">
        <v>6.7</v>
      </c>
      <c r="H86" s="169">
        <v>0.7</v>
      </c>
      <c r="I86" s="169">
        <v>-3.2</v>
      </c>
      <c r="J86" s="169">
        <v>4.2</v>
      </c>
      <c r="K86" s="169">
        <v>3.7</v>
      </c>
      <c r="L86" s="169">
        <v>-6.3</v>
      </c>
      <c r="M86" s="169">
        <v>5.3</v>
      </c>
      <c r="N86" s="169">
        <v>-2</v>
      </c>
      <c r="O86" s="169">
        <v>7.8</v>
      </c>
      <c r="P86" s="169">
        <v>10.7</v>
      </c>
      <c r="Q86" s="169">
        <v>-8.6999999999999993</v>
      </c>
      <c r="R86" s="169">
        <v>6.1</v>
      </c>
      <c r="S86" s="169">
        <v>0.6</v>
      </c>
    </row>
    <row r="87" spans="1:31" ht="13.5" customHeight="1" x14ac:dyDescent="0.2">
      <c r="A87" s="147" t="s">
        <v>84</v>
      </c>
      <c r="B87" s="144">
        <v>8</v>
      </c>
      <c r="C87" s="152"/>
      <c r="D87" s="159">
        <v>0.4</v>
      </c>
      <c r="E87" s="169">
        <v>-0.7</v>
      </c>
      <c r="F87" s="169">
        <v>2.8</v>
      </c>
      <c r="G87" s="169">
        <v>-0.3</v>
      </c>
      <c r="H87" s="169">
        <v>1.3</v>
      </c>
      <c r="I87" s="169">
        <v>-1</v>
      </c>
      <c r="J87" s="169">
        <v>4.0999999999999996</v>
      </c>
      <c r="K87" s="169">
        <v>-3.2</v>
      </c>
      <c r="L87" s="169">
        <v>-0.4</v>
      </c>
      <c r="M87" s="169">
        <v>4.7</v>
      </c>
      <c r="N87" s="169">
        <v>-6.5</v>
      </c>
      <c r="O87" s="169">
        <v>1.8</v>
      </c>
      <c r="P87" s="169">
        <v>12.9</v>
      </c>
      <c r="Q87" s="169">
        <v>-7.4</v>
      </c>
      <c r="R87" s="169">
        <v>0</v>
      </c>
      <c r="S87" s="169">
        <v>0</v>
      </c>
    </row>
    <row r="88" spans="1:31" ht="13.5" customHeight="1" x14ac:dyDescent="0.2">
      <c r="A88" s="146" t="s">
        <v>84</v>
      </c>
      <c r="B88" s="144">
        <v>9</v>
      </c>
      <c r="D88" s="159">
        <v>-1.2</v>
      </c>
      <c r="E88" s="169">
        <v>-3.6</v>
      </c>
      <c r="F88" s="169">
        <v>-1.1000000000000001</v>
      </c>
      <c r="G88" s="169">
        <v>-6.4</v>
      </c>
      <c r="H88" s="169">
        <v>-11.6</v>
      </c>
      <c r="I88" s="169">
        <v>-0.9</v>
      </c>
      <c r="J88" s="169">
        <v>4.5999999999999996</v>
      </c>
      <c r="K88" s="169">
        <v>-6.4</v>
      </c>
      <c r="L88" s="169">
        <v>-9.1999999999999993</v>
      </c>
      <c r="M88" s="169">
        <v>-4.3</v>
      </c>
      <c r="N88" s="169">
        <v>1.4</v>
      </c>
      <c r="O88" s="169">
        <v>3.6</v>
      </c>
      <c r="P88" s="169">
        <v>8.5</v>
      </c>
      <c r="Q88" s="169">
        <v>-3.7</v>
      </c>
      <c r="R88" s="169">
        <v>-1.3</v>
      </c>
      <c r="S88" s="169">
        <v>-4</v>
      </c>
    </row>
    <row r="89" spans="1:31" ht="13.5" customHeight="1" x14ac:dyDescent="0.2">
      <c r="A89" s="144" t="s">
        <v>84</v>
      </c>
      <c r="B89" s="144">
        <v>10</v>
      </c>
      <c r="C89" s="152"/>
      <c r="D89" s="159">
        <v>-0.8</v>
      </c>
      <c r="E89" s="169">
        <v>0.1</v>
      </c>
      <c r="F89" s="169">
        <v>-0.1</v>
      </c>
      <c r="G89" s="169">
        <v>2</v>
      </c>
      <c r="H89" s="169">
        <v>-8.1999999999999993</v>
      </c>
      <c r="I89" s="169">
        <v>-3.4</v>
      </c>
      <c r="J89" s="169">
        <v>1.8</v>
      </c>
      <c r="K89" s="169">
        <v>-0.4</v>
      </c>
      <c r="L89" s="169">
        <v>-10.6</v>
      </c>
      <c r="M89" s="169">
        <v>6.3</v>
      </c>
      <c r="N89" s="169">
        <v>2.7</v>
      </c>
      <c r="O89" s="169">
        <v>-6.8</v>
      </c>
      <c r="P89" s="169">
        <v>5.5</v>
      </c>
      <c r="Q89" s="169">
        <v>-4.3</v>
      </c>
      <c r="R89" s="169">
        <v>5</v>
      </c>
      <c r="S89" s="169">
        <v>-2.4</v>
      </c>
    </row>
    <row r="90" spans="1:31" ht="13.5" customHeight="1" x14ac:dyDescent="0.2">
      <c r="A90" s="146" t="s">
        <v>84</v>
      </c>
      <c r="B90" s="144">
        <v>11</v>
      </c>
      <c r="C90" s="152"/>
      <c r="D90" s="159">
        <v>0.7</v>
      </c>
      <c r="E90" s="169">
        <v>9.1999999999999993</v>
      </c>
      <c r="F90" s="169">
        <v>0.6</v>
      </c>
      <c r="G90" s="169">
        <v>1.7</v>
      </c>
      <c r="H90" s="169">
        <v>-2.7</v>
      </c>
      <c r="I90" s="169">
        <v>3.4</v>
      </c>
      <c r="J90" s="169">
        <v>2.6</v>
      </c>
      <c r="K90" s="169">
        <v>-0.4</v>
      </c>
      <c r="L90" s="169">
        <v>11.3</v>
      </c>
      <c r="M90" s="169">
        <v>-1.3</v>
      </c>
      <c r="N90" s="169">
        <v>4.5</v>
      </c>
      <c r="O90" s="169">
        <v>-8.3000000000000007</v>
      </c>
      <c r="P90" s="169">
        <v>1.1000000000000001</v>
      </c>
      <c r="Q90" s="169">
        <v>-4.5</v>
      </c>
      <c r="R90" s="169">
        <v>0.3</v>
      </c>
      <c r="S90" s="169">
        <v>4.9000000000000004</v>
      </c>
    </row>
    <row r="91" spans="1:31" ht="13.5" customHeight="1" x14ac:dyDescent="0.2">
      <c r="A91" s="146" t="s">
        <v>84</v>
      </c>
      <c r="B91" s="144">
        <v>12</v>
      </c>
      <c r="C91" s="152"/>
      <c r="D91" s="159">
        <v>-1.5</v>
      </c>
      <c r="E91" s="169">
        <v>6.2</v>
      </c>
      <c r="F91" s="169">
        <v>-2</v>
      </c>
      <c r="G91" s="169">
        <v>-0.8</v>
      </c>
      <c r="H91" s="169">
        <v>-9.5</v>
      </c>
      <c r="I91" s="169">
        <v>-1.5</v>
      </c>
      <c r="J91" s="169">
        <v>5.0999999999999996</v>
      </c>
      <c r="K91" s="169">
        <v>-0.1</v>
      </c>
      <c r="L91" s="169">
        <v>-3.9</v>
      </c>
      <c r="M91" s="169">
        <v>-4.7</v>
      </c>
      <c r="N91" s="169">
        <v>3.5</v>
      </c>
      <c r="O91" s="169">
        <v>-10.8</v>
      </c>
      <c r="P91" s="169">
        <v>2.6</v>
      </c>
      <c r="Q91" s="169">
        <v>-4</v>
      </c>
      <c r="R91" s="169">
        <v>1.5</v>
      </c>
      <c r="S91" s="169">
        <v>-2.9</v>
      </c>
    </row>
    <row r="92" spans="1:31" ht="13.5" customHeight="1" x14ac:dyDescent="0.2">
      <c r="A92" s="148" t="s">
        <v>553</v>
      </c>
      <c r="B92" s="151" t="s">
        <v>360</v>
      </c>
      <c r="C92" s="154"/>
      <c r="D92" s="162">
        <v>1</v>
      </c>
      <c r="E92" s="172">
        <v>3.2</v>
      </c>
      <c r="F92" s="172">
        <v>2</v>
      </c>
      <c r="G92" s="172">
        <v>0.5</v>
      </c>
      <c r="H92" s="172">
        <v>1.7</v>
      </c>
      <c r="I92" s="172">
        <v>10</v>
      </c>
      <c r="J92" s="172">
        <v>2.4</v>
      </c>
      <c r="K92" s="172">
        <v>-2.1</v>
      </c>
      <c r="L92" s="172">
        <v>-2.7</v>
      </c>
      <c r="M92" s="172">
        <v>4.7</v>
      </c>
      <c r="N92" s="172">
        <v>6.1</v>
      </c>
      <c r="O92" s="172">
        <v>6</v>
      </c>
      <c r="P92" s="172">
        <v>1.1000000000000001</v>
      </c>
      <c r="Q92" s="172">
        <v>-8.6</v>
      </c>
      <c r="R92" s="172">
        <v>-1.4</v>
      </c>
      <c r="S92" s="172">
        <v>2.2000000000000002</v>
      </c>
    </row>
    <row r="93" spans="1:31" ht="27" customHeight="1" x14ac:dyDescent="0.2">
      <c r="A93" s="592" t="s">
        <v>474</v>
      </c>
      <c r="B93" s="592"/>
      <c r="C93" s="593"/>
      <c r="D93" s="201">
        <v>-4</v>
      </c>
      <c r="E93" s="163">
        <v>-18.7</v>
      </c>
      <c r="F93" s="163">
        <v>-8.1999999999999993</v>
      </c>
      <c r="G93" s="163">
        <v>-5</v>
      </c>
      <c r="H93" s="163">
        <v>4.9000000000000004</v>
      </c>
      <c r="I93" s="163">
        <v>1</v>
      </c>
      <c r="J93" s="163">
        <v>-1.3</v>
      </c>
      <c r="K93" s="163">
        <v>-6.8</v>
      </c>
      <c r="L93" s="163">
        <v>-9.9</v>
      </c>
      <c r="M93" s="163">
        <v>-4</v>
      </c>
      <c r="N93" s="163">
        <v>1.7</v>
      </c>
      <c r="O93" s="163">
        <v>11.3</v>
      </c>
      <c r="P93" s="163">
        <v>8.6</v>
      </c>
      <c r="Q93" s="163">
        <v>-5.7</v>
      </c>
      <c r="R93" s="163">
        <v>-6</v>
      </c>
      <c r="S93" s="163">
        <v>-0.8</v>
      </c>
      <c r="T93" s="149"/>
      <c r="U93" s="149"/>
      <c r="V93" s="149"/>
      <c r="W93" s="149"/>
      <c r="X93" s="149"/>
      <c r="Y93" s="149"/>
      <c r="Z93" s="149"/>
      <c r="AA93" s="149"/>
      <c r="AB93" s="149"/>
      <c r="AC93" s="149"/>
      <c r="AD93" s="149"/>
      <c r="AE93" s="149"/>
    </row>
    <row r="94" spans="1:31" ht="27" customHeight="1" x14ac:dyDescent="0.2">
      <c r="A94" s="208"/>
      <c r="B94" s="208"/>
      <c r="C94" s="208"/>
      <c r="D94" s="214"/>
      <c r="E94" s="214"/>
      <c r="F94" s="214"/>
      <c r="G94" s="214"/>
      <c r="H94" s="214"/>
      <c r="I94" s="214"/>
      <c r="J94" s="214"/>
      <c r="K94" s="214"/>
      <c r="L94" s="214"/>
      <c r="M94" s="214"/>
      <c r="N94" s="214"/>
      <c r="O94" s="214"/>
      <c r="P94" s="214"/>
      <c r="Q94" s="214"/>
      <c r="R94" s="214"/>
      <c r="S94" s="214"/>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17"/>
    <pageSetUpPr fitToPage="1"/>
  </sheetPr>
  <dimension ref="A1:AE94"/>
  <sheetViews>
    <sheetView view="pageBreakPreview" topLeftCell="A44" zoomScale="70" zoomScaleNormal="85" zoomScaleSheetLayoutView="70" workbookViewId="0">
      <selection activeCell="V84" sqref="V84"/>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152</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58">
        <v>119.5</v>
      </c>
      <c r="E8" s="168">
        <v>95.8</v>
      </c>
      <c r="F8" s="168">
        <v>127.3</v>
      </c>
      <c r="G8" s="168">
        <v>120.8</v>
      </c>
      <c r="H8" s="168">
        <v>136.1</v>
      </c>
      <c r="I8" s="168">
        <v>134.1</v>
      </c>
      <c r="J8" s="168">
        <v>123.7</v>
      </c>
      <c r="K8" s="168">
        <v>107.6</v>
      </c>
      <c r="L8" s="181">
        <v>119.5</v>
      </c>
      <c r="M8" s="181">
        <v>90.3</v>
      </c>
      <c r="N8" s="181">
        <v>151.1</v>
      </c>
      <c r="O8" s="181">
        <v>117.8</v>
      </c>
      <c r="P8" s="168">
        <v>78.7</v>
      </c>
      <c r="Q8" s="168">
        <v>96</v>
      </c>
      <c r="R8" s="168">
        <v>92</v>
      </c>
      <c r="S8" s="181">
        <v>123.8</v>
      </c>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row>
    <row r="10" spans="1:27" x14ac:dyDescent="0.2">
      <c r="A10" s="144"/>
      <c r="B10" s="144" t="s">
        <v>150</v>
      </c>
      <c r="C10" s="152"/>
      <c r="D10" s="159">
        <v>101.5</v>
      </c>
      <c r="E10" s="169">
        <v>86.7</v>
      </c>
      <c r="F10" s="169">
        <v>108.8</v>
      </c>
      <c r="G10" s="169">
        <v>115.1</v>
      </c>
      <c r="H10" s="169">
        <v>105.5</v>
      </c>
      <c r="I10" s="169">
        <v>101.7</v>
      </c>
      <c r="J10" s="169">
        <v>100.3</v>
      </c>
      <c r="K10" s="169">
        <v>67.5</v>
      </c>
      <c r="L10" s="182">
        <v>106.8</v>
      </c>
      <c r="M10" s="182">
        <v>92.9</v>
      </c>
      <c r="N10" s="182">
        <v>84.4</v>
      </c>
      <c r="O10" s="182">
        <v>105.9</v>
      </c>
      <c r="P10" s="169">
        <v>72.5</v>
      </c>
      <c r="Q10" s="169">
        <v>87.9</v>
      </c>
      <c r="R10" s="169">
        <v>123.5</v>
      </c>
      <c r="S10" s="182">
        <v>158.5</v>
      </c>
    </row>
    <row r="11" spans="1:27" ht="13.5" customHeight="1" x14ac:dyDescent="0.2">
      <c r="A11" s="144"/>
      <c r="B11" s="144" t="s">
        <v>363</v>
      </c>
      <c r="C11" s="152"/>
      <c r="D11" s="159">
        <v>110.3</v>
      </c>
      <c r="E11" s="169">
        <v>77.8</v>
      </c>
      <c r="F11" s="169">
        <v>118.1</v>
      </c>
      <c r="G11" s="169">
        <v>108.5</v>
      </c>
      <c r="H11" s="169">
        <v>100.5</v>
      </c>
      <c r="I11" s="169">
        <v>93.4</v>
      </c>
      <c r="J11" s="169">
        <v>114.3</v>
      </c>
      <c r="K11" s="169">
        <v>73</v>
      </c>
      <c r="L11" s="182">
        <v>142.69999999999999</v>
      </c>
      <c r="M11" s="182">
        <v>107.3</v>
      </c>
      <c r="N11" s="182">
        <v>107.7</v>
      </c>
      <c r="O11" s="182">
        <v>130.9</v>
      </c>
      <c r="P11" s="169">
        <v>97.5</v>
      </c>
      <c r="Q11" s="169">
        <v>103.4</v>
      </c>
      <c r="R11" s="169">
        <v>191</v>
      </c>
      <c r="S11" s="182">
        <v>187.8</v>
      </c>
    </row>
    <row r="12" spans="1:27" ht="13.5" customHeight="1" x14ac:dyDescent="0.2">
      <c r="A12" s="144"/>
      <c r="B12" s="144" t="s">
        <v>156</v>
      </c>
      <c r="C12" s="152"/>
      <c r="D12" s="160">
        <v>116.7</v>
      </c>
      <c r="E12" s="165">
        <v>77.599999999999994</v>
      </c>
      <c r="F12" s="165">
        <v>122.9</v>
      </c>
      <c r="G12" s="165">
        <v>146.30000000000001</v>
      </c>
      <c r="H12" s="165">
        <v>104.1</v>
      </c>
      <c r="I12" s="165">
        <v>109</v>
      </c>
      <c r="J12" s="165">
        <v>108.5</v>
      </c>
      <c r="K12" s="165">
        <v>60.6</v>
      </c>
      <c r="L12" s="165">
        <v>141.9</v>
      </c>
      <c r="M12" s="165">
        <v>115.1</v>
      </c>
      <c r="N12" s="165">
        <v>123.1</v>
      </c>
      <c r="O12" s="165">
        <v>131.1</v>
      </c>
      <c r="P12" s="165">
        <v>137</v>
      </c>
      <c r="Q12" s="165">
        <v>101.1</v>
      </c>
      <c r="R12" s="165">
        <v>162.1</v>
      </c>
      <c r="S12" s="165">
        <v>196.5</v>
      </c>
    </row>
    <row r="13" spans="1:27" ht="13.5" customHeight="1" x14ac:dyDescent="0.2">
      <c r="A13" s="145"/>
      <c r="B13" s="145" t="s">
        <v>305</v>
      </c>
      <c r="C13" s="153"/>
      <c r="D13" s="161">
        <v>122.3</v>
      </c>
      <c r="E13" s="171">
        <v>81.599999999999994</v>
      </c>
      <c r="F13" s="171">
        <v>122.4</v>
      </c>
      <c r="G13" s="171">
        <v>142.30000000000001</v>
      </c>
      <c r="H13" s="171">
        <v>70.7</v>
      </c>
      <c r="I13" s="171">
        <v>104</v>
      </c>
      <c r="J13" s="171">
        <v>125.6</v>
      </c>
      <c r="K13" s="171">
        <v>73.2</v>
      </c>
      <c r="L13" s="171">
        <v>90.4</v>
      </c>
      <c r="M13" s="171">
        <v>114.4</v>
      </c>
      <c r="N13" s="171">
        <v>83</v>
      </c>
      <c r="O13" s="171">
        <v>139.19999999999999</v>
      </c>
      <c r="P13" s="171">
        <v>256.60000000000002</v>
      </c>
      <c r="Q13" s="171">
        <v>84.2</v>
      </c>
      <c r="R13" s="171">
        <v>277.2</v>
      </c>
      <c r="S13" s="171">
        <v>224.1</v>
      </c>
    </row>
    <row r="14" spans="1:27" ht="13.5" customHeight="1" x14ac:dyDescent="0.2">
      <c r="A14" s="144" t="s">
        <v>473</v>
      </c>
      <c r="B14" s="144" t="s">
        <v>360</v>
      </c>
      <c r="C14" s="152" t="s">
        <v>252</v>
      </c>
      <c r="D14" s="158">
        <v>123.7</v>
      </c>
      <c r="E14" s="168">
        <v>78.2</v>
      </c>
      <c r="F14" s="168">
        <v>116.7</v>
      </c>
      <c r="G14" s="168">
        <v>151.30000000000001</v>
      </c>
      <c r="H14" s="168">
        <v>66.400000000000006</v>
      </c>
      <c r="I14" s="168">
        <v>101.7</v>
      </c>
      <c r="J14" s="168">
        <v>140.69999999999999</v>
      </c>
      <c r="K14" s="168">
        <v>60</v>
      </c>
      <c r="L14" s="168">
        <v>87.7</v>
      </c>
      <c r="M14" s="168">
        <v>106.7</v>
      </c>
      <c r="N14" s="168">
        <v>88.4</v>
      </c>
      <c r="O14" s="168">
        <v>154.1</v>
      </c>
      <c r="P14" s="168">
        <v>258.2</v>
      </c>
      <c r="Q14" s="168">
        <v>83.1</v>
      </c>
      <c r="R14" s="168">
        <v>330.6</v>
      </c>
      <c r="S14" s="168">
        <v>266.7</v>
      </c>
    </row>
    <row r="15" spans="1:27" ht="13.5" customHeight="1" x14ac:dyDescent="0.2">
      <c r="A15" s="146" t="s">
        <v>84</v>
      </c>
      <c r="B15" s="144">
        <v>2</v>
      </c>
      <c r="C15" s="152"/>
      <c r="D15" s="159">
        <v>124.7</v>
      </c>
      <c r="E15" s="169">
        <v>89.1</v>
      </c>
      <c r="F15" s="169">
        <v>124.6</v>
      </c>
      <c r="G15" s="169">
        <v>134.5</v>
      </c>
      <c r="H15" s="169">
        <v>54</v>
      </c>
      <c r="I15" s="169">
        <v>110</v>
      </c>
      <c r="J15" s="169">
        <v>133.9</v>
      </c>
      <c r="K15" s="169">
        <v>62.5</v>
      </c>
      <c r="L15" s="169">
        <v>92.6</v>
      </c>
      <c r="M15" s="169">
        <v>123.3</v>
      </c>
      <c r="N15" s="169">
        <v>76.7</v>
      </c>
      <c r="O15" s="169">
        <v>143.19999999999999</v>
      </c>
      <c r="P15" s="169">
        <v>232.9</v>
      </c>
      <c r="Q15" s="169">
        <v>88.1</v>
      </c>
      <c r="R15" s="169">
        <v>255.1</v>
      </c>
      <c r="S15" s="169">
        <v>236.2</v>
      </c>
    </row>
    <row r="16" spans="1:27" ht="13.5" customHeight="1" x14ac:dyDescent="0.2">
      <c r="A16" s="146" t="s">
        <v>84</v>
      </c>
      <c r="B16" s="144">
        <v>3</v>
      </c>
      <c r="C16" s="152"/>
      <c r="D16" s="159">
        <v>124.7</v>
      </c>
      <c r="E16" s="169">
        <v>92.5</v>
      </c>
      <c r="F16" s="169">
        <v>119.3</v>
      </c>
      <c r="G16" s="169">
        <v>163.69999999999999</v>
      </c>
      <c r="H16" s="169">
        <v>78.8</v>
      </c>
      <c r="I16" s="169">
        <v>117.3</v>
      </c>
      <c r="J16" s="169">
        <v>130.5</v>
      </c>
      <c r="K16" s="169">
        <v>70.8</v>
      </c>
      <c r="L16" s="169">
        <v>93.8</v>
      </c>
      <c r="M16" s="169">
        <v>139.19999999999999</v>
      </c>
      <c r="N16" s="169">
        <v>86</v>
      </c>
      <c r="O16" s="169">
        <v>140.5</v>
      </c>
      <c r="P16" s="169">
        <v>211.4</v>
      </c>
      <c r="Q16" s="169">
        <v>96.6</v>
      </c>
      <c r="R16" s="169">
        <v>273.5</v>
      </c>
      <c r="S16" s="169">
        <v>215.9</v>
      </c>
    </row>
    <row r="17" spans="1:19" ht="13.5" customHeight="1" x14ac:dyDescent="0.2">
      <c r="A17" s="146" t="s">
        <v>84</v>
      </c>
      <c r="B17" s="144">
        <v>4</v>
      </c>
      <c r="D17" s="159">
        <v>131.19999999999999</v>
      </c>
      <c r="E17" s="169">
        <v>77.599999999999994</v>
      </c>
      <c r="F17" s="169">
        <v>125.4</v>
      </c>
      <c r="G17" s="169">
        <v>150.4</v>
      </c>
      <c r="H17" s="169">
        <v>76.099999999999994</v>
      </c>
      <c r="I17" s="169">
        <v>110.8</v>
      </c>
      <c r="J17" s="169">
        <v>133.9</v>
      </c>
      <c r="K17" s="169">
        <v>71.7</v>
      </c>
      <c r="L17" s="169">
        <v>95.1</v>
      </c>
      <c r="M17" s="169">
        <v>110.8</v>
      </c>
      <c r="N17" s="169">
        <v>83.7</v>
      </c>
      <c r="O17" s="169">
        <v>151.4</v>
      </c>
      <c r="P17" s="169">
        <v>364.6</v>
      </c>
      <c r="Q17" s="169">
        <v>86.4</v>
      </c>
      <c r="R17" s="169">
        <v>277.60000000000002</v>
      </c>
      <c r="S17" s="169">
        <v>229</v>
      </c>
    </row>
    <row r="18" spans="1:19" ht="13.5" customHeight="1" x14ac:dyDescent="0.2">
      <c r="A18" s="146" t="s">
        <v>84</v>
      </c>
      <c r="B18" s="144">
        <v>5</v>
      </c>
      <c r="C18" s="152"/>
      <c r="D18" s="159">
        <v>122.6</v>
      </c>
      <c r="E18" s="169">
        <v>74.8</v>
      </c>
      <c r="F18" s="169">
        <v>114.9</v>
      </c>
      <c r="G18" s="169">
        <v>139.80000000000001</v>
      </c>
      <c r="H18" s="169">
        <v>60.2</v>
      </c>
      <c r="I18" s="169">
        <v>101.7</v>
      </c>
      <c r="J18" s="169">
        <v>123.7</v>
      </c>
      <c r="K18" s="169">
        <v>69.2</v>
      </c>
      <c r="L18" s="169">
        <v>92.6</v>
      </c>
      <c r="M18" s="169">
        <v>100.8</v>
      </c>
      <c r="N18" s="169">
        <v>93</v>
      </c>
      <c r="O18" s="169">
        <v>151.4</v>
      </c>
      <c r="P18" s="169">
        <v>343</v>
      </c>
      <c r="Q18" s="169">
        <v>79.7</v>
      </c>
      <c r="R18" s="169">
        <v>312.2</v>
      </c>
      <c r="S18" s="169">
        <v>211.6</v>
      </c>
    </row>
    <row r="19" spans="1:19" ht="13.5" customHeight="1" x14ac:dyDescent="0.2">
      <c r="A19" s="146" t="s">
        <v>84</v>
      </c>
      <c r="B19" s="144">
        <v>6</v>
      </c>
      <c r="C19" s="152"/>
      <c r="D19" s="159">
        <v>123.7</v>
      </c>
      <c r="E19" s="169">
        <v>75.5</v>
      </c>
      <c r="F19" s="169">
        <v>121.9</v>
      </c>
      <c r="G19" s="169">
        <v>146</v>
      </c>
      <c r="H19" s="169">
        <v>56.6</v>
      </c>
      <c r="I19" s="169">
        <v>105.2</v>
      </c>
      <c r="J19" s="169">
        <v>122</v>
      </c>
      <c r="K19" s="169">
        <v>68.3</v>
      </c>
      <c r="L19" s="169">
        <v>91.4</v>
      </c>
      <c r="M19" s="169">
        <v>118.3</v>
      </c>
      <c r="N19" s="169">
        <v>81.400000000000006</v>
      </c>
      <c r="O19" s="169">
        <v>108.1</v>
      </c>
      <c r="P19" s="169">
        <v>311.39999999999998</v>
      </c>
      <c r="Q19" s="169">
        <v>78</v>
      </c>
      <c r="R19" s="169">
        <v>224.5</v>
      </c>
      <c r="S19" s="169">
        <v>231.9</v>
      </c>
    </row>
    <row r="20" spans="1:19" ht="13.5" customHeight="1" x14ac:dyDescent="0.2">
      <c r="A20" s="146" t="s">
        <v>84</v>
      </c>
      <c r="B20" s="144">
        <v>7</v>
      </c>
      <c r="C20" s="152"/>
      <c r="D20" s="159">
        <v>117.2</v>
      </c>
      <c r="E20" s="169">
        <v>78.900000000000006</v>
      </c>
      <c r="F20" s="169">
        <v>122.8</v>
      </c>
      <c r="G20" s="169">
        <v>118.6</v>
      </c>
      <c r="H20" s="169">
        <v>85.8</v>
      </c>
      <c r="I20" s="169">
        <v>93.1</v>
      </c>
      <c r="J20" s="169">
        <v>113.6</v>
      </c>
      <c r="K20" s="169">
        <v>78.3</v>
      </c>
      <c r="L20" s="169">
        <v>81.5</v>
      </c>
      <c r="M20" s="169">
        <v>111.7</v>
      </c>
      <c r="N20" s="169">
        <v>79.099999999999994</v>
      </c>
      <c r="O20" s="169">
        <v>102.7</v>
      </c>
      <c r="P20" s="169">
        <v>249.4</v>
      </c>
      <c r="Q20" s="169">
        <v>79.7</v>
      </c>
      <c r="R20" s="169">
        <v>300</v>
      </c>
      <c r="S20" s="169">
        <v>204.3</v>
      </c>
    </row>
    <row r="21" spans="1:19" ht="13.5" customHeight="1" x14ac:dyDescent="0.2">
      <c r="A21" s="147" t="s">
        <v>84</v>
      </c>
      <c r="B21" s="144">
        <v>8</v>
      </c>
      <c r="C21" s="152"/>
      <c r="D21" s="159">
        <v>110.8</v>
      </c>
      <c r="E21" s="169">
        <v>65.3</v>
      </c>
      <c r="F21" s="169">
        <v>116.7</v>
      </c>
      <c r="G21" s="169">
        <v>137.19999999999999</v>
      </c>
      <c r="H21" s="169">
        <v>76.099999999999994</v>
      </c>
      <c r="I21" s="169">
        <v>94.8</v>
      </c>
      <c r="J21" s="169">
        <v>120.3</v>
      </c>
      <c r="K21" s="169">
        <v>70.8</v>
      </c>
      <c r="L21" s="169">
        <v>91.4</v>
      </c>
      <c r="M21" s="169">
        <v>110.8</v>
      </c>
      <c r="N21" s="169">
        <v>88.4</v>
      </c>
      <c r="O21" s="169">
        <v>213.5</v>
      </c>
      <c r="P21" s="169">
        <v>122.8</v>
      </c>
      <c r="Q21" s="169">
        <v>88.1</v>
      </c>
      <c r="R21" s="169">
        <v>222.4</v>
      </c>
      <c r="S21" s="169">
        <v>213</v>
      </c>
    </row>
    <row r="22" spans="1:19" ht="13.5" customHeight="1" x14ac:dyDescent="0.2">
      <c r="A22" s="146" t="s">
        <v>84</v>
      </c>
      <c r="B22" s="144">
        <v>9</v>
      </c>
      <c r="D22" s="159">
        <v>121.5</v>
      </c>
      <c r="E22" s="169">
        <v>92.5</v>
      </c>
      <c r="F22" s="169">
        <v>125.4</v>
      </c>
      <c r="G22" s="169">
        <v>141.6</v>
      </c>
      <c r="H22" s="169">
        <v>61.1</v>
      </c>
      <c r="I22" s="169">
        <v>102.6</v>
      </c>
      <c r="J22" s="169">
        <v>116.9</v>
      </c>
      <c r="K22" s="169">
        <v>70</v>
      </c>
      <c r="L22" s="169">
        <v>88.9</v>
      </c>
      <c r="M22" s="169">
        <v>104.2</v>
      </c>
      <c r="N22" s="169">
        <v>72.099999999999994</v>
      </c>
      <c r="O22" s="169">
        <v>137.80000000000001</v>
      </c>
      <c r="P22" s="169">
        <v>282.3</v>
      </c>
      <c r="Q22" s="169">
        <v>83.1</v>
      </c>
      <c r="R22" s="169">
        <v>261.2</v>
      </c>
      <c r="S22" s="169">
        <v>207.2</v>
      </c>
    </row>
    <row r="23" spans="1:19" ht="13.5" customHeight="1" x14ac:dyDescent="0.2">
      <c r="A23" s="146" t="s">
        <v>84</v>
      </c>
      <c r="B23" s="144">
        <v>10</v>
      </c>
      <c r="C23" s="152"/>
      <c r="D23" s="159">
        <v>120.4</v>
      </c>
      <c r="E23" s="169">
        <v>88.4</v>
      </c>
      <c r="F23" s="169">
        <v>128.1</v>
      </c>
      <c r="G23" s="169">
        <v>134.5</v>
      </c>
      <c r="H23" s="169">
        <v>86.7</v>
      </c>
      <c r="I23" s="169">
        <v>102.6</v>
      </c>
      <c r="J23" s="169">
        <v>130.5</v>
      </c>
      <c r="K23" s="169">
        <v>83.3</v>
      </c>
      <c r="L23" s="169">
        <v>84</v>
      </c>
      <c r="M23" s="169">
        <v>112.5</v>
      </c>
      <c r="N23" s="169">
        <v>69.8</v>
      </c>
      <c r="O23" s="169">
        <v>148.6</v>
      </c>
      <c r="P23" s="169">
        <v>187.3</v>
      </c>
      <c r="Q23" s="169">
        <v>88.1</v>
      </c>
      <c r="R23" s="169">
        <v>277.60000000000002</v>
      </c>
      <c r="S23" s="169">
        <v>210.1</v>
      </c>
    </row>
    <row r="24" spans="1:19" ht="13.5" customHeight="1" x14ac:dyDescent="0.2">
      <c r="A24" s="146" t="s">
        <v>84</v>
      </c>
      <c r="B24" s="144">
        <v>11</v>
      </c>
      <c r="C24" s="152"/>
      <c r="D24" s="159">
        <v>128</v>
      </c>
      <c r="E24" s="169">
        <v>87.1</v>
      </c>
      <c r="F24" s="169">
        <v>127.2</v>
      </c>
      <c r="G24" s="169">
        <v>143.4</v>
      </c>
      <c r="H24" s="169">
        <v>69.900000000000006</v>
      </c>
      <c r="I24" s="169">
        <v>108.7</v>
      </c>
      <c r="J24" s="169">
        <v>125.4</v>
      </c>
      <c r="K24" s="169">
        <v>87.5</v>
      </c>
      <c r="L24" s="169">
        <v>103.7</v>
      </c>
      <c r="M24" s="169">
        <v>115.8</v>
      </c>
      <c r="N24" s="169">
        <v>72.099999999999994</v>
      </c>
      <c r="O24" s="169">
        <v>110.8</v>
      </c>
      <c r="P24" s="169">
        <v>302.5</v>
      </c>
      <c r="Q24" s="169">
        <v>79.7</v>
      </c>
      <c r="R24" s="169">
        <v>273.5</v>
      </c>
      <c r="S24" s="169">
        <v>244.9</v>
      </c>
    </row>
    <row r="25" spans="1:19" ht="13.5" customHeight="1" x14ac:dyDescent="0.2">
      <c r="A25" s="146" t="s">
        <v>84</v>
      </c>
      <c r="B25" s="144">
        <v>12</v>
      </c>
      <c r="C25" s="152"/>
      <c r="D25" s="159">
        <v>119.4</v>
      </c>
      <c r="E25" s="169">
        <v>79.599999999999994</v>
      </c>
      <c r="F25" s="169">
        <v>125.4</v>
      </c>
      <c r="G25" s="169">
        <v>146.9</v>
      </c>
      <c r="H25" s="169">
        <v>77</v>
      </c>
      <c r="I25" s="169">
        <v>99.6</v>
      </c>
      <c r="J25" s="169">
        <v>115.3</v>
      </c>
      <c r="K25" s="169">
        <v>85.8</v>
      </c>
      <c r="L25" s="169">
        <v>81.5</v>
      </c>
      <c r="M25" s="169">
        <v>118.3</v>
      </c>
      <c r="N25" s="169">
        <v>104.7</v>
      </c>
      <c r="O25" s="169">
        <v>108.1</v>
      </c>
      <c r="P25" s="169">
        <v>213.9</v>
      </c>
      <c r="Q25" s="169">
        <v>79.7</v>
      </c>
      <c r="R25" s="169">
        <v>318.39999999999998</v>
      </c>
      <c r="S25" s="169">
        <v>218.8</v>
      </c>
    </row>
    <row r="26" spans="1:19" ht="13.5" customHeight="1" x14ac:dyDescent="0.2">
      <c r="A26" s="148" t="s">
        <v>553</v>
      </c>
      <c r="B26" s="151" t="s">
        <v>360</v>
      </c>
      <c r="C26" s="154"/>
      <c r="D26" s="162">
        <v>109.7</v>
      </c>
      <c r="E26" s="172">
        <v>53.7</v>
      </c>
      <c r="F26" s="172">
        <v>102.6</v>
      </c>
      <c r="G26" s="172">
        <v>119.5</v>
      </c>
      <c r="H26" s="172">
        <v>79.599999999999994</v>
      </c>
      <c r="I26" s="172">
        <v>91.8</v>
      </c>
      <c r="J26" s="172">
        <v>127.1</v>
      </c>
      <c r="K26" s="172">
        <v>96.7</v>
      </c>
      <c r="L26" s="172">
        <v>72.8</v>
      </c>
      <c r="M26" s="172">
        <v>90</v>
      </c>
      <c r="N26" s="172">
        <v>100</v>
      </c>
      <c r="O26" s="172">
        <v>159.5</v>
      </c>
      <c r="P26" s="172">
        <v>239.2</v>
      </c>
      <c r="Q26" s="172">
        <v>83.1</v>
      </c>
      <c r="R26" s="172">
        <v>361.2</v>
      </c>
      <c r="S26" s="172">
        <v>188.4</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58">
        <v>-1.1000000000000001</v>
      </c>
      <c r="E28" s="168">
        <v>23.8</v>
      </c>
      <c r="F28" s="168">
        <v>-10.4</v>
      </c>
      <c r="G28" s="168">
        <v>-29.4</v>
      </c>
      <c r="H28" s="168">
        <v>28</v>
      </c>
      <c r="I28" s="168">
        <v>5.6</v>
      </c>
      <c r="J28" s="168">
        <v>4.9000000000000004</v>
      </c>
      <c r="K28" s="168">
        <v>47.5</v>
      </c>
      <c r="L28" s="181">
        <v>-6.4</v>
      </c>
      <c r="M28" s="181">
        <v>8.1999999999999993</v>
      </c>
      <c r="N28" s="181">
        <v>10.6</v>
      </c>
      <c r="O28" s="181">
        <v>-24.2</v>
      </c>
      <c r="P28" s="168">
        <v>-29.4</v>
      </c>
      <c r="Q28" s="168">
        <v>1.2</v>
      </c>
      <c r="R28" s="168">
        <v>-32.5</v>
      </c>
      <c r="S28" s="181">
        <v>8.9</v>
      </c>
    </row>
    <row r="29" spans="1:19" ht="13.5" customHeight="1" x14ac:dyDescent="0.2">
      <c r="A29" s="144"/>
      <c r="B29" s="144" t="s">
        <v>239</v>
      </c>
      <c r="C29" s="152"/>
      <c r="D29" s="159">
        <v>-16.399999999999999</v>
      </c>
      <c r="E29" s="169">
        <v>4.4000000000000004</v>
      </c>
      <c r="F29" s="169">
        <v>-21.5</v>
      </c>
      <c r="G29" s="169">
        <v>-17.2</v>
      </c>
      <c r="H29" s="169">
        <v>-26.5</v>
      </c>
      <c r="I29" s="169">
        <v>-25.4</v>
      </c>
      <c r="J29" s="169">
        <v>-19.2</v>
      </c>
      <c r="K29" s="169">
        <v>-7</v>
      </c>
      <c r="L29" s="182">
        <v>-16.399999999999999</v>
      </c>
      <c r="M29" s="182">
        <v>10.7</v>
      </c>
      <c r="N29" s="182">
        <v>-33.799999999999997</v>
      </c>
      <c r="O29" s="182">
        <v>-15.1</v>
      </c>
      <c r="P29" s="169">
        <v>27</v>
      </c>
      <c r="Q29" s="169">
        <v>4.0999999999999996</v>
      </c>
      <c r="R29" s="169">
        <v>8.6999999999999993</v>
      </c>
      <c r="S29" s="182">
        <v>-19.2</v>
      </c>
    </row>
    <row r="30" spans="1:19" ht="13.5" customHeight="1" x14ac:dyDescent="0.2">
      <c r="A30" s="144"/>
      <c r="B30" s="144" t="s">
        <v>150</v>
      </c>
      <c r="C30" s="152"/>
      <c r="D30" s="159">
        <v>1.4</v>
      </c>
      <c r="E30" s="169">
        <v>-13.3</v>
      </c>
      <c r="F30" s="169">
        <v>9</v>
      </c>
      <c r="G30" s="169">
        <v>15</v>
      </c>
      <c r="H30" s="169">
        <v>5.5</v>
      </c>
      <c r="I30" s="169">
        <v>1.7</v>
      </c>
      <c r="J30" s="169">
        <v>0.3</v>
      </c>
      <c r="K30" s="169">
        <v>-32.5</v>
      </c>
      <c r="L30" s="182">
        <v>6.8</v>
      </c>
      <c r="M30" s="182">
        <v>-7.1</v>
      </c>
      <c r="N30" s="182">
        <v>-15.7</v>
      </c>
      <c r="O30" s="182">
        <v>5.9</v>
      </c>
      <c r="P30" s="169">
        <v>-27.4</v>
      </c>
      <c r="Q30" s="169">
        <v>-12.1</v>
      </c>
      <c r="R30" s="169">
        <v>23.5</v>
      </c>
      <c r="S30" s="182">
        <v>58.5</v>
      </c>
    </row>
    <row r="31" spans="1:19" ht="13.5" customHeight="1" x14ac:dyDescent="0.2">
      <c r="A31" s="144"/>
      <c r="B31" s="144" t="s">
        <v>363</v>
      </c>
      <c r="C31" s="152"/>
      <c r="D31" s="159">
        <v>8.6999999999999993</v>
      </c>
      <c r="E31" s="169">
        <v>-10.3</v>
      </c>
      <c r="F31" s="169">
        <v>8.5</v>
      </c>
      <c r="G31" s="169">
        <v>-5.7</v>
      </c>
      <c r="H31" s="169">
        <v>-4.7</v>
      </c>
      <c r="I31" s="169">
        <v>-8.1999999999999993</v>
      </c>
      <c r="J31" s="169">
        <v>14</v>
      </c>
      <c r="K31" s="169">
        <v>8.1</v>
      </c>
      <c r="L31" s="182">
        <v>33.6</v>
      </c>
      <c r="M31" s="182">
        <v>15.5</v>
      </c>
      <c r="N31" s="182">
        <v>27.6</v>
      </c>
      <c r="O31" s="182">
        <v>23.6</v>
      </c>
      <c r="P31" s="169">
        <v>34.5</v>
      </c>
      <c r="Q31" s="169">
        <v>17.600000000000001</v>
      </c>
      <c r="R31" s="169">
        <v>54.7</v>
      </c>
      <c r="S31" s="182">
        <v>18.5</v>
      </c>
    </row>
    <row r="32" spans="1:19" ht="13.5" customHeight="1" x14ac:dyDescent="0.2">
      <c r="A32" s="144"/>
      <c r="B32" s="144" t="s">
        <v>156</v>
      </c>
      <c r="C32" s="152"/>
      <c r="D32" s="159">
        <v>5.8</v>
      </c>
      <c r="E32" s="169">
        <v>-0.3</v>
      </c>
      <c r="F32" s="169">
        <v>4.0999999999999996</v>
      </c>
      <c r="G32" s="169">
        <v>34.799999999999997</v>
      </c>
      <c r="H32" s="169">
        <v>3.6</v>
      </c>
      <c r="I32" s="169">
        <v>16.7</v>
      </c>
      <c r="J32" s="169">
        <v>-5.0999999999999996</v>
      </c>
      <c r="K32" s="169">
        <v>-17</v>
      </c>
      <c r="L32" s="182">
        <v>-0.6</v>
      </c>
      <c r="M32" s="182">
        <v>7.3</v>
      </c>
      <c r="N32" s="182">
        <v>14.3</v>
      </c>
      <c r="O32" s="182">
        <v>0.2</v>
      </c>
      <c r="P32" s="169">
        <v>40.5</v>
      </c>
      <c r="Q32" s="169">
        <v>-2.2000000000000002</v>
      </c>
      <c r="R32" s="169">
        <v>-15.1</v>
      </c>
      <c r="S32" s="182">
        <v>4.5999999999999996</v>
      </c>
    </row>
    <row r="33" spans="1:31" ht="13.5" customHeight="1" x14ac:dyDescent="0.2">
      <c r="A33" s="145"/>
      <c r="B33" s="145" t="s">
        <v>305</v>
      </c>
      <c r="C33" s="153"/>
      <c r="D33" s="161">
        <v>5.2</v>
      </c>
      <c r="E33" s="171">
        <v>4.5</v>
      </c>
      <c r="F33" s="171">
        <v>-0.8</v>
      </c>
      <c r="G33" s="171">
        <v>-1.9</v>
      </c>
      <c r="H33" s="171">
        <v>-32.1</v>
      </c>
      <c r="I33" s="171">
        <v>-5.2</v>
      </c>
      <c r="J33" s="171">
        <v>15.3</v>
      </c>
      <c r="K33" s="171">
        <v>22</v>
      </c>
      <c r="L33" s="171">
        <v>-36.200000000000003</v>
      </c>
      <c r="M33" s="171">
        <v>-2.2999999999999998</v>
      </c>
      <c r="N33" s="171">
        <v>-29.7</v>
      </c>
      <c r="O33" s="171">
        <v>-4.5999999999999996</v>
      </c>
      <c r="P33" s="171">
        <v>88</v>
      </c>
      <c r="Q33" s="171">
        <v>-12.2</v>
      </c>
      <c r="R33" s="171">
        <v>62.2</v>
      </c>
      <c r="S33" s="171">
        <v>18.7</v>
      </c>
    </row>
    <row r="34" spans="1:31" ht="13.5" customHeight="1" x14ac:dyDescent="0.2">
      <c r="A34" s="144" t="s">
        <v>473</v>
      </c>
      <c r="B34" s="144" t="s">
        <v>360</v>
      </c>
      <c r="C34" s="152" t="s">
        <v>252</v>
      </c>
      <c r="D34" s="158">
        <v>9.6</v>
      </c>
      <c r="E34" s="168">
        <v>-1.8</v>
      </c>
      <c r="F34" s="168">
        <v>-2.2000000000000002</v>
      </c>
      <c r="G34" s="168">
        <v>4.3</v>
      </c>
      <c r="H34" s="168">
        <v>-36.4</v>
      </c>
      <c r="I34" s="168">
        <v>0</v>
      </c>
      <c r="J34" s="168">
        <v>23.9</v>
      </c>
      <c r="K34" s="168">
        <v>16.100000000000001</v>
      </c>
      <c r="L34" s="168">
        <v>-33.6</v>
      </c>
      <c r="M34" s="168">
        <v>5.9</v>
      </c>
      <c r="N34" s="168">
        <v>-24</v>
      </c>
      <c r="O34" s="168">
        <v>7.6</v>
      </c>
      <c r="P34" s="168">
        <v>112.5</v>
      </c>
      <c r="Q34" s="168">
        <v>-19.600000000000001</v>
      </c>
      <c r="R34" s="168">
        <v>51.4</v>
      </c>
      <c r="S34" s="168">
        <v>44.9</v>
      </c>
    </row>
    <row r="35" spans="1:31" ht="13.5" customHeight="1" x14ac:dyDescent="0.2">
      <c r="A35" s="146" t="s">
        <v>84</v>
      </c>
      <c r="B35" s="144">
        <v>2</v>
      </c>
      <c r="C35" s="152"/>
      <c r="D35" s="159">
        <v>8.3000000000000007</v>
      </c>
      <c r="E35" s="169">
        <v>11.9</v>
      </c>
      <c r="F35" s="169">
        <v>-0.6</v>
      </c>
      <c r="G35" s="169">
        <v>5.6</v>
      </c>
      <c r="H35" s="169">
        <v>-56.4</v>
      </c>
      <c r="I35" s="169">
        <v>10.4</v>
      </c>
      <c r="J35" s="169">
        <v>23.4</v>
      </c>
      <c r="K35" s="169">
        <v>31.6</v>
      </c>
      <c r="L35" s="169">
        <v>-44.8</v>
      </c>
      <c r="M35" s="169">
        <v>1.3</v>
      </c>
      <c r="N35" s="169">
        <v>-28.3</v>
      </c>
      <c r="O35" s="169">
        <v>0</v>
      </c>
      <c r="P35" s="169">
        <v>72</v>
      </c>
      <c r="Q35" s="169">
        <v>-7.2</v>
      </c>
      <c r="R35" s="169">
        <v>50.6</v>
      </c>
      <c r="S35" s="169">
        <v>21.6</v>
      </c>
    </row>
    <row r="36" spans="1:31" ht="13.5" customHeight="1" x14ac:dyDescent="0.2">
      <c r="A36" s="146" t="s">
        <v>84</v>
      </c>
      <c r="B36" s="144">
        <v>3</v>
      </c>
      <c r="C36" s="152"/>
      <c r="D36" s="159">
        <v>8.3000000000000007</v>
      </c>
      <c r="E36" s="169">
        <v>6.2</v>
      </c>
      <c r="F36" s="169">
        <v>-2.9</v>
      </c>
      <c r="G36" s="169">
        <v>21.7</v>
      </c>
      <c r="H36" s="169">
        <v>-38.1</v>
      </c>
      <c r="I36" s="169">
        <v>17.8</v>
      </c>
      <c r="J36" s="169">
        <v>20.3</v>
      </c>
      <c r="K36" s="169">
        <v>14.7</v>
      </c>
      <c r="L36" s="169">
        <v>-40.6</v>
      </c>
      <c r="M36" s="169">
        <v>5.0999999999999996</v>
      </c>
      <c r="N36" s="169">
        <v>-26.1</v>
      </c>
      <c r="O36" s="169">
        <v>10.6</v>
      </c>
      <c r="P36" s="169">
        <v>42.7</v>
      </c>
      <c r="Q36" s="169">
        <v>3.6</v>
      </c>
      <c r="R36" s="169">
        <v>48.9</v>
      </c>
      <c r="S36" s="169">
        <v>20.100000000000001</v>
      </c>
    </row>
    <row r="37" spans="1:31" ht="13.5" customHeight="1" x14ac:dyDescent="0.2">
      <c r="A37" s="146" t="s">
        <v>84</v>
      </c>
      <c r="B37" s="144">
        <v>4</v>
      </c>
      <c r="D37" s="159">
        <v>9</v>
      </c>
      <c r="E37" s="169">
        <v>2.8</v>
      </c>
      <c r="F37" s="169">
        <v>-0.7</v>
      </c>
      <c r="G37" s="169">
        <v>2.4</v>
      </c>
      <c r="H37" s="169">
        <v>-25.2</v>
      </c>
      <c r="I37" s="169">
        <v>-2.2999999999999998</v>
      </c>
      <c r="J37" s="169">
        <v>9.8000000000000007</v>
      </c>
      <c r="K37" s="169">
        <v>11.7</v>
      </c>
      <c r="L37" s="169">
        <v>-42.1</v>
      </c>
      <c r="M37" s="169">
        <v>-5.7</v>
      </c>
      <c r="N37" s="169">
        <v>-26.6</v>
      </c>
      <c r="O37" s="169">
        <v>-5.0999999999999996</v>
      </c>
      <c r="P37" s="169">
        <v>182.4</v>
      </c>
      <c r="Q37" s="169">
        <v>-5.6</v>
      </c>
      <c r="R37" s="169">
        <v>47.8</v>
      </c>
      <c r="S37" s="169">
        <v>10.5</v>
      </c>
    </row>
    <row r="38" spans="1:31" ht="13.5" customHeight="1" x14ac:dyDescent="0.2">
      <c r="A38" s="146" t="s">
        <v>84</v>
      </c>
      <c r="B38" s="144">
        <v>5</v>
      </c>
      <c r="C38" s="152"/>
      <c r="D38" s="159">
        <v>11.8</v>
      </c>
      <c r="E38" s="169">
        <v>13.3</v>
      </c>
      <c r="F38" s="169">
        <v>4</v>
      </c>
      <c r="G38" s="169">
        <v>-3.7</v>
      </c>
      <c r="H38" s="169">
        <v>-46.4</v>
      </c>
      <c r="I38" s="169">
        <v>1.7</v>
      </c>
      <c r="J38" s="169">
        <v>10.5</v>
      </c>
      <c r="K38" s="169">
        <v>15.3</v>
      </c>
      <c r="L38" s="169">
        <v>-39.5</v>
      </c>
      <c r="M38" s="169">
        <v>-3.3</v>
      </c>
      <c r="N38" s="169">
        <v>-14.9</v>
      </c>
      <c r="O38" s="169">
        <v>1.9</v>
      </c>
      <c r="P38" s="169">
        <v>96.3</v>
      </c>
      <c r="Q38" s="169">
        <v>-12.9</v>
      </c>
      <c r="R38" s="169">
        <v>57.7</v>
      </c>
      <c r="S38" s="169">
        <v>28.1</v>
      </c>
    </row>
    <row r="39" spans="1:31" ht="13.5" customHeight="1" x14ac:dyDescent="0.2">
      <c r="A39" s="146" t="s">
        <v>84</v>
      </c>
      <c r="B39" s="144">
        <v>6</v>
      </c>
      <c r="C39" s="152"/>
      <c r="D39" s="159">
        <v>6.5</v>
      </c>
      <c r="E39" s="169">
        <v>5.7</v>
      </c>
      <c r="F39" s="169">
        <v>-0.7</v>
      </c>
      <c r="G39" s="169">
        <v>-5.2</v>
      </c>
      <c r="H39" s="169">
        <v>-50.8</v>
      </c>
      <c r="I39" s="169">
        <v>2.1</v>
      </c>
      <c r="J39" s="169">
        <v>10.7</v>
      </c>
      <c r="K39" s="169">
        <v>26</v>
      </c>
      <c r="L39" s="169">
        <v>-42.2</v>
      </c>
      <c r="M39" s="169">
        <v>2.2000000000000002</v>
      </c>
      <c r="N39" s="169">
        <v>-23.9</v>
      </c>
      <c r="O39" s="169">
        <v>-32.200000000000003</v>
      </c>
      <c r="P39" s="169">
        <v>93.7</v>
      </c>
      <c r="Q39" s="169">
        <v>-23.3</v>
      </c>
      <c r="R39" s="169">
        <v>39.299999999999997</v>
      </c>
      <c r="S39" s="169">
        <v>27</v>
      </c>
    </row>
    <row r="40" spans="1:31" ht="13.5" customHeight="1" x14ac:dyDescent="0.2">
      <c r="A40" s="146" t="s">
        <v>84</v>
      </c>
      <c r="B40" s="144">
        <v>7</v>
      </c>
      <c r="C40" s="152"/>
      <c r="D40" s="159">
        <v>1.8</v>
      </c>
      <c r="E40" s="169">
        <v>-5.7</v>
      </c>
      <c r="F40" s="169">
        <v>2.2000000000000002</v>
      </c>
      <c r="G40" s="169">
        <v>-17.3</v>
      </c>
      <c r="H40" s="169">
        <v>-1</v>
      </c>
      <c r="I40" s="169">
        <v>-19.2</v>
      </c>
      <c r="J40" s="169">
        <v>9.9</v>
      </c>
      <c r="K40" s="169">
        <v>25.3</v>
      </c>
      <c r="L40" s="169">
        <v>-36.5</v>
      </c>
      <c r="M40" s="169">
        <v>-26.8</v>
      </c>
      <c r="N40" s="169">
        <v>-34.6</v>
      </c>
      <c r="O40" s="169">
        <v>-19.100000000000001</v>
      </c>
      <c r="P40" s="169">
        <v>84.2</v>
      </c>
      <c r="Q40" s="169">
        <v>-12.9</v>
      </c>
      <c r="R40" s="169">
        <v>86.1</v>
      </c>
      <c r="S40" s="169">
        <v>14.6</v>
      </c>
    </row>
    <row r="41" spans="1:31" ht="13.5" customHeight="1" x14ac:dyDescent="0.2">
      <c r="A41" s="147" t="s">
        <v>84</v>
      </c>
      <c r="B41" s="144">
        <v>8</v>
      </c>
      <c r="C41" s="152"/>
      <c r="D41" s="159">
        <v>3.1</v>
      </c>
      <c r="E41" s="169">
        <v>-11.9</v>
      </c>
      <c r="F41" s="169">
        <v>-0.7</v>
      </c>
      <c r="G41" s="169">
        <v>-1.2</v>
      </c>
      <c r="H41" s="169">
        <v>-16.600000000000001</v>
      </c>
      <c r="I41" s="169">
        <v>-12.4</v>
      </c>
      <c r="J41" s="169">
        <v>20.3</v>
      </c>
      <c r="K41" s="169">
        <v>30.6</v>
      </c>
      <c r="L41" s="169">
        <v>-27.4</v>
      </c>
      <c r="M41" s="169">
        <v>7.3</v>
      </c>
      <c r="N41" s="169">
        <v>-30.9</v>
      </c>
      <c r="O41" s="169">
        <v>43.7</v>
      </c>
      <c r="P41" s="169">
        <v>94</v>
      </c>
      <c r="Q41" s="169">
        <v>-7.2</v>
      </c>
      <c r="R41" s="169">
        <v>70.3</v>
      </c>
      <c r="S41" s="169">
        <v>17.5</v>
      </c>
    </row>
    <row r="42" spans="1:31" ht="13.5" customHeight="1" x14ac:dyDescent="0.2">
      <c r="A42" s="146" t="s">
        <v>84</v>
      </c>
      <c r="B42" s="144">
        <v>9</v>
      </c>
      <c r="D42" s="159">
        <v>2.7</v>
      </c>
      <c r="E42" s="169">
        <v>17.2</v>
      </c>
      <c r="F42" s="169">
        <v>0</v>
      </c>
      <c r="G42" s="169">
        <v>-5.9</v>
      </c>
      <c r="H42" s="169">
        <v>-45.2</v>
      </c>
      <c r="I42" s="169">
        <v>-10.199999999999999</v>
      </c>
      <c r="J42" s="169">
        <v>18.899999999999999</v>
      </c>
      <c r="K42" s="169">
        <v>18.2</v>
      </c>
      <c r="L42" s="169">
        <v>-29.4</v>
      </c>
      <c r="M42" s="169">
        <v>-3.8</v>
      </c>
      <c r="N42" s="169">
        <v>-44.6</v>
      </c>
      <c r="O42" s="169">
        <v>-5.6</v>
      </c>
      <c r="P42" s="169">
        <v>87.5</v>
      </c>
      <c r="Q42" s="169">
        <v>-19.600000000000001</v>
      </c>
      <c r="R42" s="169">
        <v>75.3</v>
      </c>
      <c r="S42" s="169">
        <v>5.0999999999999996</v>
      </c>
    </row>
    <row r="43" spans="1:31" ht="13.5" customHeight="1" x14ac:dyDescent="0.2">
      <c r="A43" s="146" t="s">
        <v>84</v>
      </c>
      <c r="B43" s="144">
        <v>10</v>
      </c>
      <c r="C43" s="152"/>
      <c r="D43" s="159">
        <v>-0.9</v>
      </c>
      <c r="E43" s="169">
        <v>13.9</v>
      </c>
      <c r="F43" s="169">
        <v>0</v>
      </c>
      <c r="G43" s="169">
        <v>-9</v>
      </c>
      <c r="H43" s="169">
        <v>-14.1</v>
      </c>
      <c r="I43" s="169">
        <v>-11.9</v>
      </c>
      <c r="J43" s="169">
        <v>20.3</v>
      </c>
      <c r="K43" s="169">
        <v>13.6</v>
      </c>
      <c r="L43" s="169">
        <v>-30.6</v>
      </c>
      <c r="M43" s="169">
        <v>1.5</v>
      </c>
      <c r="N43" s="169">
        <v>-42.3</v>
      </c>
      <c r="O43" s="169">
        <v>-3.6</v>
      </c>
      <c r="P43" s="169">
        <v>18.399999999999999</v>
      </c>
      <c r="Q43" s="169">
        <v>-8.8000000000000007</v>
      </c>
      <c r="R43" s="169">
        <v>83.8</v>
      </c>
      <c r="S43" s="169">
        <v>3.5</v>
      </c>
    </row>
    <row r="44" spans="1:31" ht="13.5" customHeight="1" x14ac:dyDescent="0.2">
      <c r="A44" s="146" t="s">
        <v>84</v>
      </c>
      <c r="B44" s="144">
        <v>11</v>
      </c>
      <c r="C44" s="152"/>
      <c r="D44" s="159">
        <v>4.4000000000000004</v>
      </c>
      <c r="E44" s="169">
        <v>5.8</v>
      </c>
      <c r="F44" s="169">
        <v>-3.3</v>
      </c>
      <c r="G44" s="169">
        <v>-7.4</v>
      </c>
      <c r="H44" s="169">
        <v>-21</v>
      </c>
      <c r="I44" s="169">
        <v>-11.3</v>
      </c>
      <c r="J44" s="169">
        <v>19.3</v>
      </c>
      <c r="K44" s="169">
        <v>31.2</v>
      </c>
      <c r="L44" s="169">
        <v>-25</v>
      </c>
      <c r="M44" s="169">
        <v>-0.8</v>
      </c>
      <c r="N44" s="169">
        <v>-41.5</v>
      </c>
      <c r="O44" s="169">
        <v>-34.9</v>
      </c>
      <c r="P44" s="169">
        <v>104.3</v>
      </c>
      <c r="Q44" s="169">
        <v>-16</v>
      </c>
      <c r="R44" s="169">
        <v>81.099999999999994</v>
      </c>
      <c r="S44" s="169">
        <v>19.899999999999999</v>
      </c>
    </row>
    <row r="45" spans="1:31" ht="13.5" customHeight="1" x14ac:dyDescent="0.2">
      <c r="A45" s="146" t="s">
        <v>84</v>
      </c>
      <c r="B45" s="144">
        <v>12</v>
      </c>
      <c r="C45" s="152"/>
      <c r="D45" s="159">
        <v>-0.8</v>
      </c>
      <c r="E45" s="169">
        <v>-2.5</v>
      </c>
      <c r="F45" s="169">
        <v>-4.0999999999999996</v>
      </c>
      <c r="G45" s="169">
        <v>-3.5</v>
      </c>
      <c r="H45" s="169">
        <v>-10.3</v>
      </c>
      <c r="I45" s="169">
        <v>-18.7</v>
      </c>
      <c r="J45" s="169">
        <v>-1.4</v>
      </c>
      <c r="K45" s="169">
        <v>32</v>
      </c>
      <c r="L45" s="169">
        <v>-35.9</v>
      </c>
      <c r="M45" s="169">
        <v>-2.1</v>
      </c>
      <c r="N45" s="169">
        <v>-15.1</v>
      </c>
      <c r="O45" s="169">
        <v>-13</v>
      </c>
      <c r="P45" s="169">
        <v>89.8</v>
      </c>
      <c r="Q45" s="169">
        <v>-14.5</v>
      </c>
      <c r="R45" s="169">
        <v>67.8</v>
      </c>
      <c r="S45" s="169">
        <v>16.100000000000001</v>
      </c>
    </row>
    <row r="46" spans="1:31" ht="13.5" customHeight="1" x14ac:dyDescent="0.2">
      <c r="A46" s="148" t="s">
        <v>553</v>
      </c>
      <c r="B46" s="151" t="s">
        <v>360</v>
      </c>
      <c r="C46" s="154"/>
      <c r="D46" s="162">
        <v>-11.3</v>
      </c>
      <c r="E46" s="172">
        <v>-31.3</v>
      </c>
      <c r="F46" s="172">
        <v>-12.1</v>
      </c>
      <c r="G46" s="172">
        <v>-21</v>
      </c>
      <c r="H46" s="172">
        <v>19.899999999999999</v>
      </c>
      <c r="I46" s="172">
        <v>-9.6999999999999993</v>
      </c>
      <c r="J46" s="172">
        <v>-9.6999999999999993</v>
      </c>
      <c r="K46" s="172">
        <v>61.2</v>
      </c>
      <c r="L46" s="172">
        <v>-17</v>
      </c>
      <c r="M46" s="172">
        <v>-15.7</v>
      </c>
      <c r="N46" s="172">
        <v>13.1</v>
      </c>
      <c r="O46" s="172">
        <v>3.5</v>
      </c>
      <c r="P46" s="172">
        <v>-7.4</v>
      </c>
      <c r="Q46" s="172">
        <v>0</v>
      </c>
      <c r="R46" s="172">
        <v>9.3000000000000007</v>
      </c>
      <c r="S46" s="172">
        <v>-29.4</v>
      </c>
    </row>
    <row r="47" spans="1:31" ht="27" customHeight="1" x14ac:dyDescent="0.2">
      <c r="A47" s="592" t="s">
        <v>474</v>
      </c>
      <c r="B47" s="592"/>
      <c r="C47" s="593"/>
      <c r="D47" s="163">
        <v>-8.1</v>
      </c>
      <c r="E47" s="163">
        <v>-32.5</v>
      </c>
      <c r="F47" s="163">
        <v>-18.2</v>
      </c>
      <c r="G47" s="163">
        <v>-18.7</v>
      </c>
      <c r="H47" s="163">
        <v>3.4</v>
      </c>
      <c r="I47" s="163">
        <v>-7.8</v>
      </c>
      <c r="J47" s="163">
        <v>10.199999999999999</v>
      </c>
      <c r="K47" s="163">
        <v>12.7</v>
      </c>
      <c r="L47" s="163">
        <v>-10.7</v>
      </c>
      <c r="M47" s="163">
        <v>-23.9</v>
      </c>
      <c r="N47" s="163">
        <v>-4.5</v>
      </c>
      <c r="O47" s="163">
        <v>47.5</v>
      </c>
      <c r="P47" s="163">
        <v>11.8</v>
      </c>
      <c r="Q47" s="163">
        <v>4.3</v>
      </c>
      <c r="R47" s="163">
        <v>13.4</v>
      </c>
      <c r="S47" s="163">
        <v>-13.9</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58">
        <v>120.7</v>
      </c>
      <c r="E54" s="168">
        <v>77.900000000000006</v>
      </c>
      <c r="F54" s="168">
        <v>129.69999999999999</v>
      </c>
      <c r="G54" s="168">
        <v>125.6</v>
      </c>
      <c r="H54" s="168">
        <v>135.80000000000001</v>
      </c>
      <c r="I54" s="168">
        <v>133.19999999999999</v>
      </c>
      <c r="J54" s="168">
        <v>117.3</v>
      </c>
      <c r="K54" s="168">
        <v>124.5</v>
      </c>
      <c r="L54" s="181">
        <v>110.1</v>
      </c>
      <c r="M54" s="181">
        <v>107.8</v>
      </c>
      <c r="N54" s="181">
        <v>139.30000000000001</v>
      </c>
      <c r="O54" s="181">
        <v>117</v>
      </c>
      <c r="P54" s="168">
        <v>93.2</v>
      </c>
      <c r="Q54" s="168">
        <v>91.9</v>
      </c>
      <c r="R54" s="168">
        <v>91.5</v>
      </c>
      <c r="S54" s="181">
        <v>113</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105.1</v>
      </c>
      <c r="E56" s="169">
        <v>80.5</v>
      </c>
      <c r="F56" s="169">
        <v>108.4</v>
      </c>
      <c r="G56" s="169">
        <v>110.1</v>
      </c>
      <c r="H56" s="169">
        <v>77.8</v>
      </c>
      <c r="I56" s="169">
        <v>120.2</v>
      </c>
      <c r="J56" s="169">
        <v>106</v>
      </c>
      <c r="K56" s="169">
        <v>63</v>
      </c>
      <c r="L56" s="182">
        <v>136.19999999999999</v>
      </c>
      <c r="M56" s="182">
        <v>94.9</v>
      </c>
      <c r="N56" s="182">
        <v>79.8</v>
      </c>
      <c r="O56" s="182">
        <v>103.7</v>
      </c>
      <c r="P56" s="169">
        <v>82.1</v>
      </c>
      <c r="Q56" s="169">
        <v>90.9</v>
      </c>
      <c r="R56" s="169">
        <v>128.9</v>
      </c>
      <c r="S56" s="182">
        <v>153</v>
      </c>
    </row>
    <row r="57" spans="1:19" ht="13.5" customHeight="1" x14ac:dyDescent="0.2">
      <c r="A57" s="144"/>
      <c r="B57" s="144" t="s">
        <v>363</v>
      </c>
      <c r="C57" s="152"/>
      <c r="D57" s="159">
        <v>117.3</v>
      </c>
      <c r="E57" s="169">
        <v>59.3</v>
      </c>
      <c r="F57" s="169">
        <v>118.4</v>
      </c>
      <c r="G57" s="169">
        <v>112.4</v>
      </c>
      <c r="H57" s="169">
        <v>77.900000000000006</v>
      </c>
      <c r="I57" s="169">
        <v>109.8</v>
      </c>
      <c r="J57" s="169">
        <v>129.4</v>
      </c>
      <c r="K57" s="169">
        <v>87.7</v>
      </c>
      <c r="L57" s="182">
        <v>107.9</v>
      </c>
      <c r="M57" s="182">
        <v>114.3</v>
      </c>
      <c r="N57" s="182">
        <v>93.5</v>
      </c>
      <c r="O57" s="182">
        <v>99.8</v>
      </c>
      <c r="P57" s="169">
        <v>167.3</v>
      </c>
      <c r="Q57" s="169">
        <v>108.8</v>
      </c>
      <c r="R57" s="169">
        <v>199.4</v>
      </c>
      <c r="S57" s="182">
        <v>206.9</v>
      </c>
    </row>
    <row r="58" spans="1:19" ht="13.5" customHeight="1" x14ac:dyDescent="0.2">
      <c r="A58" s="144"/>
      <c r="B58" s="144" t="s">
        <v>156</v>
      </c>
      <c r="C58" s="152"/>
      <c r="D58" s="160">
        <v>120</v>
      </c>
      <c r="E58" s="165">
        <v>57.7</v>
      </c>
      <c r="F58" s="165">
        <v>120.3</v>
      </c>
      <c r="G58" s="165">
        <v>109.3</v>
      </c>
      <c r="H58" s="165">
        <v>80.900000000000006</v>
      </c>
      <c r="I58" s="165">
        <v>113.9</v>
      </c>
      <c r="J58" s="165">
        <v>103.9</v>
      </c>
      <c r="K58" s="165">
        <v>62.1</v>
      </c>
      <c r="L58" s="165">
        <v>121.2</v>
      </c>
      <c r="M58" s="165">
        <v>120.7</v>
      </c>
      <c r="N58" s="165">
        <v>90.8</v>
      </c>
      <c r="O58" s="165">
        <v>104.3</v>
      </c>
      <c r="P58" s="165">
        <v>340.7</v>
      </c>
      <c r="Q58" s="165">
        <v>109.8</v>
      </c>
      <c r="R58" s="165">
        <v>167.1</v>
      </c>
      <c r="S58" s="165">
        <v>174.3</v>
      </c>
    </row>
    <row r="59" spans="1:19" ht="13.5" customHeight="1" x14ac:dyDescent="0.2">
      <c r="A59" s="145"/>
      <c r="B59" s="145" t="s">
        <v>305</v>
      </c>
      <c r="C59" s="153"/>
      <c r="D59" s="161">
        <v>124.1</v>
      </c>
      <c r="E59" s="171">
        <v>55.3</v>
      </c>
      <c r="F59" s="171">
        <v>117.9</v>
      </c>
      <c r="G59" s="171">
        <v>107.9</v>
      </c>
      <c r="H59" s="171">
        <v>52.4</v>
      </c>
      <c r="I59" s="171">
        <v>93.9</v>
      </c>
      <c r="J59" s="171">
        <v>98.5</v>
      </c>
      <c r="K59" s="171">
        <v>61.7</v>
      </c>
      <c r="L59" s="171">
        <v>85.3</v>
      </c>
      <c r="M59" s="171">
        <v>119.2</v>
      </c>
      <c r="N59" s="171">
        <v>54.9</v>
      </c>
      <c r="O59" s="171">
        <v>164.7</v>
      </c>
      <c r="P59" s="171">
        <v>637.1</v>
      </c>
      <c r="Q59" s="171">
        <v>88.8</v>
      </c>
      <c r="R59" s="171">
        <v>292.39999999999998</v>
      </c>
      <c r="S59" s="171">
        <v>218.2</v>
      </c>
    </row>
    <row r="60" spans="1:19" ht="13.5" customHeight="1" x14ac:dyDescent="0.2">
      <c r="A60" s="144" t="s">
        <v>473</v>
      </c>
      <c r="B60" s="144" t="s">
        <v>360</v>
      </c>
      <c r="C60" s="152" t="s">
        <v>252</v>
      </c>
      <c r="D60" s="158">
        <v>126</v>
      </c>
      <c r="E60" s="168">
        <v>53.7</v>
      </c>
      <c r="F60" s="168">
        <v>115.3</v>
      </c>
      <c r="G60" s="168">
        <v>107.4</v>
      </c>
      <c r="H60" s="168">
        <v>51</v>
      </c>
      <c r="I60" s="168">
        <v>91.4</v>
      </c>
      <c r="J60" s="168">
        <v>108.8</v>
      </c>
      <c r="K60" s="168">
        <v>55.9</v>
      </c>
      <c r="L60" s="168">
        <v>78.2</v>
      </c>
      <c r="M60" s="168">
        <v>109.2</v>
      </c>
      <c r="N60" s="168">
        <v>60</v>
      </c>
      <c r="O60" s="168">
        <v>183</v>
      </c>
      <c r="P60" s="168">
        <v>650</v>
      </c>
      <c r="Q60" s="168">
        <v>85.5</v>
      </c>
      <c r="R60" s="168">
        <v>395.8</v>
      </c>
      <c r="S60" s="168">
        <v>247.9</v>
      </c>
    </row>
    <row r="61" spans="1:19" ht="13.5" customHeight="1" x14ac:dyDescent="0.2">
      <c r="A61" s="146" t="s">
        <v>84</v>
      </c>
      <c r="B61" s="144">
        <v>2</v>
      </c>
      <c r="C61" s="152"/>
      <c r="D61" s="159">
        <v>121.2</v>
      </c>
      <c r="E61" s="169">
        <v>59.8</v>
      </c>
      <c r="F61" s="169">
        <v>121</v>
      </c>
      <c r="G61" s="169">
        <v>99.3</v>
      </c>
      <c r="H61" s="169">
        <v>48.3</v>
      </c>
      <c r="I61" s="169">
        <v>87.4</v>
      </c>
      <c r="J61" s="169">
        <v>92.6</v>
      </c>
      <c r="K61" s="169">
        <v>59.8</v>
      </c>
      <c r="L61" s="169">
        <v>78.2</v>
      </c>
      <c r="M61" s="169">
        <v>121.4</v>
      </c>
      <c r="N61" s="169">
        <v>46.2</v>
      </c>
      <c r="O61" s="169">
        <v>163.80000000000001</v>
      </c>
      <c r="P61" s="169">
        <v>569</v>
      </c>
      <c r="Q61" s="169">
        <v>87</v>
      </c>
      <c r="R61" s="169">
        <v>298.60000000000002</v>
      </c>
      <c r="S61" s="169">
        <v>212.7</v>
      </c>
    </row>
    <row r="62" spans="1:19" ht="13.5" customHeight="1" x14ac:dyDescent="0.2">
      <c r="A62" s="146" t="s">
        <v>84</v>
      </c>
      <c r="B62" s="144">
        <v>3</v>
      </c>
      <c r="C62" s="152"/>
      <c r="D62" s="159">
        <v>119.2</v>
      </c>
      <c r="E62" s="169">
        <v>55.6</v>
      </c>
      <c r="F62" s="169">
        <v>113.7</v>
      </c>
      <c r="G62" s="169">
        <v>111.8</v>
      </c>
      <c r="H62" s="169">
        <v>62.8</v>
      </c>
      <c r="I62" s="169">
        <v>87.9</v>
      </c>
      <c r="J62" s="169">
        <v>98.5</v>
      </c>
      <c r="K62" s="169">
        <v>63</v>
      </c>
      <c r="L62" s="169">
        <v>78.2</v>
      </c>
      <c r="M62" s="169">
        <v>137.4</v>
      </c>
      <c r="N62" s="169">
        <v>50.8</v>
      </c>
      <c r="O62" s="169">
        <v>153.19999999999999</v>
      </c>
      <c r="P62" s="169">
        <v>519</v>
      </c>
      <c r="Q62" s="169">
        <v>98.6</v>
      </c>
      <c r="R62" s="169">
        <v>316.89999999999998</v>
      </c>
      <c r="S62" s="169">
        <v>205.6</v>
      </c>
    </row>
    <row r="63" spans="1:19" ht="13.5" customHeight="1" x14ac:dyDescent="0.2">
      <c r="A63" s="146" t="s">
        <v>84</v>
      </c>
      <c r="B63" s="144">
        <v>4</v>
      </c>
      <c r="D63" s="159">
        <v>132.69999999999999</v>
      </c>
      <c r="E63" s="169">
        <v>52.5</v>
      </c>
      <c r="F63" s="169">
        <v>117.7</v>
      </c>
      <c r="G63" s="169">
        <v>101.5</v>
      </c>
      <c r="H63" s="169">
        <v>60</v>
      </c>
      <c r="I63" s="169">
        <v>99</v>
      </c>
      <c r="J63" s="169">
        <v>105.9</v>
      </c>
      <c r="K63" s="169">
        <v>63.8</v>
      </c>
      <c r="L63" s="169">
        <v>86.2</v>
      </c>
      <c r="M63" s="169">
        <v>117.6</v>
      </c>
      <c r="N63" s="169">
        <v>52.3</v>
      </c>
      <c r="O63" s="169">
        <v>153.19999999999999</v>
      </c>
      <c r="P63" s="169">
        <v>921.4</v>
      </c>
      <c r="Q63" s="169">
        <v>95.7</v>
      </c>
      <c r="R63" s="169">
        <v>280.3</v>
      </c>
      <c r="S63" s="169">
        <v>208.5</v>
      </c>
    </row>
    <row r="64" spans="1:19" ht="13.5" customHeight="1" x14ac:dyDescent="0.2">
      <c r="A64" s="146" t="s">
        <v>84</v>
      </c>
      <c r="B64" s="144">
        <v>5</v>
      </c>
      <c r="C64" s="152"/>
      <c r="D64" s="159">
        <v>126</v>
      </c>
      <c r="E64" s="169">
        <v>52.5</v>
      </c>
      <c r="F64" s="169">
        <v>110.5</v>
      </c>
      <c r="G64" s="169">
        <v>100.7</v>
      </c>
      <c r="H64" s="169">
        <v>43.4</v>
      </c>
      <c r="I64" s="169">
        <v>95.5</v>
      </c>
      <c r="J64" s="169">
        <v>100</v>
      </c>
      <c r="K64" s="169">
        <v>68.5</v>
      </c>
      <c r="L64" s="169">
        <v>80.5</v>
      </c>
      <c r="M64" s="169">
        <v>109.2</v>
      </c>
      <c r="N64" s="169">
        <v>64.599999999999994</v>
      </c>
      <c r="O64" s="169">
        <v>142.6</v>
      </c>
      <c r="P64" s="169">
        <v>861.9</v>
      </c>
      <c r="Q64" s="169">
        <v>88.4</v>
      </c>
      <c r="R64" s="169">
        <v>336.6</v>
      </c>
      <c r="S64" s="169">
        <v>191.5</v>
      </c>
    </row>
    <row r="65" spans="1:19" ht="13.5" customHeight="1" x14ac:dyDescent="0.2">
      <c r="A65" s="146" t="s">
        <v>84</v>
      </c>
      <c r="B65" s="144">
        <v>6</v>
      </c>
      <c r="C65" s="152"/>
      <c r="D65" s="159">
        <v>124</v>
      </c>
      <c r="E65" s="169">
        <v>51.7</v>
      </c>
      <c r="F65" s="169">
        <v>115.3</v>
      </c>
      <c r="G65" s="169">
        <v>97.8</v>
      </c>
      <c r="H65" s="169">
        <v>40</v>
      </c>
      <c r="I65" s="169">
        <v>91.9</v>
      </c>
      <c r="J65" s="169">
        <v>97.1</v>
      </c>
      <c r="K65" s="169">
        <v>65.400000000000006</v>
      </c>
      <c r="L65" s="169">
        <v>78.2</v>
      </c>
      <c r="M65" s="169">
        <v>123.7</v>
      </c>
      <c r="N65" s="169">
        <v>43.1</v>
      </c>
      <c r="O65" s="169">
        <v>114.9</v>
      </c>
      <c r="P65" s="169">
        <v>781</v>
      </c>
      <c r="Q65" s="169">
        <v>84.1</v>
      </c>
      <c r="R65" s="169">
        <v>235.2</v>
      </c>
      <c r="S65" s="169">
        <v>209.9</v>
      </c>
    </row>
    <row r="66" spans="1:19" ht="13.5" customHeight="1" x14ac:dyDescent="0.2">
      <c r="A66" s="146" t="s">
        <v>84</v>
      </c>
      <c r="B66" s="144">
        <v>7</v>
      </c>
      <c r="C66" s="152"/>
      <c r="D66" s="159">
        <v>121.2</v>
      </c>
      <c r="E66" s="169">
        <v>50.2</v>
      </c>
      <c r="F66" s="169">
        <v>117.7</v>
      </c>
      <c r="G66" s="169">
        <v>101.5</v>
      </c>
      <c r="H66" s="169">
        <v>68.3</v>
      </c>
      <c r="I66" s="169">
        <v>88.4</v>
      </c>
      <c r="J66" s="169">
        <v>101.5</v>
      </c>
      <c r="K66" s="169">
        <v>62.2</v>
      </c>
      <c r="L66" s="169">
        <v>79.3</v>
      </c>
      <c r="M66" s="169">
        <v>116.8</v>
      </c>
      <c r="N66" s="169">
        <v>60</v>
      </c>
      <c r="O66" s="169">
        <v>123.4</v>
      </c>
      <c r="P66" s="169">
        <v>604.79999999999995</v>
      </c>
      <c r="Q66" s="169">
        <v>84.1</v>
      </c>
      <c r="R66" s="169">
        <v>283.10000000000002</v>
      </c>
      <c r="S66" s="169">
        <v>204.2</v>
      </c>
    </row>
    <row r="67" spans="1:19" ht="13.5" customHeight="1" x14ac:dyDescent="0.2">
      <c r="A67" s="147" t="s">
        <v>84</v>
      </c>
      <c r="B67" s="144">
        <v>8</v>
      </c>
      <c r="C67" s="152"/>
      <c r="D67" s="159">
        <v>113.5</v>
      </c>
      <c r="E67" s="169">
        <v>45.2</v>
      </c>
      <c r="F67" s="169">
        <v>114.5</v>
      </c>
      <c r="G67" s="169">
        <v>105.1</v>
      </c>
      <c r="H67" s="169">
        <v>54.5</v>
      </c>
      <c r="I67" s="169">
        <v>93.4</v>
      </c>
      <c r="J67" s="169">
        <v>95.6</v>
      </c>
      <c r="K67" s="169">
        <v>55.9</v>
      </c>
      <c r="L67" s="169">
        <v>75.900000000000006</v>
      </c>
      <c r="M67" s="169">
        <v>119.1</v>
      </c>
      <c r="N67" s="169">
        <v>70.8</v>
      </c>
      <c r="O67" s="169">
        <v>295.7</v>
      </c>
      <c r="P67" s="169">
        <v>297.60000000000002</v>
      </c>
      <c r="Q67" s="169">
        <v>91.3</v>
      </c>
      <c r="R67" s="169">
        <v>214.1</v>
      </c>
      <c r="S67" s="169">
        <v>216.9</v>
      </c>
    </row>
    <row r="68" spans="1:19" ht="13.5" customHeight="1" x14ac:dyDescent="0.2">
      <c r="A68" s="146" t="s">
        <v>84</v>
      </c>
      <c r="B68" s="144">
        <v>9</v>
      </c>
      <c r="D68" s="159">
        <v>126</v>
      </c>
      <c r="E68" s="169">
        <v>80.7</v>
      </c>
      <c r="F68" s="169">
        <v>120.2</v>
      </c>
      <c r="G68" s="169">
        <v>122.1</v>
      </c>
      <c r="H68" s="169">
        <v>37.9</v>
      </c>
      <c r="I68" s="169">
        <v>97</v>
      </c>
      <c r="J68" s="169">
        <v>92.6</v>
      </c>
      <c r="K68" s="169">
        <v>54.3</v>
      </c>
      <c r="L68" s="169">
        <v>81.599999999999994</v>
      </c>
      <c r="M68" s="169">
        <v>113</v>
      </c>
      <c r="N68" s="169">
        <v>52.3</v>
      </c>
      <c r="O68" s="169">
        <v>178.7</v>
      </c>
      <c r="P68" s="169">
        <v>704.8</v>
      </c>
      <c r="Q68" s="169">
        <v>89.9</v>
      </c>
      <c r="R68" s="169">
        <v>260.60000000000002</v>
      </c>
      <c r="S68" s="169">
        <v>198.6</v>
      </c>
    </row>
    <row r="69" spans="1:19" ht="13.5" customHeight="1" x14ac:dyDescent="0.2">
      <c r="A69" s="144" t="s">
        <v>84</v>
      </c>
      <c r="B69" s="144">
        <v>10</v>
      </c>
      <c r="C69" s="152"/>
      <c r="D69" s="159">
        <v>121.2</v>
      </c>
      <c r="E69" s="169">
        <v>49.8</v>
      </c>
      <c r="F69" s="169">
        <v>123.4</v>
      </c>
      <c r="G69" s="169">
        <v>116.2</v>
      </c>
      <c r="H69" s="169">
        <v>65.5</v>
      </c>
      <c r="I69" s="169">
        <v>93.4</v>
      </c>
      <c r="J69" s="169">
        <v>101.5</v>
      </c>
      <c r="K69" s="169">
        <v>62.2</v>
      </c>
      <c r="L69" s="169">
        <v>90.8</v>
      </c>
      <c r="M69" s="169">
        <v>121.4</v>
      </c>
      <c r="N69" s="169">
        <v>46.2</v>
      </c>
      <c r="O69" s="169">
        <v>195.7</v>
      </c>
      <c r="P69" s="169">
        <v>447.6</v>
      </c>
      <c r="Q69" s="169">
        <v>87</v>
      </c>
      <c r="R69" s="169">
        <v>280.3</v>
      </c>
      <c r="S69" s="169">
        <v>219.7</v>
      </c>
    </row>
    <row r="70" spans="1:19" ht="13.5" customHeight="1" x14ac:dyDescent="0.2">
      <c r="A70" s="146" t="s">
        <v>84</v>
      </c>
      <c r="B70" s="144">
        <v>11</v>
      </c>
      <c r="C70" s="152"/>
      <c r="D70" s="159">
        <v>133.69999999999999</v>
      </c>
      <c r="E70" s="169">
        <v>59.1</v>
      </c>
      <c r="F70" s="169">
        <v>123.4</v>
      </c>
      <c r="G70" s="169">
        <v>119.9</v>
      </c>
      <c r="H70" s="169">
        <v>47.6</v>
      </c>
      <c r="I70" s="169">
        <v>101</v>
      </c>
      <c r="J70" s="169">
        <v>94.1</v>
      </c>
      <c r="K70" s="169">
        <v>67.7</v>
      </c>
      <c r="L70" s="169">
        <v>131</v>
      </c>
      <c r="M70" s="169">
        <v>126</v>
      </c>
      <c r="N70" s="169">
        <v>53.8</v>
      </c>
      <c r="O70" s="169">
        <v>140.4</v>
      </c>
      <c r="P70" s="169">
        <v>759.5</v>
      </c>
      <c r="Q70" s="169">
        <v>85.5</v>
      </c>
      <c r="R70" s="169">
        <v>287.3</v>
      </c>
      <c r="S70" s="169">
        <v>267.60000000000002</v>
      </c>
    </row>
    <row r="71" spans="1:19" ht="13.5" customHeight="1" x14ac:dyDescent="0.2">
      <c r="A71" s="146" t="s">
        <v>84</v>
      </c>
      <c r="B71" s="144">
        <v>12</v>
      </c>
      <c r="C71" s="152"/>
      <c r="D71" s="159">
        <v>124</v>
      </c>
      <c r="E71" s="169">
        <v>53.3</v>
      </c>
      <c r="F71" s="169">
        <v>122.6</v>
      </c>
      <c r="G71" s="169">
        <v>111.8</v>
      </c>
      <c r="H71" s="169">
        <v>49</v>
      </c>
      <c r="I71" s="169">
        <v>101</v>
      </c>
      <c r="J71" s="169">
        <v>94.1</v>
      </c>
      <c r="K71" s="169">
        <v>62.2</v>
      </c>
      <c r="L71" s="169">
        <v>85.1</v>
      </c>
      <c r="M71" s="169">
        <v>116</v>
      </c>
      <c r="N71" s="169">
        <v>58.5</v>
      </c>
      <c r="O71" s="169">
        <v>131.9</v>
      </c>
      <c r="P71" s="169">
        <v>528.6</v>
      </c>
      <c r="Q71" s="169">
        <v>88.4</v>
      </c>
      <c r="R71" s="169">
        <v>319.7</v>
      </c>
      <c r="S71" s="169">
        <v>235.2</v>
      </c>
    </row>
    <row r="72" spans="1:19" ht="13.5" customHeight="1" x14ac:dyDescent="0.2">
      <c r="A72" s="148" t="s">
        <v>553</v>
      </c>
      <c r="B72" s="151" t="s">
        <v>360</v>
      </c>
      <c r="C72" s="154"/>
      <c r="D72" s="162">
        <v>114.4</v>
      </c>
      <c r="E72" s="172">
        <v>34</v>
      </c>
      <c r="F72" s="172">
        <v>104.8</v>
      </c>
      <c r="G72" s="172">
        <v>99.3</v>
      </c>
      <c r="H72" s="172">
        <v>46.9</v>
      </c>
      <c r="I72" s="172">
        <v>90.9</v>
      </c>
      <c r="J72" s="172">
        <v>105.9</v>
      </c>
      <c r="K72" s="172">
        <v>82.7</v>
      </c>
      <c r="L72" s="172">
        <v>57.5</v>
      </c>
      <c r="M72" s="172">
        <v>93.1</v>
      </c>
      <c r="N72" s="172">
        <v>63.1</v>
      </c>
      <c r="O72" s="172">
        <v>200</v>
      </c>
      <c r="P72" s="172">
        <v>554.79999999999995</v>
      </c>
      <c r="Q72" s="172">
        <v>89.9</v>
      </c>
      <c r="R72" s="172">
        <v>395.8</v>
      </c>
      <c r="S72" s="172">
        <v>198.6</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563</v>
      </c>
      <c r="C74" s="152"/>
      <c r="D74" s="158">
        <v>-6</v>
      </c>
      <c r="E74" s="168">
        <v>67</v>
      </c>
      <c r="F74" s="168">
        <v>-14</v>
      </c>
      <c r="G74" s="168">
        <v>-11.8</v>
      </c>
      <c r="H74" s="168">
        <v>25.6</v>
      </c>
      <c r="I74" s="168">
        <v>-3.4</v>
      </c>
      <c r="J74" s="168">
        <v>13.1</v>
      </c>
      <c r="K74" s="168">
        <v>30.9</v>
      </c>
      <c r="L74" s="181">
        <v>-10.6</v>
      </c>
      <c r="M74" s="181">
        <v>0.9</v>
      </c>
      <c r="N74" s="181">
        <v>7.9</v>
      </c>
      <c r="O74" s="181">
        <v>-12.6</v>
      </c>
      <c r="P74" s="168">
        <v>-64</v>
      </c>
      <c r="Q74" s="168">
        <v>6</v>
      </c>
      <c r="R74" s="168">
        <v>-14.5</v>
      </c>
      <c r="S74" s="181">
        <v>4.2</v>
      </c>
    </row>
    <row r="75" spans="1:19" ht="13.5" customHeight="1" x14ac:dyDescent="0.2">
      <c r="A75" s="144"/>
      <c r="B75" s="144" t="s">
        <v>239</v>
      </c>
      <c r="C75" s="152"/>
      <c r="D75" s="159">
        <v>-17.100000000000001</v>
      </c>
      <c r="E75" s="169">
        <v>28.4</v>
      </c>
      <c r="F75" s="169">
        <v>-22.9</v>
      </c>
      <c r="G75" s="169">
        <v>-20.399999999999999</v>
      </c>
      <c r="H75" s="169">
        <v>-26.4</v>
      </c>
      <c r="I75" s="169">
        <v>-24.9</v>
      </c>
      <c r="J75" s="169">
        <v>-14.8</v>
      </c>
      <c r="K75" s="169">
        <v>-19.7</v>
      </c>
      <c r="L75" s="182">
        <v>-9.1</v>
      </c>
      <c r="M75" s="182">
        <v>-7.2</v>
      </c>
      <c r="N75" s="182">
        <v>-28.2</v>
      </c>
      <c r="O75" s="182">
        <v>-14.5</v>
      </c>
      <c r="P75" s="169">
        <v>7.6</v>
      </c>
      <c r="Q75" s="169">
        <v>8.9</v>
      </c>
      <c r="R75" s="169">
        <v>9.3000000000000007</v>
      </c>
      <c r="S75" s="182">
        <v>-11.5</v>
      </c>
    </row>
    <row r="76" spans="1:19" ht="13.5" customHeight="1" x14ac:dyDescent="0.2">
      <c r="A76" s="144"/>
      <c r="B76" s="144" t="s">
        <v>150</v>
      </c>
      <c r="C76" s="152"/>
      <c r="D76" s="159">
        <v>5</v>
      </c>
      <c r="E76" s="169">
        <v>-19.5</v>
      </c>
      <c r="F76" s="169">
        <v>8.4</v>
      </c>
      <c r="G76" s="169">
        <v>10.1</v>
      </c>
      <c r="H76" s="169">
        <v>-22.2</v>
      </c>
      <c r="I76" s="169">
        <v>20.2</v>
      </c>
      <c r="J76" s="169">
        <v>6</v>
      </c>
      <c r="K76" s="169">
        <v>-37.1</v>
      </c>
      <c r="L76" s="182">
        <v>36.200000000000003</v>
      </c>
      <c r="M76" s="182">
        <v>-5.2</v>
      </c>
      <c r="N76" s="182">
        <v>-20.2</v>
      </c>
      <c r="O76" s="182">
        <v>3.7</v>
      </c>
      <c r="P76" s="169">
        <v>-18.100000000000001</v>
      </c>
      <c r="Q76" s="169">
        <v>-9.1999999999999993</v>
      </c>
      <c r="R76" s="169">
        <v>28.9</v>
      </c>
      <c r="S76" s="182">
        <v>53</v>
      </c>
    </row>
    <row r="77" spans="1:19" ht="13.5" customHeight="1" x14ac:dyDescent="0.2">
      <c r="A77" s="144"/>
      <c r="B77" s="144" t="s">
        <v>363</v>
      </c>
      <c r="C77" s="152"/>
      <c r="D77" s="159">
        <v>11.6</v>
      </c>
      <c r="E77" s="169">
        <v>-26.3</v>
      </c>
      <c r="F77" s="169">
        <v>9.1999999999999993</v>
      </c>
      <c r="G77" s="169">
        <v>2.1</v>
      </c>
      <c r="H77" s="169">
        <v>0.1</v>
      </c>
      <c r="I77" s="169">
        <v>-8.6999999999999993</v>
      </c>
      <c r="J77" s="169">
        <v>22.1</v>
      </c>
      <c r="K77" s="169">
        <v>39.200000000000003</v>
      </c>
      <c r="L77" s="182">
        <v>-20.8</v>
      </c>
      <c r="M77" s="182">
        <v>20.399999999999999</v>
      </c>
      <c r="N77" s="182">
        <v>17.2</v>
      </c>
      <c r="O77" s="182">
        <v>-3.8</v>
      </c>
      <c r="P77" s="169">
        <v>103.8</v>
      </c>
      <c r="Q77" s="169">
        <v>19.7</v>
      </c>
      <c r="R77" s="169">
        <v>54.7</v>
      </c>
      <c r="S77" s="182">
        <v>35.200000000000003</v>
      </c>
    </row>
    <row r="78" spans="1:19" ht="13.5" customHeight="1" x14ac:dyDescent="0.2">
      <c r="A78" s="144"/>
      <c r="B78" s="144" t="s">
        <v>156</v>
      </c>
      <c r="C78" s="152"/>
      <c r="D78" s="159">
        <v>2.2999999999999998</v>
      </c>
      <c r="E78" s="169">
        <v>-2.7</v>
      </c>
      <c r="F78" s="169">
        <v>1.6</v>
      </c>
      <c r="G78" s="169">
        <v>-2.8</v>
      </c>
      <c r="H78" s="169">
        <v>3.9</v>
      </c>
      <c r="I78" s="169">
        <v>3.7</v>
      </c>
      <c r="J78" s="169">
        <v>-19.7</v>
      </c>
      <c r="K78" s="169">
        <v>-29.2</v>
      </c>
      <c r="L78" s="182">
        <v>12.3</v>
      </c>
      <c r="M78" s="182">
        <v>5.6</v>
      </c>
      <c r="N78" s="182">
        <v>-2.9</v>
      </c>
      <c r="O78" s="182">
        <v>4.5</v>
      </c>
      <c r="P78" s="169">
        <v>103.6</v>
      </c>
      <c r="Q78" s="169">
        <v>0.9</v>
      </c>
      <c r="R78" s="169">
        <v>-16.2</v>
      </c>
      <c r="S78" s="182">
        <v>-15.8</v>
      </c>
    </row>
    <row r="79" spans="1:19" ht="13.5" customHeight="1" x14ac:dyDescent="0.2">
      <c r="A79" s="145"/>
      <c r="B79" s="145" t="s">
        <v>305</v>
      </c>
      <c r="C79" s="153"/>
      <c r="D79" s="161">
        <v>5.3</v>
      </c>
      <c r="E79" s="171">
        <v>-4.7</v>
      </c>
      <c r="F79" s="171">
        <v>-1.3</v>
      </c>
      <c r="G79" s="171">
        <v>0</v>
      </c>
      <c r="H79" s="171">
        <v>-35.299999999999997</v>
      </c>
      <c r="I79" s="171">
        <v>-17.600000000000001</v>
      </c>
      <c r="J79" s="171">
        <v>-5.9</v>
      </c>
      <c r="K79" s="171">
        <v>0.2</v>
      </c>
      <c r="L79" s="171">
        <v>-30</v>
      </c>
      <c r="M79" s="171">
        <v>-1.2</v>
      </c>
      <c r="N79" s="171">
        <v>-32.200000000000003</v>
      </c>
      <c r="O79" s="171">
        <v>28</v>
      </c>
      <c r="P79" s="171">
        <v>94.2</v>
      </c>
      <c r="Q79" s="171">
        <v>-15.3</v>
      </c>
      <c r="R79" s="171">
        <v>75.400000000000006</v>
      </c>
      <c r="S79" s="171">
        <v>29</v>
      </c>
    </row>
    <row r="80" spans="1:19" ht="13.5" customHeight="1" x14ac:dyDescent="0.2">
      <c r="A80" s="144" t="s">
        <v>473</v>
      </c>
      <c r="B80" s="144" t="s">
        <v>360</v>
      </c>
      <c r="C80" s="152" t="s">
        <v>252</v>
      </c>
      <c r="D80" s="158">
        <v>7.4</v>
      </c>
      <c r="E80" s="168">
        <v>0</v>
      </c>
      <c r="F80" s="168">
        <v>-0.7</v>
      </c>
      <c r="G80" s="168">
        <v>-0.6</v>
      </c>
      <c r="H80" s="168">
        <v>-30.9</v>
      </c>
      <c r="I80" s="168">
        <v>-15.8</v>
      </c>
      <c r="J80" s="168">
        <v>-3.9</v>
      </c>
      <c r="K80" s="168">
        <v>1.5</v>
      </c>
      <c r="L80" s="168">
        <v>-30.6</v>
      </c>
      <c r="M80" s="168">
        <v>-2.7</v>
      </c>
      <c r="N80" s="168">
        <v>-22</v>
      </c>
      <c r="O80" s="168">
        <v>36.6</v>
      </c>
      <c r="P80" s="168">
        <v>121.9</v>
      </c>
      <c r="Q80" s="168">
        <v>-27.2</v>
      </c>
      <c r="R80" s="168">
        <v>70.3</v>
      </c>
      <c r="S80" s="168">
        <v>35.4</v>
      </c>
    </row>
    <row r="81" spans="1:31" ht="13.5" customHeight="1" x14ac:dyDescent="0.2">
      <c r="A81" s="146" t="s">
        <v>84</v>
      </c>
      <c r="B81" s="144">
        <v>2</v>
      </c>
      <c r="C81" s="152"/>
      <c r="D81" s="159">
        <v>2.5</v>
      </c>
      <c r="E81" s="169">
        <v>2.6</v>
      </c>
      <c r="F81" s="169">
        <v>0</v>
      </c>
      <c r="G81" s="169">
        <v>-8.6999999999999993</v>
      </c>
      <c r="H81" s="169">
        <v>-44.9</v>
      </c>
      <c r="I81" s="169">
        <v>-18</v>
      </c>
      <c r="J81" s="169">
        <v>-6</v>
      </c>
      <c r="K81" s="169">
        <v>13.3</v>
      </c>
      <c r="L81" s="169">
        <v>-41.3</v>
      </c>
      <c r="M81" s="169">
        <v>-7.5</v>
      </c>
      <c r="N81" s="169">
        <v>-34.700000000000003</v>
      </c>
      <c r="O81" s="169">
        <v>32.700000000000003</v>
      </c>
      <c r="P81" s="169">
        <v>75.7</v>
      </c>
      <c r="Q81" s="169">
        <v>-18.8</v>
      </c>
      <c r="R81" s="169">
        <v>85.9</v>
      </c>
      <c r="S81" s="169">
        <v>15.3</v>
      </c>
    </row>
    <row r="82" spans="1:31" ht="13.5" customHeight="1" x14ac:dyDescent="0.2">
      <c r="A82" s="146" t="s">
        <v>84</v>
      </c>
      <c r="B82" s="144">
        <v>3</v>
      </c>
      <c r="C82" s="152"/>
      <c r="D82" s="159">
        <v>1.6</v>
      </c>
      <c r="E82" s="169">
        <v>-12.7</v>
      </c>
      <c r="F82" s="169">
        <v>-4.8</v>
      </c>
      <c r="G82" s="169">
        <v>-3.8</v>
      </c>
      <c r="H82" s="169">
        <v>-37.200000000000003</v>
      </c>
      <c r="I82" s="169">
        <v>-16.399999999999999</v>
      </c>
      <c r="J82" s="169">
        <v>-3</v>
      </c>
      <c r="K82" s="169">
        <v>-4.7</v>
      </c>
      <c r="L82" s="169">
        <v>-35.799999999999997</v>
      </c>
      <c r="M82" s="169">
        <v>6.5</v>
      </c>
      <c r="N82" s="169">
        <v>-47.6</v>
      </c>
      <c r="O82" s="169">
        <v>35.799999999999997</v>
      </c>
      <c r="P82" s="169">
        <v>49.3</v>
      </c>
      <c r="Q82" s="169">
        <v>-1.4</v>
      </c>
      <c r="R82" s="169">
        <v>95.6</v>
      </c>
      <c r="S82" s="169">
        <v>24.8</v>
      </c>
    </row>
    <row r="83" spans="1:31" ht="13.5" customHeight="1" x14ac:dyDescent="0.2">
      <c r="A83" s="146" t="s">
        <v>84</v>
      </c>
      <c r="B83" s="144">
        <v>4</v>
      </c>
      <c r="D83" s="159">
        <v>8.6999999999999993</v>
      </c>
      <c r="E83" s="169">
        <v>-16</v>
      </c>
      <c r="F83" s="169">
        <v>-4</v>
      </c>
      <c r="G83" s="169">
        <v>-19.3</v>
      </c>
      <c r="H83" s="169">
        <v>-14.7</v>
      </c>
      <c r="I83" s="169">
        <v>-18</v>
      </c>
      <c r="J83" s="169">
        <v>-9.9</v>
      </c>
      <c r="K83" s="169">
        <v>-11</v>
      </c>
      <c r="L83" s="169">
        <v>-46.1</v>
      </c>
      <c r="M83" s="169">
        <v>-1.8</v>
      </c>
      <c r="N83" s="169">
        <v>-40.4</v>
      </c>
      <c r="O83" s="169">
        <v>14.3</v>
      </c>
      <c r="P83" s="169">
        <v>207.1</v>
      </c>
      <c r="Q83" s="169">
        <v>-4.3</v>
      </c>
      <c r="R83" s="169">
        <v>64.5</v>
      </c>
      <c r="S83" s="169">
        <v>9.6999999999999993</v>
      </c>
    </row>
    <row r="84" spans="1:31" ht="13.5" customHeight="1" x14ac:dyDescent="0.2">
      <c r="A84" s="146" t="s">
        <v>84</v>
      </c>
      <c r="B84" s="144">
        <v>5</v>
      </c>
      <c r="C84" s="152"/>
      <c r="D84" s="159">
        <v>13</v>
      </c>
      <c r="E84" s="169">
        <v>-11.8</v>
      </c>
      <c r="F84" s="169">
        <v>2.2000000000000002</v>
      </c>
      <c r="G84" s="169">
        <v>-13.3</v>
      </c>
      <c r="H84" s="169">
        <v>-40.1</v>
      </c>
      <c r="I84" s="169">
        <v>-9.1</v>
      </c>
      <c r="J84" s="169">
        <v>0</v>
      </c>
      <c r="K84" s="169">
        <v>7.4</v>
      </c>
      <c r="L84" s="169">
        <v>-35.1</v>
      </c>
      <c r="M84" s="169">
        <v>-2.1</v>
      </c>
      <c r="N84" s="169">
        <v>-17.7</v>
      </c>
      <c r="O84" s="169">
        <v>24.1</v>
      </c>
      <c r="P84" s="169">
        <v>105.7</v>
      </c>
      <c r="Q84" s="169">
        <v>-11.6</v>
      </c>
      <c r="R84" s="169">
        <v>86.7</v>
      </c>
      <c r="S84" s="169">
        <v>30.7</v>
      </c>
    </row>
    <row r="85" spans="1:31" ht="13.5" customHeight="1" x14ac:dyDescent="0.2">
      <c r="A85" s="146" t="s">
        <v>84</v>
      </c>
      <c r="B85" s="144">
        <v>6</v>
      </c>
      <c r="C85" s="152"/>
      <c r="D85" s="159">
        <v>4.8</v>
      </c>
      <c r="E85" s="169">
        <v>-11.9</v>
      </c>
      <c r="F85" s="169">
        <v>-2.7</v>
      </c>
      <c r="G85" s="169">
        <v>-10.8</v>
      </c>
      <c r="H85" s="169">
        <v>-54</v>
      </c>
      <c r="I85" s="169">
        <v>-19.100000000000001</v>
      </c>
      <c r="J85" s="169">
        <v>4.9000000000000004</v>
      </c>
      <c r="K85" s="169">
        <v>5.0999999999999996</v>
      </c>
      <c r="L85" s="169">
        <v>-38.700000000000003</v>
      </c>
      <c r="M85" s="169">
        <v>3.3</v>
      </c>
      <c r="N85" s="169">
        <v>-39.1</v>
      </c>
      <c r="O85" s="169">
        <v>-1.8</v>
      </c>
      <c r="P85" s="169">
        <v>105</v>
      </c>
      <c r="Q85" s="169">
        <v>-26.6</v>
      </c>
      <c r="R85" s="169">
        <v>62.1</v>
      </c>
      <c r="S85" s="169">
        <v>31.8</v>
      </c>
    </row>
    <row r="86" spans="1:31" ht="13.5" customHeight="1" x14ac:dyDescent="0.2">
      <c r="A86" s="146" t="s">
        <v>84</v>
      </c>
      <c r="B86" s="144">
        <v>7</v>
      </c>
      <c r="C86" s="152"/>
      <c r="D86" s="159">
        <v>5.9</v>
      </c>
      <c r="E86" s="169">
        <v>-15.6</v>
      </c>
      <c r="F86" s="169">
        <v>2.8</v>
      </c>
      <c r="G86" s="169">
        <v>-0.7</v>
      </c>
      <c r="H86" s="169">
        <v>16.600000000000001</v>
      </c>
      <c r="I86" s="169">
        <v>-26.1</v>
      </c>
      <c r="J86" s="169">
        <v>4.5</v>
      </c>
      <c r="K86" s="169">
        <v>4</v>
      </c>
      <c r="L86" s="169">
        <v>-32.299999999999997</v>
      </c>
      <c r="M86" s="169">
        <v>-5.6</v>
      </c>
      <c r="N86" s="169">
        <v>-22</v>
      </c>
      <c r="O86" s="169">
        <v>9.4</v>
      </c>
      <c r="P86" s="169">
        <v>82.7</v>
      </c>
      <c r="Q86" s="169">
        <v>-15.9</v>
      </c>
      <c r="R86" s="169">
        <v>70.3</v>
      </c>
      <c r="S86" s="169">
        <v>27.1</v>
      </c>
    </row>
    <row r="87" spans="1:31" ht="13.5" customHeight="1" x14ac:dyDescent="0.2">
      <c r="A87" s="147" t="s">
        <v>84</v>
      </c>
      <c r="B87" s="144">
        <v>8</v>
      </c>
      <c r="C87" s="152"/>
      <c r="D87" s="159">
        <v>4.4000000000000004</v>
      </c>
      <c r="E87" s="169">
        <v>-17.5</v>
      </c>
      <c r="F87" s="169">
        <v>2.1</v>
      </c>
      <c r="G87" s="169">
        <v>9.9</v>
      </c>
      <c r="H87" s="169">
        <v>-26.2</v>
      </c>
      <c r="I87" s="169">
        <v>-15.6</v>
      </c>
      <c r="J87" s="169">
        <v>0</v>
      </c>
      <c r="K87" s="169">
        <v>2.9</v>
      </c>
      <c r="L87" s="169">
        <v>-37.1</v>
      </c>
      <c r="M87" s="169">
        <v>2</v>
      </c>
      <c r="N87" s="169">
        <v>-25.8</v>
      </c>
      <c r="O87" s="169">
        <v>65.5</v>
      </c>
      <c r="P87" s="169">
        <v>95.3</v>
      </c>
      <c r="Q87" s="169">
        <v>-14.8</v>
      </c>
      <c r="R87" s="169">
        <v>65.2</v>
      </c>
      <c r="S87" s="169">
        <v>32.700000000000003</v>
      </c>
    </row>
    <row r="88" spans="1:31" ht="13.5" customHeight="1" x14ac:dyDescent="0.2">
      <c r="A88" s="146" t="s">
        <v>84</v>
      </c>
      <c r="B88" s="144">
        <v>9</v>
      </c>
      <c r="D88" s="159">
        <v>4.8</v>
      </c>
      <c r="E88" s="169">
        <v>31.4</v>
      </c>
      <c r="F88" s="169">
        <v>-1.3</v>
      </c>
      <c r="G88" s="169">
        <v>22.1</v>
      </c>
      <c r="H88" s="169">
        <v>-60.8</v>
      </c>
      <c r="I88" s="169">
        <v>-16.5</v>
      </c>
      <c r="J88" s="169">
        <v>-6</v>
      </c>
      <c r="K88" s="169">
        <v>-5.6</v>
      </c>
      <c r="L88" s="169">
        <v>-28.3</v>
      </c>
      <c r="M88" s="169">
        <v>-1.3</v>
      </c>
      <c r="N88" s="169">
        <v>-35.799999999999997</v>
      </c>
      <c r="O88" s="169">
        <v>23.5</v>
      </c>
      <c r="P88" s="169">
        <v>89.8</v>
      </c>
      <c r="Q88" s="169">
        <v>-20.399999999999999</v>
      </c>
      <c r="R88" s="169">
        <v>74.5</v>
      </c>
      <c r="S88" s="169">
        <v>18.5</v>
      </c>
    </row>
    <row r="89" spans="1:31" ht="13.5" customHeight="1" x14ac:dyDescent="0.2">
      <c r="A89" s="144" t="s">
        <v>84</v>
      </c>
      <c r="B89" s="144">
        <v>10</v>
      </c>
      <c r="C89" s="152"/>
      <c r="D89" s="159">
        <v>-1.5</v>
      </c>
      <c r="E89" s="169">
        <v>-11.7</v>
      </c>
      <c r="F89" s="169">
        <v>-3.1</v>
      </c>
      <c r="G89" s="169">
        <v>13.7</v>
      </c>
      <c r="H89" s="169">
        <v>-31.7</v>
      </c>
      <c r="I89" s="169">
        <v>-18.5</v>
      </c>
      <c r="J89" s="169">
        <v>-8</v>
      </c>
      <c r="K89" s="169">
        <v>-8.1</v>
      </c>
      <c r="L89" s="169">
        <v>-18.600000000000001</v>
      </c>
      <c r="M89" s="169">
        <v>3.9</v>
      </c>
      <c r="N89" s="169">
        <v>-36.1</v>
      </c>
      <c r="O89" s="169">
        <v>53.2</v>
      </c>
      <c r="P89" s="169">
        <v>16</v>
      </c>
      <c r="Q89" s="169">
        <v>-15.5</v>
      </c>
      <c r="R89" s="169">
        <v>84.3</v>
      </c>
      <c r="S89" s="169">
        <v>26.8</v>
      </c>
    </row>
    <row r="90" spans="1:31" ht="13.5" customHeight="1" x14ac:dyDescent="0.2">
      <c r="A90" s="146" t="s">
        <v>84</v>
      </c>
      <c r="B90" s="144">
        <v>11</v>
      </c>
      <c r="C90" s="152"/>
      <c r="D90" s="159">
        <v>9.5</v>
      </c>
      <c r="E90" s="169">
        <v>11.7</v>
      </c>
      <c r="F90" s="169">
        <v>-2.5</v>
      </c>
      <c r="G90" s="169">
        <v>13.2</v>
      </c>
      <c r="H90" s="169">
        <v>-39.4</v>
      </c>
      <c r="I90" s="169">
        <v>-14.9</v>
      </c>
      <c r="J90" s="169">
        <v>-14.7</v>
      </c>
      <c r="K90" s="169">
        <v>4.8</v>
      </c>
      <c r="L90" s="169">
        <v>16.3</v>
      </c>
      <c r="M90" s="169">
        <v>1.3</v>
      </c>
      <c r="N90" s="169">
        <v>-35.299999999999997</v>
      </c>
      <c r="O90" s="169">
        <v>-4.4000000000000004</v>
      </c>
      <c r="P90" s="169">
        <v>112.7</v>
      </c>
      <c r="Q90" s="169">
        <v>-14.5</v>
      </c>
      <c r="R90" s="169">
        <v>85.5</v>
      </c>
      <c r="S90" s="169">
        <v>58.3</v>
      </c>
    </row>
    <row r="91" spans="1:31" ht="13.5" customHeight="1" x14ac:dyDescent="0.2">
      <c r="A91" s="146" t="s">
        <v>84</v>
      </c>
      <c r="B91" s="144">
        <v>12</v>
      </c>
      <c r="C91" s="152"/>
      <c r="D91" s="159">
        <v>3.2</v>
      </c>
      <c r="E91" s="169">
        <v>-2.7</v>
      </c>
      <c r="F91" s="169">
        <v>-2.5</v>
      </c>
      <c r="G91" s="169">
        <v>7.1</v>
      </c>
      <c r="H91" s="169">
        <v>-37.1</v>
      </c>
      <c r="I91" s="169">
        <v>-20.3</v>
      </c>
      <c r="J91" s="169">
        <v>-22</v>
      </c>
      <c r="K91" s="169">
        <v>-2.5</v>
      </c>
      <c r="L91" s="169">
        <v>-21.2</v>
      </c>
      <c r="M91" s="169">
        <v>-9.5</v>
      </c>
      <c r="N91" s="169">
        <v>-28.2</v>
      </c>
      <c r="O91" s="169">
        <v>34.700000000000003</v>
      </c>
      <c r="P91" s="169">
        <v>93.1</v>
      </c>
      <c r="Q91" s="169">
        <v>-9</v>
      </c>
      <c r="R91" s="169">
        <v>62.1</v>
      </c>
      <c r="S91" s="169">
        <v>40.299999999999997</v>
      </c>
    </row>
    <row r="92" spans="1:31" ht="13.5" customHeight="1" x14ac:dyDescent="0.2">
      <c r="A92" s="148" t="s">
        <v>553</v>
      </c>
      <c r="B92" s="151" t="s">
        <v>360</v>
      </c>
      <c r="C92" s="154"/>
      <c r="D92" s="162">
        <v>-9.1999999999999993</v>
      </c>
      <c r="E92" s="172">
        <v>-36.700000000000003</v>
      </c>
      <c r="F92" s="172">
        <v>-9.1</v>
      </c>
      <c r="G92" s="172">
        <v>-7.5</v>
      </c>
      <c r="H92" s="172">
        <v>-8</v>
      </c>
      <c r="I92" s="172">
        <v>-0.5</v>
      </c>
      <c r="J92" s="172">
        <v>-2.7</v>
      </c>
      <c r="K92" s="172">
        <v>47.9</v>
      </c>
      <c r="L92" s="172">
        <v>-26.5</v>
      </c>
      <c r="M92" s="172">
        <v>-14.7</v>
      </c>
      <c r="N92" s="172">
        <v>5.2</v>
      </c>
      <c r="O92" s="172">
        <v>9.3000000000000007</v>
      </c>
      <c r="P92" s="172">
        <v>-14.6</v>
      </c>
      <c r="Q92" s="172">
        <v>5.0999999999999996</v>
      </c>
      <c r="R92" s="172">
        <v>0</v>
      </c>
      <c r="S92" s="172">
        <v>-19.899999999999999</v>
      </c>
    </row>
    <row r="93" spans="1:31" ht="27" customHeight="1" x14ac:dyDescent="0.2">
      <c r="A93" s="592" t="s">
        <v>474</v>
      </c>
      <c r="B93" s="592"/>
      <c r="C93" s="593"/>
      <c r="D93" s="201">
        <v>-7.7</v>
      </c>
      <c r="E93" s="163">
        <v>-36.200000000000003</v>
      </c>
      <c r="F93" s="163">
        <v>-14.5</v>
      </c>
      <c r="G93" s="163">
        <v>-11.2</v>
      </c>
      <c r="H93" s="163">
        <v>-4.3</v>
      </c>
      <c r="I93" s="163">
        <v>-10</v>
      </c>
      <c r="J93" s="163">
        <v>12.5</v>
      </c>
      <c r="K93" s="163">
        <v>33</v>
      </c>
      <c r="L93" s="163">
        <v>-32.4</v>
      </c>
      <c r="M93" s="163">
        <v>-19.7</v>
      </c>
      <c r="N93" s="163">
        <v>7.9</v>
      </c>
      <c r="O93" s="163">
        <v>51.6</v>
      </c>
      <c r="P93" s="163">
        <v>5</v>
      </c>
      <c r="Q93" s="163">
        <v>1.7</v>
      </c>
      <c r="R93" s="163">
        <v>23.8</v>
      </c>
      <c r="S93" s="163">
        <v>-15.6</v>
      </c>
      <c r="T93" s="149"/>
      <c r="U93" s="149"/>
      <c r="V93" s="149"/>
      <c r="W93" s="149"/>
      <c r="X93" s="149"/>
      <c r="Y93" s="149"/>
      <c r="Z93" s="149"/>
      <c r="AA93" s="149"/>
      <c r="AB93" s="149"/>
      <c r="AC93" s="149"/>
      <c r="AD93" s="149"/>
      <c r="AE93" s="149"/>
    </row>
    <row r="94" spans="1:31" ht="27" customHeight="1" x14ac:dyDescent="0.2">
      <c r="A94" s="208"/>
      <c r="B94" s="208"/>
      <c r="C94" s="208"/>
      <c r="D94" s="214"/>
      <c r="E94" s="214"/>
      <c r="F94" s="214"/>
      <c r="G94" s="214"/>
      <c r="H94" s="214"/>
      <c r="I94" s="214"/>
      <c r="J94" s="214"/>
      <c r="K94" s="214"/>
      <c r="L94" s="214"/>
      <c r="M94" s="214"/>
      <c r="N94" s="214"/>
      <c r="O94" s="214"/>
      <c r="P94" s="214"/>
      <c r="Q94" s="214"/>
      <c r="R94" s="214"/>
      <c r="S94" s="214"/>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Ｐゴシック,標準"&amp;12- 11 -</oddFooter>
  </headerFooter>
  <rowBreaks count="1" manualBreakCount="1">
    <brk id="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indexed="17"/>
    <pageSetUpPr fitToPage="1"/>
  </sheetPr>
  <dimension ref="A1:AE95"/>
  <sheetViews>
    <sheetView view="pageBreakPreview" topLeftCell="A55" zoomScale="70" zoomScaleNormal="85" zoomScaleSheetLayoutView="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6" width="8.26953125" style="19" customWidth="1"/>
    <col min="7" max="7" width="9.26953125" style="19" customWidth="1"/>
    <col min="8" max="19" width="8.26953125" style="19" customWidth="1"/>
    <col min="20" max="31" width="7.6328125" style="19" customWidth="1"/>
    <col min="32" max="32" width="9" style="19" bestFit="1"/>
    <col min="33" max="16384" width="9" style="19"/>
  </cols>
  <sheetData>
    <row r="1" spans="1:27" ht="19" x14ac:dyDescent="0.2">
      <c r="A1" s="21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481</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218">
        <v>100.3</v>
      </c>
      <c r="E8" s="234">
        <v>98.8</v>
      </c>
      <c r="F8" s="234">
        <v>101.3</v>
      </c>
      <c r="G8" s="234">
        <v>100.9</v>
      </c>
      <c r="H8" s="234">
        <v>96.9</v>
      </c>
      <c r="I8" s="234">
        <v>96.9</v>
      </c>
      <c r="J8" s="234">
        <v>97</v>
      </c>
      <c r="K8" s="234">
        <v>99.9</v>
      </c>
      <c r="L8" s="248">
        <v>100.1</v>
      </c>
      <c r="M8" s="248">
        <v>125.4</v>
      </c>
      <c r="N8" s="248">
        <v>110.3</v>
      </c>
      <c r="O8" s="248">
        <v>103.2</v>
      </c>
      <c r="P8" s="234">
        <v>88.9</v>
      </c>
      <c r="Q8" s="234">
        <v>99.2</v>
      </c>
      <c r="R8" s="234">
        <v>101.6</v>
      </c>
      <c r="S8" s="248">
        <v>102.1</v>
      </c>
    </row>
    <row r="9" spans="1:27" ht="13.5" customHeight="1" x14ac:dyDescent="0.2">
      <c r="A9" s="144"/>
      <c r="B9" s="144" t="s">
        <v>239</v>
      </c>
      <c r="C9" s="152"/>
      <c r="D9" s="219">
        <v>100</v>
      </c>
      <c r="E9" s="235">
        <v>100</v>
      </c>
      <c r="F9" s="235">
        <v>100</v>
      </c>
      <c r="G9" s="235">
        <v>100</v>
      </c>
      <c r="H9" s="235">
        <v>100</v>
      </c>
      <c r="I9" s="235">
        <v>100</v>
      </c>
      <c r="J9" s="235">
        <v>100</v>
      </c>
      <c r="K9" s="235">
        <v>100</v>
      </c>
      <c r="L9" s="249">
        <v>100</v>
      </c>
      <c r="M9" s="249">
        <v>100</v>
      </c>
      <c r="N9" s="249">
        <v>100</v>
      </c>
      <c r="O9" s="249">
        <v>100</v>
      </c>
      <c r="P9" s="235">
        <v>100</v>
      </c>
      <c r="Q9" s="235">
        <v>100</v>
      </c>
      <c r="R9" s="235">
        <v>100</v>
      </c>
      <c r="S9" s="249">
        <v>100</v>
      </c>
    </row>
    <row r="10" spans="1:27" x14ac:dyDescent="0.2">
      <c r="A10" s="144"/>
      <c r="B10" s="144" t="s">
        <v>150</v>
      </c>
      <c r="C10" s="152"/>
      <c r="D10" s="219">
        <v>100.4</v>
      </c>
      <c r="E10" s="235">
        <v>99.8</v>
      </c>
      <c r="F10" s="235">
        <v>98</v>
      </c>
      <c r="G10" s="235">
        <v>95.6</v>
      </c>
      <c r="H10" s="235">
        <v>101.1</v>
      </c>
      <c r="I10" s="235">
        <v>98</v>
      </c>
      <c r="J10" s="235">
        <v>101.1</v>
      </c>
      <c r="K10" s="235">
        <v>91.4</v>
      </c>
      <c r="L10" s="249">
        <v>99.2</v>
      </c>
      <c r="M10" s="249">
        <v>121.2</v>
      </c>
      <c r="N10" s="249">
        <v>97.8</v>
      </c>
      <c r="O10" s="249">
        <v>99.9</v>
      </c>
      <c r="P10" s="235">
        <v>104.8</v>
      </c>
      <c r="Q10" s="235">
        <v>101</v>
      </c>
      <c r="R10" s="235">
        <v>97.2</v>
      </c>
      <c r="S10" s="249">
        <v>107.4</v>
      </c>
    </row>
    <row r="11" spans="1:27" ht="13.5" customHeight="1" x14ac:dyDescent="0.2">
      <c r="A11" s="144"/>
      <c r="B11" s="144" t="s">
        <v>363</v>
      </c>
      <c r="C11" s="152"/>
      <c r="D11" s="219">
        <v>101.2</v>
      </c>
      <c r="E11" s="235">
        <v>94.6</v>
      </c>
      <c r="F11" s="235">
        <v>100.9</v>
      </c>
      <c r="G11" s="235">
        <v>94.6</v>
      </c>
      <c r="H11" s="235">
        <v>96.6</v>
      </c>
      <c r="I11" s="235">
        <v>95.8</v>
      </c>
      <c r="J11" s="235">
        <v>99.4</v>
      </c>
      <c r="K11" s="235">
        <v>90</v>
      </c>
      <c r="L11" s="249">
        <v>88.6</v>
      </c>
      <c r="M11" s="249">
        <v>116.7</v>
      </c>
      <c r="N11" s="249">
        <v>101.2</v>
      </c>
      <c r="O11" s="249">
        <v>100.7</v>
      </c>
      <c r="P11" s="235">
        <v>107.3</v>
      </c>
      <c r="Q11" s="235">
        <v>102.6</v>
      </c>
      <c r="R11" s="235">
        <v>96.5</v>
      </c>
      <c r="S11" s="249">
        <v>110.8</v>
      </c>
    </row>
    <row r="12" spans="1:27" ht="13.5" customHeight="1" x14ac:dyDescent="0.2">
      <c r="A12" s="144"/>
      <c r="B12" s="144" t="s">
        <v>156</v>
      </c>
      <c r="C12" s="152"/>
      <c r="D12" s="220">
        <v>102.1</v>
      </c>
      <c r="E12" s="236">
        <v>101.5</v>
      </c>
      <c r="F12" s="236">
        <v>101.6</v>
      </c>
      <c r="G12" s="236">
        <v>89.9</v>
      </c>
      <c r="H12" s="236">
        <v>97.7</v>
      </c>
      <c r="I12" s="236">
        <v>95.9</v>
      </c>
      <c r="J12" s="236">
        <v>97.5</v>
      </c>
      <c r="K12" s="236">
        <v>91.1</v>
      </c>
      <c r="L12" s="236">
        <v>103.7</v>
      </c>
      <c r="M12" s="236">
        <v>113.7</v>
      </c>
      <c r="N12" s="236">
        <v>105.3</v>
      </c>
      <c r="O12" s="236">
        <v>101.5</v>
      </c>
      <c r="P12" s="236">
        <v>110.1</v>
      </c>
      <c r="Q12" s="236">
        <v>104.2</v>
      </c>
      <c r="R12" s="236">
        <v>92.1</v>
      </c>
      <c r="S12" s="236">
        <v>109.2</v>
      </c>
    </row>
    <row r="13" spans="1:27" ht="13.5" customHeight="1" x14ac:dyDescent="0.2">
      <c r="A13" s="145"/>
      <c r="B13" s="145" t="s">
        <v>305</v>
      </c>
      <c r="C13" s="153"/>
      <c r="D13" s="221">
        <v>101.9</v>
      </c>
      <c r="E13" s="237">
        <v>102.7</v>
      </c>
      <c r="F13" s="237">
        <v>99.4</v>
      </c>
      <c r="G13" s="237">
        <v>84.8</v>
      </c>
      <c r="H13" s="237">
        <v>93.8</v>
      </c>
      <c r="I13" s="237">
        <v>97.3</v>
      </c>
      <c r="J13" s="237">
        <v>98.1</v>
      </c>
      <c r="K13" s="237">
        <v>88.9</v>
      </c>
      <c r="L13" s="237">
        <v>113.4</v>
      </c>
      <c r="M13" s="237">
        <v>113.8</v>
      </c>
      <c r="N13" s="237">
        <v>106.7</v>
      </c>
      <c r="O13" s="237">
        <v>101.6</v>
      </c>
      <c r="P13" s="237">
        <v>112.5</v>
      </c>
      <c r="Q13" s="237">
        <v>104.5</v>
      </c>
      <c r="R13" s="237">
        <v>98.2</v>
      </c>
      <c r="S13" s="237">
        <v>105.8</v>
      </c>
    </row>
    <row r="14" spans="1:27" ht="13.5" customHeight="1" x14ac:dyDescent="0.2">
      <c r="A14" s="144" t="s">
        <v>473</v>
      </c>
      <c r="B14" s="144" t="s">
        <v>360</v>
      </c>
      <c r="C14" s="152" t="s">
        <v>252</v>
      </c>
      <c r="D14" s="222">
        <v>102.1</v>
      </c>
      <c r="E14" s="238">
        <v>104.4</v>
      </c>
      <c r="F14" s="238">
        <v>100.3</v>
      </c>
      <c r="G14" s="238">
        <v>85.8</v>
      </c>
      <c r="H14" s="238">
        <v>92.3</v>
      </c>
      <c r="I14" s="238">
        <v>96.7</v>
      </c>
      <c r="J14" s="238">
        <v>97.1</v>
      </c>
      <c r="K14" s="238">
        <v>90.4</v>
      </c>
      <c r="L14" s="238">
        <v>107.9</v>
      </c>
      <c r="M14" s="238">
        <v>114.3</v>
      </c>
      <c r="N14" s="238">
        <v>109.2</v>
      </c>
      <c r="O14" s="238">
        <v>100.8</v>
      </c>
      <c r="P14" s="238">
        <v>111.5</v>
      </c>
      <c r="Q14" s="238">
        <v>103.4</v>
      </c>
      <c r="R14" s="238">
        <v>92.8</v>
      </c>
      <c r="S14" s="238">
        <v>109.3</v>
      </c>
    </row>
    <row r="15" spans="1:27" ht="13.5" customHeight="1" x14ac:dyDescent="0.2">
      <c r="A15" s="146" t="s">
        <v>84</v>
      </c>
      <c r="B15" s="144">
        <v>2</v>
      </c>
      <c r="C15" s="152"/>
      <c r="D15" s="223">
        <v>101.8</v>
      </c>
      <c r="E15" s="239">
        <v>104</v>
      </c>
      <c r="F15" s="239">
        <v>99.6</v>
      </c>
      <c r="G15" s="239">
        <v>81</v>
      </c>
      <c r="H15" s="239">
        <v>91.7</v>
      </c>
      <c r="I15" s="239">
        <v>98.2</v>
      </c>
      <c r="J15" s="239">
        <v>97.3</v>
      </c>
      <c r="K15" s="239">
        <v>89.4</v>
      </c>
      <c r="L15" s="239">
        <v>109.5</v>
      </c>
      <c r="M15" s="239">
        <v>114.1</v>
      </c>
      <c r="N15" s="239">
        <v>107.7</v>
      </c>
      <c r="O15" s="239">
        <v>100.3</v>
      </c>
      <c r="P15" s="239">
        <v>111.6</v>
      </c>
      <c r="Q15" s="239">
        <v>103.3</v>
      </c>
      <c r="R15" s="239">
        <v>92.8</v>
      </c>
      <c r="S15" s="239">
        <v>108.4</v>
      </c>
    </row>
    <row r="16" spans="1:27" ht="13.5" customHeight="1" x14ac:dyDescent="0.2">
      <c r="A16" s="146" t="s">
        <v>84</v>
      </c>
      <c r="B16" s="144">
        <v>3</v>
      </c>
      <c r="C16" s="152"/>
      <c r="D16" s="223">
        <v>101.4</v>
      </c>
      <c r="E16" s="239">
        <v>103.3</v>
      </c>
      <c r="F16" s="239">
        <v>99.2</v>
      </c>
      <c r="G16" s="239">
        <v>81.599999999999994</v>
      </c>
      <c r="H16" s="239">
        <v>91.9</v>
      </c>
      <c r="I16" s="239">
        <v>98.9</v>
      </c>
      <c r="J16" s="239">
        <v>97.3</v>
      </c>
      <c r="K16" s="239">
        <v>88.4</v>
      </c>
      <c r="L16" s="239">
        <v>109</v>
      </c>
      <c r="M16" s="239">
        <v>113.1</v>
      </c>
      <c r="N16" s="239">
        <v>105.9</v>
      </c>
      <c r="O16" s="239">
        <v>99.3</v>
      </c>
      <c r="P16" s="239">
        <v>110.5</v>
      </c>
      <c r="Q16" s="239">
        <v>102.9</v>
      </c>
      <c r="R16" s="239">
        <v>91.5</v>
      </c>
      <c r="S16" s="239">
        <v>108.9</v>
      </c>
    </row>
    <row r="17" spans="1:19" ht="13.5" customHeight="1" x14ac:dyDescent="0.2">
      <c r="A17" s="146" t="s">
        <v>84</v>
      </c>
      <c r="B17" s="144">
        <v>4</v>
      </c>
      <c r="D17" s="223">
        <v>102</v>
      </c>
      <c r="E17" s="239">
        <v>104.4</v>
      </c>
      <c r="F17" s="239">
        <v>100</v>
      </c>
      <c r="G17" s="239">
        <v>83.5</v>
      </c>
      <c r="H17" s="239">
        <v>91.3</v>
      </c>
      <c r="I17" s="239">
        <v>98.4</v>
      </c>
      <c r="J17" s="239">
        <v>97.5</v>
      </c>
      <c r="K17" s="239">
        <v>88.6</v>
      </c>
      <c r="L17" s="239">
        <v>107.8</v>
      </c>
      <c r="M17" s="239">
        <v>114.6</v>
      </c>
      <c r="N17" s="239">
        <v>104.3</v>
      </c>
      <c r="O17" s="239">
        <v>97.5</v>
      </c>
      <c r="P17" s="239">
        <v>110.7</v>
      </c>
      <c r="Q17" s="239">
        <v>105.5</v>
      </c>
      <c r="R17" s="239">
        <v>99.7</v>
      </c>
      <c r="S17" s="239">
        <v>109.6</v>
      </c>
    </row>
    <row r="18" spans="1:19" ht="13.5" customHeight="1" x14ac:dyDescent="0.2">
      <c r="A18" s="146" t="s">
        <v>84</v>
      </c>
      <c r="B18" s="144">
        <v>5</v>
      </c>
      <c r="C18" s="152"/>
      <c r="D18" s="223">
        <v>102.4</v>
      </c>
      <c r="E18" s="239">
        <v>103.9</v>
      </c>
      <c r="F18" s="239">
        <v>100.1</v>
      </c>
      <c r="G18" s="239">
        <v>86.6</v>
      </c>
      <c r="H18" s="239">
        <v>92.4</v>
      </c>
      <c r="I18" s="239">
        <v>98.5</v>
      </c>
      <c r="J18" s="239">
        <v>98.7</v>
      </c>
      <c r="K18" s="239">
        <v>88.8</v>
      </c>
      <c r="L18" s="239">
        <v>110</v>
      </c>
      <c r="M18" s="239">
        <v>114.4</v>
      </c>
      <c r="N18" s="239">
        <v>104.2</v>
      </c>
      <c r="O18" s="239">
        <v>100.5</v>
      </c>
      <c r="P18" s="239">
        <v>111.8</v>
      </c>
      <c r="Q18" s="239">
        <v>105.7</v>
      </c>
      <c r="R18" s="239">
        <v>99.4</v>
      </c>
      <c r="S18" s="239">
        <v>109.2</v>
      </c>
    </row>
    <row r="19" spans="1:19" ht="13.5" customHeight="1" x14ac:dyDescent="0.2">
      <c r="A19" s="146" t="s">
        <v>84</v>
      </c>
      <c r="B19" s="144">
        <v>6</v>
      </c>
      <c r="C19" s="152"/>
      <c r="D19" s="223">
        <v>102.5</v>
      </c>
      <c r="E19" s="239">
        <v>103.6</v>
      </c>
      <c r="F19" s="239">
        <v>100.3</v>
      </c>
      <c r="G19" s="239">
        <v>86.4</v>
      </c>
      <c r="H19" s="239">
        <v>92.6</v>
      </c>
      <c r="I19" s="239">
        <v>97.3</v>
      </c>
      <c r="J19" s="239">
        <v>98.4</v>
      </c>
      <c r="K19" s="239">
        <v>88.9</v>
      </c>
      <c r="L19" s="239">
        <v>111.7</v>
      </c>
      <c r="M19" s="239">
        <v>115.4</v>
      </c>
      <c r="N19" s="239">
        <v>104.7</v>
      </c>
      <c r="O19" s="239">
        <v>102.3</v>
      </c>
      <c r="P19" s="239">
        <v>112.5</v>
      </c>
      <c r="Q19" s="239">
        <v>106</v>
      </c>
      <c r="R19" s="239">
        <v>100.5</v>
      </c>
      <c r="S19" s="239">
        <v>108.9</v>
      </c>
    </row>
    <row r="20" spans="1:19" ht="13.5" customHeight="1" x14ac:dyDescent="0.2">
      <c r="A20" s="146" t="s">
        <v>84</v>
      </c>
      <c r="B20" s="144">
        <v>7</v>
      </c>
      <c r="C20" s="152"/>
      <c r="D20" s="223">
        <v>102.4</v>
      </c>
      <c r="E20" s="239">
        <v>99.9</v>
      </c>
      <c r="F20" s="239">
        <v>99.9</v>
      </c>
      <c r="G20" s="239">
        <v>86.1</v>
      </c>
      <c r="H20" s="239">
        <v>92.6</v>
      </c>
      <c r="I20" s="239">
        <v>97.4</v>
      </c>
      <c r="J20" s="239">
        <v>98.4</v>
      </c>
      <c r="K20" s="239">
        <v>89.2</v>
      </c>
      <c r="L20" s="239">
        <v>112.9</v>
      </c>
      <c r="M20" s="239">
        <v>114.3</v>
      </c>
      <c r="N20" s="239">
        <v>108.1</v>
      </c>
      <c r="O20" s="239">
        <v>102.8</v>
      </c>
      <c r="P20" s="239">
        <v>113</v>
      </c>
      <c r="Q20" s="239">
        <v>105.5</v>
      </c>
      <c r="R20" s="239">
        <v>100.8</v>
      </c>
      <c r="S20" s="239">
        <v>107.9</v>
      </c>
    </row>
    <row r="21" spans="1:19" ht="13.5" customHeight="1" x14ac:dyDescent="0.2">
      <c r="A21" s="147" t="s">
        <v>84</v>
      </c>
      <c r="B21" s="144">
        <v>8</v>
      </c>
      <c r="C21" s="152"/>
      <c r="D21" s="223">
        <v>102.2</v>
      </c>
      <c r="E21" s="239">
        <v>99.5</v>
      </c>
      <c r="F21" s="239">
        <v>99.5</v>
      </c>
      <c r="G21" s="239">
        <v>85.3</v>
      </c>
      <c r="H21" s="239">
        <v>92</v>
      </c>
      <c r="I21" s="239">
        <v>95.5</v>
      </c>
      <c r="J21" s="239">
        <v>98.4</v>
      </c>
      <c r="K21" s="239">
        <v>89</v>
      </c>
      <c r="L21" s="239">
        <v>130.6</v>
      </c>
      <c r="M21" s="239">
        <v>114.5</v>
      </c>
      <c r="N21" s="239">
        <v>108.9</v>
      </c>
      <c r="O21" s="239">
        <v>103.5</v>
      </c>
      <c r="P21" s="239">
        <v>114</v>
      </c>
      <c r="Q21" s="239">
        <v>105.3</v>
      </c>
      <c r="R21" s="239">
        <v>99.9</v>
      </c>
      <c r="S21" s="239">
        <v>104.3</v>
      </c>
    </row>
    <row r="22" spans="1:19" ht="13.5" customHeight="1" x14ac:dyDescent="0.2">
      <c r="A22" s="146" t="s">
        <v>84</v>
      </c>
      <c r="B22" s="144">
        <v>9</v>
      </c>
      <c r="D22" s="223">
        <v>101.5</v>
      </c>
      <c r="E22" s="239">
        <v>100.3</v>
      </c>
      <c r="F22" s="239">
        <v>98.5</v>
      </c>
      <c r="G22" s="239">
        <v>84.7</v>
      </c>
      <c r="H22" s="239">
        <v>92.3</v>
      </c>
      <c r="I22" s="239">
        <v>95</v>
      </c>
      <c r="J22" s="239">
        <v>98.3</v>
      </c>
      <c r="K22" s="239">
        <v>88.8</v>
      </c>
      <c r="L22" s="239">
        <v>127.4</v>
      </c>
      <c r="M22" s="239">
        <v>114.2</v>
      </c>
      <c r="N22" s="239">
        <v>107.8</v>
      </c>
      <c r="O22" s="239">
        <v>104.7</v>
      </c>
      <c r="P22" s="239">
        <v>112.6</v>
      </c>
      <c r="Q22" s="239">
        <v>104.7</v>
      </c>
      <c r="R22" s="239">
        <v>99.7</v>
      </c>
      <c r="S22" s="239">
        <v>102.2</v>
      </c>
    </row>
    <row r="23" spans="1:19" ht="13.5" customHeight="1" x14ac:dyDescent="0.2">
      <c r="A23" s="146" t="s">
        <v>84</v>
      </c>
      <c r="B23" s="144">
        <v>10</v>
      </c>
      <c r="C23" s="152"/>
      <c r="D23" s="223">
        <v>101.5</v>
      </c>
      <c r="E23" s="239">
        <v>102.9</v>
      </c>
      <c r="F23" s="239">
        <v>98.8</v>
      </c>
      <c r="G23" s="239">
        <v>84</v>
      </c>
      <c r="H23" s="239">
        <v>99.1</v>
      </c>
      <c r="I23" s="239">
        <v>97.3</v>
      </c>
      <c r="J23" s="239">
        <v>98.4</v>
      </c>
      <c r="K23" s="239">
        <v>88.9</v>
      </c>
      <c r="L23" s="239">
        <v>113.9</v>
      </c>
      <c r="M23" s="239">
        <v>114.4</v>
      </c>
      <c r="N23" s="239">
        <v>107.3</v>
      </c>
      <c r="O23" s="239">
        <v>101.8</v>
      </c>
      <c r="P23" s="239">
        <v>114</v>
      </c>
      <c r="Q23" s="239">
        <v>103.8</v>
      </c>
      <c r="R23" s="239">
        <v>100</v>
      </c>
      <c r="S23" s="239">
        <v>101.3</v>
      </c>
    </row>
    <row r="24" spans="1:19" ht="13.5" customHeight="1" x14ac:dyDescent="0.2">
      <c r="A24" s="146" t="s">
        <v>84</v>
      </c>
      <c r="B24" s="144">
        <v>11</v>
      </c>
      <c r="C24" s="152"/>
      <c r="D24" s="223">
        <v>101.2</v>
      </c>
      <c r="E24" s="239">
        <v>103.3</v>
      </c>
      <c r="F24" s="239">
        <v>98.5</v>
      </c>
      <c r="G24" s="239">
        <v>85.6</v>
      </c>
      <c r="H24" s="239">
        <v>99</v>
      </c>
      <c r="I24" s="239">
        <v>97.5</v>
      </c>
      <c r="J24" s="239">
        <v>98.6</v>
      </c>
      <c r="K24" s="239">
        <v>88.3</v>
      </c>
      <c r="L24" s="239">
        <v>113</v>
      </c>
      <c r="M24" s="239">
        <v>112.2</v>
      </c>
      <c r="N24" s="239">
        <v>105.5</v>
      </c>
      <c r="O24" s="239">
        <v>102.4</v>
      </c>
      <c r="P24" s="239">
        <v>113.8</v>
      </c>
      <c r="Q24" s="239">
        <v>103.8</v>
      </c>
      <c r="R24" s="239">
        <v>100.3</v>
      </c>
      <c r="S24" s="239">
        <v>99.6</v>
      </c>
    </row>
    <row r="25" spans="1:19" ht="13.5" customHeight="1" x14ac:dyDescent="0.2">
      <c r="A25" s="146" t="s">
        <v>84</v>
      </c>
      <c r="B25" s="144">
        <v>12</v>
      </c>
      <c r="C25" s="152"/>
      <c r="D25" s="223">
        <v>101.2</v>
      </c>
      <c r="E25" s="239">
        <v>103.6</v>
      </c>
      <c r="F25" s="239">
        <v>98.4</v>
      </c>
      <c r="G25" s="239">
        <v>86.2</v>
      </c>
      <c r="H25" s="239">
        <v>98.4</v>
      </c>
      <c r="I25" s="239">
        <v>96.6</v>
      </c>
      <c r="J25" s="239">
        <v>98.4</v>
      </c>
      <c r="K25" s="239">
        <v>88.4</v>
      </c>
      <c r="L25" s="239">
        <v>106.4</v>
      </c>
      <c r="M25" s="239">
        <v>110</v>
      </c>
      <c r="N25" s="239">
        <v>106.6</v>
      </c>
      <c r="O25" s="239">
        <v>102.9</v>
      </c>
      <c r="P25" s="239">
        <v>114.1</v>
      </c>
      <c r="Q25" s="239">
        <v>104</v>
      </c>
      <c r="R25" s="239">
        <v>100.8</v>
      </c>
      <c r="S25" s="239">
        <v>100.3</v>
      </c>
    </row>
    <row r="26" spans="1:19" ht="13.5" customHeight="1" x14ac:dyDescent="0.2">
      <c r="A26" s="148" t="s">
        <v>553</v>
      </c>
      <c r="B26" s="151" t="s">
        <v>360</v>
      </c>
      <c r="C26" s="154"/>
      <c r="D26" s="224">
        <v>101.2</v>
      </c>
      <c r="E26" s="240">
        <v>103.3</v>
      </c>
      <c r="F26" s="240">
        <v>98</v>
      </c>
      <c r="G26" s="240">
        <v>85.8</v>
      </c>
      <c r="H26" s="240">
        <v>98.4</v>
      </c>
      <c r="I26" s="240">
        <v>96.9</v>
      </c>
      <c r="J26" s="240">
        <v>98.4</v>
      </c>
      <c r="K26" s="240">
        <v>88.4</v>
      </c>
      <c r="L26" s="240">
        <v>109.2</v>
      </c>
      <c r="M26" s="240">
        <v>109.4</v>
      </c>
      <c r="N26" s="240">
        <v>108.4</v>
      </c>
      <c r="O26" s="240">
        <v>102.7</v>
      </c>
      <c r="P26" s="240">
        <v>113.6</v>
      </c>
      <c r="Q26" s="240">
        <v>104</v>
      </c>
      <c r="R26" s="240">
        <v>100.2</v>
      </c>
      <c r="S26" s="240">
        <v>99.8</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58">
        <v>1.1000000000000001</v>
      </c>
      <c r="E28" s="168">
        <v>4.0999999999999996</v>
      </c>
      <c r="F28" s="168">
        <v>-0.2</v>
      </c>
      <c r="G28" s="168">
        <v>208.1</v>
      </c>
      <c r="H28" s="168">
        <v>-1.4</v>
      </c>
      <c r="I28" s="168">
        <v>1.5</v>
      </c>
      <c r="J28" s="168">
        <v>0.7</v>
      </c>
      <c r="K28" s="168">
        <v>0.7</v>
      </c>
      <c r="L28" s="181">
        <v>-1.9</v>
      </c>
      <c r="M28" s="181">
        <v>1.9</v>
      </c>
      <c r="N28" s="181">
        <v>2.7</v>
      </c>
      <c r="O28" s="181">
        <v>0.5</v>
      </c>
      <c r="P28" s="168">
        <v>-0.4</v>
      </c>
      <c r="Q28" s="168">
        <v>0.5</v>
      </c>
      <c r="R28" s="168">
        <v>-0.5</v>
      </c>
      <c r="S28" s="181">
        <v>2</v>
      </c>
    </row>
    <row r="29" spans="1:19" ht="13.5" customHeight="1" x14ac:dyDescent="0.2">
      <c r="A29" s="144"/>
      <c r="B29" s="144" t="s">
        <v>239</v>
      </c>
      <c r="C29" s="152"/>
      <c r="D29" s="159">
        <v>-0.3</v>
      </c>
      <c r="E29" s="169">
        <v>1.2</v>
      </c>
      <c r="F29" s="169">
        <v>-1.3</v>
      </c>
      <c r="G29" s="169">
        <v>-0.9</v>
      </c>
      <c r="H29" s="169">
        <v>3.2</v>
      </c>
      <c r="I29" s="169">
        <v>3.1</v>
      </c>
      <c r="J29" s="169">
        <v>3.1</v>
      </c>
      <c r="K29" s="169">
        <v>0.1</v>
      </c>
      <c r="L29" s="182">
        <v>-0.1</v>
      </c>
      <c r="M29" s="182">
        <v>-20.3</v>
      </c>
      <c r="N29" s="182">
        <v>-9.4</v>
      </c>
      <c r="O29" s="182">
        <v>-3.1</v>
      </c>
      <c r="P29" s="169">
        <v>12.5</v>
      </c>
      <c r="Q29" s="169">
        <v>0.8</v>
      </c>
      <c r="R29" s="169">
        <v>-1.6</v>
      </c>
      <c r="S29" s="182">
        <v>-2.1</v>
      </c>
    </row>
    <row r="30" spans="1:19" ht="13.5" customHeight="1" x14ac:dyDescent="0.2">
      <c r="A30" s="144"/>
      <c r="B30" s="144" t="s">
        <v>150</v>
      </c>
      <c r="C30" s="152"/>
      <c r="D30" s="159">
        <v>0.4</v>
      </c>
      <c r="E30" s="169">
        <v>-0.2</v>
      </c>
      <c r="F30" s="169">
        <v>-2</v>
      </c>
      <c r="G30" s="169">
        <v>-4.4000000000000004</v>
      </c>
      <c r="H30" s="169">
        <v>1.1000000000000001</v>
      </c>
      <c r="I30" s="169">
        <v>-2</v>
      </c>
      <c r="J30" s="169">
        <v>1.1000000000000001</v>
      </c>
      <c r="K30" s="169">
        <v>-8.6</v>
      </c>
      <c r="L30" s="182">
        <v>-0.8</v>
      </c>
      <c r="M30" s="182">
        <v>21.2</v>
      </c>
      <c r="N30" s="182">
        <v>-2.2000000000000002</v>
      </c>
      <c r="O30" s="182">
        <v>-0.1</v>
      </c>
      <c r="P30" s="169">
        <v>4.8</v>
      </c>
      <c r="Q30" s="169">
        <v>1</v>
      </c>
      <c r="R30" s="169">
        <v>-2.8</v>
      </c>
      <c r="S30" s="182">
        <v>7.4</v>
      </c>
    </row>
    <row r="31" spans="1:19" ht="13.5" customHeight="1" x14ac:dyDescent="0.2">
      <c r="A31" s="144"/>
      <c r="B31" s="144" t="s">
        <v>363</v>
      </c>
      <c r="C31" s="152"/>
      <c r="D31" s="159">
        <v>0.8</v>
      </c>
      <c r="E31" s="169">
        <v>-5.2</v>
      </c>
      <c r="F31" s="169">
        <v>2.9</v>
      </c>
      <c r="G31" s="169">
        <v>-1.1000000000000001</v>
      </c>
      <c r="H31" s="169">
        <v>-4.5</v>
      </c>
      <c r="I31" s="169">
        <v>-2.2000000000000002</v>
      </c>
      <c r="J31" s="169">
        <v>-1.7</v>
      </c>
      <c r="K31" s="169">
        <v>-1.6</v>
      </c>
      <c r="L31" s="182">
        <v>-10.7</v>
      </c>
      <c r="M31" s="182">
        <v>-3.7</v>
      </c>
      <c r="N31" s="182">
        <v>3.5</v>
      </c>
      <c r="O31" s="182">
        <v>0.8</v>
      </c>
      <c r="P31" s="169">
        <v>2.4</v>
      </c>
      <c r="Q31" s="169">
        <v>1.6</v>
      </c>
      <c r="R31" s="169">
        <v>-0.7</v>
      </c>
      <c r="S31" s="182">
        <v>3.2</v>
      </c>
    </row>
    <row r="32" spans="1:19" ht="13.5" customHeight="1" x14ac:dyDescent="0.2">
      <c r="A32" s="144"/>
      <c r="B32" s="144" t="s">
        <v>156</v>
      </c>
      <c r="C32" s="152"/>
      <c r="D32" s="159">
        <v>0.9</v>
      </c>
      <c r="E32" s="169">
        <v>7.3</v>
      </c>
      <c r="F32" s="169">
        <v>0.7</v>
      </c>
      <c r="G32" s="169">
        <v>-4.8</v>
      </c>
      <c r="H32" s="169">
        <v>1.1000000000000001</v>
      </c>
      <c r="I32" s="169">
        <v>0.1</v>
      </c>
      <c r="J32" s="169">
        <v>-1.9</v>
      </c>
      <c r="K32" s="169">
        <v>1.2</v>
      </c>
      <c r="L32" s="182">
        <v>17.2</v>
      </c>
      <c r="M32" s="182">
        <v>-2.5</v>
      </c>
      <c r="N32" s="182">
        <v>4.0999999999999996</v>
      </c>
      <c r="O32" s="182">
        <v>0.7</v>
      </c>
      <c r="P32" s="169">
        <v>2.6</v>
      </c>
      <c r="Q32" s="169">
        <v>1.6</v>
      </c>
      <c r="R32" s="169">
        <v>-4.5999999999999996</v>
      </c>
      <c r="S32" s="182">
        <v>-1.5</v>
      </c>
    </row>
    <row r="33" spans="1:31" ht="13.5" customHeight="1" x14ac:dyDescent="0.2">
      <c r="A33" s="145"/>
      <c r="B33" s="145" t="s">
        <v>305</v>
      </c>
      <c r="C33" s="153"/>
      <c r="D33" s="161">
        <v>-0.2</v>
      </c>
      <c r="E33" s="171">
        <v>1.2</v>
      </c>
      <c r="F33" s="171">
        <v>-2.2000000000000002</v>
      </c>
      <c r="G33" s="171">
        <v>-5.7</v>
      </c>
      <c r="H33" s="171">
        <v>-4</v>
      </c>
      <c r="I33" s="171">
        <v>1.5</v>
      </c>
      <c r="J33" s="171">
        <v>0.6</v>
      </c>
      <c r="K33" s="171">
        <v>-2.4</v>
      </c>
      <c r="L33" s="171">
        <v>9.4</v>
      </c>
      <c r="M33" s="171">
        <v>0.1</v>
      </c>
      <c r="N33" s="171">
        <v>1.3</v>
      </c>
      <c r="O33" s="171">
        <v>0.1</v>
      </c>
      <c r="P33" s="171">
        <v>2.2000000000000002</v>
      </c>
      <c r="Q33" s="171">
        <v>0.3</v>
      </c>
      <c r="R33" s="171">
        <v>6.6</v>
      </c>
      <c r="S33" s="171">
        <v>-3.1</v>
      </c>
    </row>
    <row r="34" spans="1:31" ht="13.5" customHeight="1" x14ac:dyDescent="0.2">
      <c r="A34" s="144" t="s">
        <v>473</v>
      </c>
      <c r="B34" s="144" t="s">
        <v>360</v>
      </c>
      <c r="C34" s="152" t="s">
        <v>252</v>
      </c>
      <c r="D34" s="225">
        <v>0.1</v>
      </c>
      <c r="E34" s="241">
        <v>3.9</v>
      </c>
      <c r="F34" s="241">
        <v>-0.3</v>
      </c>
      <c r="G34" s="241">
        <v>-5.2</v>
      </c>
      <c r="H34" s="241">
        <v>-5.8</v>
      </c>
      <c r="I34" s="241">
        <v>1.4</v>
      </c>
      <c r="J34" s="241">
        <v>-0.5</v>
      </c>
      <c r="K34" s="241">
        <v>0.3</v>
      </c>
      <c r="L34" s="241">
        <v>9.1</v>
      </c>
      <c r="M34" s="241">
        <v>-0.3</v>
      </c>
      <c r="N34" s="241">
        <v>3</v>
      </c>
      <c r="O34" s="241">
        <v>-1.7</v>
      </c>
      <c r="P34" s="241">
        <v>2.1</v>
      </c>
      <c r="Q34" s="241">
        <v>-0.3</v>
      </c>
      <c r="R34" s="241">
        <v>0.4</v>
      </c>
      <c r="S34" s="241">
        <v>-2.8</v>
      </c>
    </row>
    <row r="35" spans="1:31" ht="13.5" customHeight="1" x14ac:dyDescent="0.2">
      <c r="A35" s="146" t="s">
        <v>84</v>
      </c>
      <c r="B35" s="144">
        <v>2</v>
      </c>
      <c r="C35" s="152"/>
      <c r="D35" s="226">
        <v>0.1</v>
      </c>
      <c r="E35" s="242">
        <v>3.7</v>
      </c>
      <c r="F35" s="242">
        <v>-1</v>
      </c>
      <c r="G35" s="242">
        <v>-10.4</v>
      </c>
      <c r="H35" s="242">
        <v>-6.1</v>
      </c>
      <c r="I35" s="242">
        <v>3.6</v>
      </c>
      <c r="J35" s="242">
        <v>-0.9</v>
      </c>
      <c r="K35" s="242">
        <v>-0.1</v>
      </c>
      <c r="L35" s="242">
        <v>8.8000000000000007</v>
      </c>
      <c r="M35" s="242">
        <v>0.3</v>
      </c>
      <c r="N35" s="242">
        <v>2.8</v>
      </c>
      <c r="O35" s="242">
        <v>-1</v>
      </c>
      <c r="P35" s="242">
        <v>2.2999999999999998</v>
      </c>
      <c r="Q35" s="242">
        <v>-0.5</v>
      </c>
      <c r="R35" s="242">
        <v>1.6</v>
      </c>
      <c r="S35" s="242">
        <v>-2.2999999999999998</v>
      </c>
    </row>
    <row r="36" spans="1:31" ht="13.5" customHeight="1" x14ac:dyDescent="0.2">
      <c r="A36" s="146" t="s">
        <v>84</v>
      </c>
      <c r="B36" s="144">
        <v>3</v>
      </c>
      <c r="C36" s="152"/>
      <c r="D36" s="226">
        <v>0.5</v>
      </c>
      <c r="E36" s="242">
        <v>2.6</v>
      </c>
      <c r="F36" s="242">
        <v>-1.4</v>
      </c>
      <c r="G36" s="242">
        <v>-9.9</v>
      </c>
      <c r="H36" s="242">
        <v>-5.5</v>
      </c>
      <c r="I36" s="242">
        <v>4.5</v>
      </c>
      <c r="J36" s="242">
        <v>0.7</v>
      </c>
      <c r="K36" s="242">
        <v>-1</v>
      </c>
      <c r="L36" s="242">
        <v>8.5</v>
      </c>
      <c r="M36" s="242">
        <v>-0.9</v>
      </c>
      <c r="N36" s="242">
        <v>3.8</v>
      </c>
      <c r="O36" s="242">
        <v>-1.4</v>
      </c>
      <c r="P36" s="242">
        <v>2.2999999999999998</v>
      </c>
      <c r="Q36" s="242">
        <v>0.1</v>
      </c>
      <c r="R36" s="242">
        <v>5.2</v>
      </c>
      <c r="S36" s="242">
        <v>-1.2</v>
      </c>
    </row>
    <row r="37" spans="1:31" ht="13.5" customHeight="1" x14ac:dyDescent="0.2">
      <c r="A37" s="146" t="s">
        <v>84</v>
      </c>
      <c r="B37" s="144">
        <v>4</v>
      </c>
      <c r="D37" s="226">
        <v>-0.2</v>
      </c>
      <c r="E37" s="242">
        <v>3.2</v>
      </c>
      <c r="F37" s="242">
        <v>-2.2999999999999998</v>
      </c>
      <c r="G37" s="242">
        <v>-10.6</v>
      </c>
      <c r="H37" s="242">
        <v>-8.5</v>
      </c>
      <c r="I37" s="242">
        <v>2.7</v>
      </c>
      <c r="J37" s="242">
        <v>1.1000000000000001</v>
      </c>
      <c r="K37" s="242">
        <v>-3.3</v>
      </c>
      <c r="L37" s="242">
        <v>7.1</v>
      </c>
      <c r="M37" s="242">
        <v>1.9</v>
      </c>
      <c r="N37" s="242">
        <v>-0.4</v>
      </c>
      <c r="O37" s="242">
        <v>-1.3</v>
      </c>
      <c r="P37" s="242">
        <v>1.2</v>
      </c>
      <c r="Q37" s="242">
        <v>0.7</v>
      </c>
      <c r="R37" s="242">
        <v>6.4</v>
      </c>
      <c r="S37" s="242">
        <v>-1.6</v>
      </c>
    </row>
    <row r="38" spans="1:31" ht="13.5" customHeight="1" x14ac:dyDescent="0.2">
      <c r="A38" s="146" t="s">
        <v>84</v>
      </c>
      <c r="B38" s="144">
        <v>5</v>
      </c>
      <c r="C38" s="152"/>
      <c r="D38" s="226">
        <v>0.5</v>
      </c>
      <c r="E38" s="242">
        <v>2.7</v>
      </c>
      <c r="F38" s="242">
        <v>-2.2000000000000002</v>
      </c>
      <c r="G38" s="242">
        <v>-7.2</v>
      </c>
      <c r="H38" s="242">
        <v>-7.2</v>
      </c>
      <c r="I38" s="242">
        <v>3.9</v>
      </c>
      <c r="J38" s="242">
        <v>1.4</v>
      </c>
      <c r="K38" s="242">
        <v>-2.2000000000000002</v>
      </c>
      <c r="L38" s="242">
        <v>6.2</v>
      </c>
      <c r="M38" s="242">
        <v>1.7</v>
      </c>
      <c r="N38" s="242">
        <v>1.2</v>
      </c>
      <c r="O38" s="242">
        <v>0.2</v>
      </c>
      <c r="P38" s="242">
        <v>2.2000000000000002</v>
      </c>
      <c r="Q38" s="242">
        <v>1.1000000000000001</v>
      </c>
      <c r="R38" s="242">
        <v>6.1</v>
      </c>
      <c r="S38" s="242">
        <v>0.9</v>
      </c>
    </row>
    <row r="39" spans="1:31" ht="13.5" customHeight="1" x14ac:dyDescent="0.2">
      <c r="A39" s="146" t="s">
        <v>84</v>
      </c>
      <c r="B39" s="144">
        <v>6</v>
      </c>
      <c r="C39" s="152"/>
      <c r="D39" s="226">
        <v>0.1</v>
      </c>
      <c r="E39" s="242">
        <v>1.8</v>
      </c>
      <c r="F39" s="242">
        <v>-2.2999999999999998</v>
      </c>
      <c r="G39" s="242">
        <v>-7.3</v>
      </c>
      <c r="H39" s="242">
        <v>-6.7</v>
      </c>
      <c r="I39" s="242">
        <v>2.2000000000000002</v>
      </c>
      <c r="J39" s="242">
        <v>0.7</v>
      </c>
      <c r="K39" s="242">
        <v>-2.6</v>
      </c>
      <c r="L39" s="242">
        <v>7.9</v>
      </c>
      <c r="M39" s="242">
        <v>2.2000000000000002</v>
      </c>
      <c r="N39" s="242">
        <v>0.6</v>
      </c>
      <c r="O39" s="242">
        <v>1.9</v>
      </c>
      <c r="P39" s="242">
        <v>1.4</v>
      </c>
      <c r="Q39" s="242">
        <v>1.4</v>
      </c>
      <c r="R39" s="242">
        <v>7.8</v>
      </c>
      <c r="S39" s="242">
        <v>0.2</v>
      </c>
    </row>
    <row r="40" spans="1:31" ht="13.5" customHeight="1" x14ac:dyDescent="0.2">
      <c r="A40" s="146" t="s">
        <v>84</v>
      </c>
      <c r="B40" s="144">
        <v>7</v>
      </c>
      <c r="C40" s="152"/>
      <c r="D40" s="226">
        <v>0.1</v>
      </c>
      <c r="E40" s="242">
        <v>-2</v>
      </c>
      <c r="F40" s="242">
        <v>-2.5</v>
      </c>
      <c r="G40" s="242">
        <v>-2.6</v>
      </c>
      <c r="H40" s="242">
        <v>-6.7</v>
      </c>
      <c r="I40" s="242">
        <v>1.9</v>
      </c>
      <c r="J40" s="242">
        <v>1.2</v>
      </c>
      <c r="K40" s="242">
        <v>-3.1</v>
      </c>
      <c r="L40" s="242">
        <v>7.2</v>
      </c>
      <c r="M40" s="242">
        <v>1.3</v>
      </c>
      <c r="N40" s="242">
        <v>3.2</v>
      </c>
      <c r="O40" s="242">
        <v>0.6</v>
      </c>
      <c r="P40" s="242">
        <v>2.4</v>
      </c>
      <c r="Q40" s="242">
        <v>0.7</v>
      </c>
      <c r="R40" s="242">
        <v>8.1999999999999993</v>
      </c>
      <c r="S40" s="242">
        <v>0.9</v>
      </c>
    </row>
    <row r="41" spans="1:31" ht="13.5" customHeight="1" x14ac:dyDescent="0.2">
      <c r="A41" s="147" t="s">
        <v>84</v>
      </c>
      <c r="B41" s="144">
        <v>8</v>
      </c>
      <c r="C41" s="152"/>
      <c r="D41" s="226">
        <v>-0.4</v>
      </c>
      <c r="E41" s="242">
        <v>-2.4</v>
      </c>
      <c r="F41" s="242">
        <v>-2.4</v>
      </c>
      <c r="G41" s="242">
        <v>-3.9</v>
      </c>
      <c r="H41" s="242">
        <v>-6.8</v>
      </c>
      <c r="I41" s="242">
        <v>-1.1000000000000001</v>
      </c>
      <c r="J41" s="242">
        <v>0.6</v>
      </c>
      <c r="K41" s="242">
        <v>-2.6</v>
      </c>
      <c r="L41" s="242">
        <v>22.1</v>
      </c>
      <c r="M41" s="242">
        <v>1.4</v>
      </c>
      <c r="N41" s="242">
        <v>1.2</v>
      </c>
      <c r="O41" s="242">
        <v>0</v>
      </c>
      <c r="P41" s="242">
        <v>3</v>
      </c>
      <c r="Q41" s="242">
        <v>0.8</v>
      </c>
      <c r="R41" s="242">
        <v>7.3</v>
      </c>
      <c r="S41" s="242">
        <v>-3.9</v>
      </c>
    </row>
    <row r="42" spans="1:31" ht="13.5" customHeight="1" x14ac:dyDescent="0.2">
      <c r="A42" s="146" t="s">
        <v>84</v>
      </c>
      <c r="B42" s="144">
        <v>9</v>
      </c>
      <c r="D42" s="226">
        <v>-0.8</v>
      </c>
      <c r="E42" s="242">
        <v>-0.9</v>
      </c>
      <c r="F42" s="242">
        <v>-3.1</v>
      </c>
      <c r="G42" s="242">
        <v>-3.9</v>
      </c>
      <c r="H42" s="242">
        <v>-5.0999999999999996</v>
      </c>
      <c r="I42" s="242">
        <v>-1.8</v>
      </c>
      <c r="J42" s="242">
        <v>0.8</v>
      </c>
      <c r="K42" s="242">
        <v>-3</v>
      </c>
      <c r="L42" s="242">
        <v>18.399999999999999</v>
      </c>
      <c r="M42" s="242">
        <v>-0.3</v>
      </c>
      <c r="N42" s="242">
        <v>1</v>
      </c>
      <c r="O42" s="242">
        <v>1.8</v>
      </c>
      <c r="P42" s="242">
        <v>1.8</v>
      </c>
      <c r="Q42" s="242">
        <v>0.1</v>
      </c>
      <c r="R42" s="242">
        <v>7.9</v>
      </c>
      <c r="S42" s="242">
        <v>-4.9000000000000004</v>
      </c>
    </row>
    <row r="43" spans="1:31" ht="13.5" customHeight="1" x14ac:dyDescent="0.2">
      <c r="A43" s="146" t="s">
        <v>84</v>
      </c>
      <c r="B43" s="144">
        <v>10</v>
      </c>
      <c r="C43" s="152"/>
      <c r="D43" s="226">
        <v>-0.8</v>
      </c>
      <c r="E43" s="242">
        <v>1.4</v>
      </c>
      <c r="F43" s="242">
        <v>-2.7</v>
      </c>
      <c r="G43" s="242">
        <v>-4.7</v>
      </c>
      <c r="H43" s="242">
        <v>4.0999999999999996</v>
      </c>
      <c r="I43" s="242">
        <v>0.1</v>
      </c>
      <c r="J43" s="242">
        <v>0.2</v>
      </c>
      <c r="K43" s="242">
        <v>-3.7</v>
      </c>
      <c r="L43" s="242">
        <v>7</v>
      </c>
      <c r="M43" s="242">
        <v>-0.5</v>
      </c>
      <c r="N43" s="242">
        <v>1.6</v>
      </c>
      <c r="O43" s="242">
        <v>-0.1</v>
      </c>
      <c r="P43" s="242">
        <v>2.6</v>
      </c>
      <c r="Q43" s="242">
        <v>-0.5</v>
      </c>
      <c r="R43" s="242">
        <v>8.8000000000000007</v>
      </c>
      <c r="S43" s="242">
        <v>-5.9</v>
      </c>
    </row>
    <row r="44" spans="1:31" ht="13.5" customHeight="1" x14ac:dyDescent="0.2">
      <c r="A44" s="146" t="s">
        <v>84</v>
      </c>
      <c r="B44" s="144">
        <v>11</v>
      </c>
      <c r="C44" s="152"/>
      <c r="D44" s="226">
        <v>-1.2</v>
      </c>
      <c r="E44" s="242">
        <v>0.4</v>
      </c>
      <c r="F44" s="242">
        <v>-3</v>
      </c>
      <c r="G44" s="242">
        <v>-1.7</v>
      </c>
      <c r="H44" s="242">
        <v>3.4</v>
      </c>
      <c r="I44" s="242">
        <v>0.5</v>
      </c>
      <c r="J44" s="242">
        <v>0.7</v>
      </c>
      <c r="K44" s="242">
        <v>-3.9</v>
      </c>
      <c r="L44" s="242">
        <v>8.5</v>
      </c>
      <c r="M44" s="242">
        <v>-1.9</v>
      </c>
      <c r="N44" s="242">
        <v>-0.9</v>
      </c>
      <c r="O44" s="242">
        <v>1.5</v>
      </c>
      <c r="P44" s="242">
        <v>2</v>
      </c>
      <c r="Q44" s="242">
        <v>-0.3</v>
      </c>
      <c r="R44" s="242">
        <v>9.4</v>
      </c>
      <c r="S44" s="242">
        <v>-8</v>
      </c>
    </row>
    <row r="45" spans="1:31" ht="13.5" customHeight="1" x14ac:dyDescent="0.2">
      <c r="A45" s="146" t="s">
        <v>84</v>
      </c>
      <c r="B45" s="144">
        <v>12</v>
      </c>
      <c r="C45" s="152"/>
      <c r="D45" s="226">
        <v>-1.3</v>
      </c>
      <c r="E45" s="242">
        <v>0.3</v>
      </c>
      <c r="F45" s="242">
        <v>-2.5</v>
      </c>
      <c r="G45" s="242">
        <v>-1.6</v>
      </c>
      <c r="H45" s="242">
        <v>3.1</v>
      </c>
      <c r="I45" s="242">
        <v>-0.4</v>
      </c>
      <c r="J45" s="242">
        <v>0.4</v>
      </c>
      <c r="K45" s="242">
        <v>-2.8</v>
      </c>
      <c r="L45" s="242">
        <v>-0.7</v>
      </c>
      <c r="M45" s="242">
        <v>-3.6</v>
      </c>
      <c r="N45" s="242">
        <v>-1.3</v>
      </c>
      <c r="O45" s="242">
        <v>1</v>
      </c>
      <c r="P45" s="242">
        <v>2.5</v>
      </c>
      <c r="Q45" s="242">
        <v>-0.5</v>
      </c>
      <c r="R45" s="242">
        <v>10</v>
      </c>
      <c r="S45" s="242">
        <v>-8.1</v>
      </c>
    </row>
    <row r="46" spans="1:31" ht="13.5" customHeight="1" x14ac:dyDescent="0.2">
      <c r="A46" s="148" t="s">
        <v>553</v>
      </c>
      <c r="B46" s="151" t="s">
        <v>360</v>
      </c>
      <c r="C46" s="154"/>
      <c r="D46" s="162">
        <v>-0.9</v>
      </c>
      <c r="E46" s="172">
        <v>-1.1000000000000001</v>
      </c>
      <c r="F46" s="172">
        <v>-2.2999999999999998</v>
      </c>
      <c r="G46" s="172">
        <v>0</v>
      </c>
      <c r="H46" s="172">
        <v>6.6</v>
      </c>
      <c r="I46" s="172">
        <v>0.2</v>
      </c>
      <c r="J46" s="172">
        <v>1.3</v>
      </c>
      <c r="K46" s="172">
        <v>-2.2000000000000002</v>
      </c>
      <c r="L46" s="172">
        <v>1.2</v>
      </c>
      <c r="M46" s="172">
        <v>-4.3</v>
      </c>
      <c r="N46" s="172">
        <v>-0.7</v>
      </c>
      <c r="O46" s="172">
        <v>1.9</v>
      </c>
      <c r="P46" s="172">
        <v>1.9</v>
      </c>
      <c r="Q46" s="172">
        <v>0.6</v>
      </c>
      <c r="R46" s="172">
        <v>8</v>
      </c>
      <c r="S46" s="172">
        <v>-8.6999999999999993</v>
      </c>
    </row>
    <row r="47" spans="1:31" ht="27" customHeight="1" x14ac:dyDescent="0.2">
      <c r="A47" s="592" t="s">
        <v>474</v>
      </c>
      <c r="B47" s="592"/>
      <c r="C47" s="593"/>
      <c r="D47" s="163">
        <v>0</v>
      </c>
      <c r="E47" s="163">
        <v>-0.3</v>
      </c>
      <c r="F47" s="163">
        <v>-0.4</v>
      </c>
      <c r="G47" s="163">
        <v>-0.5</v>
      </c>
      <c r="H47" s="163">
        <v>0</v>
      </c>
      <c r="I47" s="163">
        <v>0.3</v>
      </c>
      <c r="J47" s="163">
        <v>0</v>
      </c>
      <c r="K47" s="163">
        <v>0</v>
      </c>
      <c r="L47" s="163">
        <v>2.6</v>
      </c>
      <c r="M47" s="163">
        <v>-0.5</v>
      </c>
      <c r="N47" s="163">
        <v>1.7</v>
      </c>
      <c r="O47" s="163">
        <v>-0.2</v>
      </c>
      <c r="P47" s="163">
        <v>-0.4</v>
      </c>
      <c r="Q47" s="163">
        <v>0</v>
      </c>
      <c r="R47" s="163">
        <v>-0.6</v>
      </c>
      <c r="S47" s="163">
        <v>-0.5</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227">
        <v>99.5</v>
      </c>
      <c r="E54" s="243">
        <v>100.4</v>
      </c>
      <c r="F54" s="243">
        <v>99.9</v>
      </c>
      <c r="G54" s="243">
        <v>101.4</v>
      </c>
      <c r="H54" s="243">
        <v>94.9</v>
      </c>
      <c r="I54" s="243">
        <v>96.1</v>
      </c>
      <c r="J54" s="243">
        <v>95</v>
      </c>
      <c r="K54" s="243">
        <v>98.4</v>
      </c>
      <c r="L54" s="250">
        <v>125.3</v>
      </c>
      <c r="M54" s="250">
        <v>146.30000000000001</v>
      </c>
      <c r="N54" s="250">
        <v>105.5</v>
      </c>
      <c r="O54" s="250">
        <v>104.1</v>
      </c>
      <c r="P54" s="243">
        <v>80.3</v>
      </c>
      <c r="Q54" s="243">
        <v>100</v>
      </c>
      <c r="R54" s="243">
        <v>104.1</v>
      </c>
      <c r="S54" s="250">
        <v>104.7</v>
      </c>
    </row>
    <row r="55" spans="1:19" ht="13.5" customHeight="1" x14ac:dyDescent="0.2">
      <c r="A55" s="144"/>
      <c r="B55" s="144" t="s">
        <v>239</v>
      </c>
      <c r="C55" s="152"/>
      <c r="D55" s="228">
        <v>100</v>
      </c>
      <c r="E55" s="16">
        <v>100</v>
      </c>
      <c r="F55" s="16">
        <v>100</v>
      </c>
      <c r="G55" s="16">
        <v>100</v>
      </c>
      <c r="H55" s="16">
        <v>100</v>
      </c>
      <c r="I55" s="16">
        <v>100</v>
      </c>
      <c r="J55" s="16">
        <v>100</v>
      </c>
      <c r="K55" s="16">
        <v>100</v>
      </c>
      <c r="L55" s="251">
        <v>100</v>
      </c>
      <c r="M55" s="251">
        <v>100</v>
      </c>
      <c r="N55" s="251">
        <v>100</v>
      </c>
      <c r="O55" s="251">
        <v>100</v>
      </c>
      <c r="P55" s="16">
        <v>100</v>
      </c>
      <c r="Q55" s="16">
        <v>100</v>
      </c>
      <c r="R55" s="16">
        <v>100</v>
      </c>
      <c r="S55" s="251">
        <v>100</v>
      </c>
    </row>
    <row r="56" spans="1:19" ht="13.5" customHeight="1" x14ac:dyDescent="0.2">
      <c r="A56" s="144"/>
      <c r="B56" s="144" t="s">
        <v>150</v>
      </c>
      <c r="C56" s="152"/>
      <c r="D56" s="228">
        <v>101.8</v>
      </c>
      <c r="E56" s="16">
        <v>98.8</v>
      </c>
      <c r="F56" s="16">
        <v>99.2</v>
      </c>
      <c r="G56" s="16">
        <v>97.6</v>
      </c>
      <c r="H56" s="16">
        <v>99.8</v>
      </c>
      <c r="I56" s="16">
        <v>97.9</v>
      </c>
      <c r="J56" s="16">
        <v>103.8</v>
      </c>
      <c r="K56" s="16">
        <v>98.1</v>
      </c>
      <c r="L56" s="251">
        <v>104.7</v>
      </c>
      <c r="M56" s="251">
        <v>138.1</v>
      </c>
      <c r="N56" s="251">
        <v>93.7</v>
      </c>
      <c r="O56" s="251">
        <v>99</v>
      </c>
      <c r="P56" s="16">
        <v>107.9</v>
      </c>
      <c r="Q56" s="16">
        <v>101.4</v>
      </c>
      <c r="R56" s="16">
        <v>97.6</v>
      </c>
      <c r="S56" s="251">
        <v>112.1</v>
      </c>
    </row>
    <row r="57" spans="1:19" ht="13.5" customHeight="1" x14ac:dyDescent="0.2">
      <c r="A57" s="144"/>
      <c r="B57" s="144" t="s">
        <v>363</v>
      </c>
      <c r="C57" s="152"/>
      <c r="D57" s="228">
        <v>102.5</v>
      </c>
      <c r="E57" s="16">
        <v>80.400000000000006</v>
      </c>
      <c r="F57" s="16">
        <v>101.9</v>
      </c>
      <c r="G57" s="16">
        <v>95.3</v>
      </c>
      <c r="H57" s="16">
        <v>95</v>
      </c>
      <c r="I57" s="16">
        <v>95.5</v>
      </c>
      <c r="J57" s="16">
        <v>101.2</v>
      </c>
      <c r="K57" s="16">
        <v>96.7</v>
      </c>
      <c r="L57" s="251">
        <v>79.5</v>
      </c>
      <c r="M57" s="251">
        <v>133.69999999999999</v>
      </c>
      <c r="N57" s="251">
        <v>93.7</v>
      </c>
      <c r="O57" s="251">
        <v>99.2</v>
      </c>
      <c r="P57" s="16">
        <v>111.2</v>
      </c>
      <c r="Q57" s="16">
        <v>102.5</v>
      </c>
      <c r="R57" s="16">
        <v>94.6</v>
      </c>
      <c r="S57" s="251">
        <v>117.7</v>
      </c>
    </row>
    <row r="58" spans="1:19" ht="13.5" customHeight="1" x14ac:dyDescent="0.2">
      <c r="A58" s="144"/>
      <c r="B58" s="144" t="s">
        <v>156</v>
      </c>
      <c r="C58" s="152"/>
      <c r="D58" s="229">
        <v>103.6</v>
      </c>
      <c r="E58" s="173">
        <v>98.4</v>
      </c>
      <c r="F58" s="173">
        <v>102</v>
      </c>
      <c r="G58" s="173">
        <v>90.1</v>
      </c>
      <c r="H58" s="173">
        <v>98.1</v>
      </c>
      <c r="I58" s="173">
        <v>95.2</v>
      </c>
      <c r="J58" s="173">
        <v>98.1</v>
      </c>
      <c r="K58" s="173">
        <v>95</v>
      </c>
      <c r="L58" s="173">
        <v>130.6</v>
      </c>
      <c r="M58" s="173">
        <v>130.6</v>
      </c>
      <c r="N58" s="173">
        <v>96.2</v>
      </c>
      <c r="O58" s="173">
        <v>100.5</v>
      </c>
      <c r="P58" s="173">
        <v>116.8</v>
      </c>
      <c r="Q58" s="173">
        <v>105.5</v>
      </c>
      <c r="R58" s="173">
        <v>90.5</v>
      </c>
      <c r="S58" s="173">
        <v>115.3</v>
      </c>
    </row>
    <row r="59" spans="1:19" ht="13.5" customHeight="1" x14ac:dyDescent="0.2">
      <c r="A59" s="145"/>
      <c r="B59" s="145" t="s">
        <v>305</v>
      </c>
      <c r="C59" s="153"/>
      <c r="D59" s="230">
        <v>102.2</v>
      </c>
      <c r="E59" s="244">
        <v>91.4</v>
      </c>
      <c r="F59" s="244">
        <v>99.8</v>
      </c>
      <c r="G59" s="244">
        <v>83</v>
      </c>
      <c r="H59" s="244">
        <v>93.8</v>
      </c>
      <c r="I59" s="244">
        <v>97.1</v>
      </c>
      <c r="J59" s="244">
        <v>97.6</v>
      </c>
      <c r="K59" s="244">
        <v>93.6</v>
      </c>
      <c r="L59" s="244">
        <v>142.30000000000001</v>
      </c>
      <c r="M59" s="244">
        <v>133</v>
      </c>
      <c r="N59" s="244">
        <v>96.6</v>
      </c>
      <c r="O59" s="244">
        <v>101.2</v>
      </c>
      <c r="P59" s="244">
        <v>118.2</v>
      </c>
      <c r="Q59" s="244">
        <v>103.1</v>
      </c>
      <c r="R59" s="244">
        <v>107.4</v>
      </c>
      <c r="S59" s="244">
        <v>111.3</v>
      </c>
    </row>
    <row r="60" spans="1:19" ht="13.5" customHeight="1" x14ac:dyDescent="0.2">
      <c r="A60" s="144" t="s">
        <v>473</v>
      </c>
      <c r="B60" s="144" t="s">
        <v>360</v>
      </c>
      <c r="C60" s="152" t="s">
        <v>252</v>
      </c>
      <c r="D60" s="231">
        <v>103.2</v>
      </c>
      <c r="E60" s="245">
        <v>94.3</v>
      </c>
      <c r="F60" s="245">
        <v>101</v>
      </c>
      <c r="G60" s="245">
        <v>85</v>
      </c>
      <c r="H60" s="245">
        <v>92.5</v>
      </c>
      <c r="I60" s="245">
        <v>96.5</v>
      </c>
      <c r="J60" s="245">
        <v>97.2</v>
      </c>
      <c r="K60" s="245">
        <v>94.8</v>
      </c>
      <c r="L60" s="245">
        <v>144.6</v>
      </c>
      <c r="M60" s="245">
        <v>132.80000000000001</v>
      </c>
      <c r="N60" s="245">
        <v>94.7</v>
      </c>
      <c r="O60" s="245">
        <v>99.3</v>
      </c>
      <c r="P60" s="245">
        <v>118.5</v>
      </c>
      <c r="Q60" s="245">
        <v>105.1</v>
      </c>
      <c r="R60" s="245">
        <v>97.2</v>
      </c>
      <c r="S60" s="245">
        <v>115.7</v>
      </c>
    </row>
    <row r="61" spans="1:19" ht="13.5" customHeight="1" x14ac:dyDescent="0.2">
      <c r="A61" s="146" t="s">
        <v>84</v>
      </c>
      <c r="B61" s="144">
        <v>2</v>
      </c>
      <c r="C61" s="152"/>
      <c r="D61" s="232">
        <v>102.6</v>
      </c>
      <c r="E61" s="246">
        <v>94.8</v>
      </c>
      <c r="F61" s="246">
        <v>100.2</v>
      </c>
      <c r="G61" s="246">
        <v>80</v>
      </c>
      <c r="H61" s="246">
        <v>92.1</v>
      </c>
      <c r="I61" s="246">
        <v>97</v>
      </c>
      <c r="J61" s="246">
        <v>97.1</v>
      </c>
      <c r="K61" s="246">
        <v>95</v>
      </c>
      <c r="L61" s="246">
        <v>144.1</v>
      </c>
      <c r="M61" s="246">
        <v>132.9</v>
      </c>
      <c r="N61" s="246">
        <v>94.1</v>
      </c>
      <c r="O61" s="246">
        <v>100.3</v>
      </c>
      <c r="P61" s="246">
        <v>117.8</v>
      </c>
      <c r="Q61" s="246">
        <v>104.3</v>
      </c>
      <c r="R61" s="246">
        <v>97.2</v>
      </c>
      <c r="S61" s="246">
        <v>115.2</v>
      </c>
    </row>
    <row r="62" spans="1:19" ht="13.5" customHeight="1" x14ac:dyDescent="0.2">
      <c r="A62" s="146" t="s">
        <v>84</v>
      </c>
      <c r="B62" s="144">
        <v>3</v>
      </c>
      <c r="C62" s="152"/>
      <c r="D62" s="232">
        <v>102.1</v>
      </c>
      <c r="E62" s="246">
        <v>95</v>
      </c>
      <c r="F62" s="246">
        <v>99.6</v>
      </c>
      <c r="G62" s="246">
        <v>79.5</v>
      </c>
      <c r="H62" s="246">
        <v>92.7</v>
      </c>
      <c r="I62" s="246">
        <v>98.1</v>
      </c>
      <c r="J62" s="246">
        <v>96.6</v>
      </c>
      <c r="K62" s="246">
        <v>93</v>
      </c>
      <c r="L62" s="246">
        <v>142.30000000000001</v>
      </c>
      <c r="M62" s="246">
        <v>131.80000000000001</v>
      </c>
      <c r="N62" s="246">
        <v>91.7</v>
      </c>
      <c r="O62" s="246">
        <v>101</v>
      </c>
      <c r="P62" s="246">
        <v>116.5</v>
      </c>
      <c r="Q62" s="246">
        <v>103.6</v>
      </c>
      <c r="R62" s="246">
        <v>94.8</v>
      </c>
      <c r="S62" s="246">
        <v>115.8</v>
      </c>
    </row>
    <row r="63" spans="1:19" ht="13.5" customHeight="1" x14ac:dyDescent="0.2">
      <c r="A63" s="146" t="s">
        <v>84</v>
      </c>
      <c r="B63" s="144">
        <v>4</v>
      </c>
      <c r="D63" s="232">
        <v>103</v>
      </c>
      <c r="E63" s="246">
        <v>98.9</v>
      </c>
      <c r="F63" s="246">
        <v>100.5</v>
      </c>
      <c r="G63" s="246">
        <v>79.8</v>
      </c>
      <c r="H63" s="246">
        <v>91.5</v>
      </c>
      <c r="I63" s="246">
        <v>98.1</v>
      </c>
      <c r="J63" s="246">
        <v>97.7</v>
      </c>
      <c r="K63" s="246">
        <v>92.5</v>
      </c>
      <c r="L63" s="246">
        <v>142.9</v>
      </c>
      <c r="M63" s="246">
        <v>134.1</v>
      </c>
      <c r="N63" s="246">
        <v>92.4</v>
      </c>
      <c r="O63" s="246">
        <v>97.6</v>
      </c>
      <c r="P63" s="246">
        <v>117.6</v>
      </c>
      <c r="Q63" s="246">
        <v>104.4</v>
      </c>
      <c r="R63" s="246">
        <v>109.8</v>
      </c>
      <c r="S63" s="246">
        <v>116.4</v>
      </c>
    </row>
    <row r="64" spans="1:19" ht="13.5" customHeight="1" x14ac:dyDescent="0.2">
      <c r="A64" s="146" t="s">
        <v>84</v>
      </c>
      <c r="B64" s="144">
        <v>5</v>
      </c>
      <c r="C64" s="152"/>
      <c r="D64" s="232">
        <v>103.3</v>
      </c>
      <c r="E64" s="246">
        <v>99.1</v>
      </c>
      <c r="F64" s="246">
        <v>100.9</v>
      </c>
      <c r="G64" s="246">
        <v>84.1</v>
      </c>
      <c r="H64" s="246">
        <v>91.4</v>
      </c>
      <c r="I64" s="246">
        <v>97.9</v>
      </c>
      <c r="J64" s="246">
        <v>98.4</v>
      </c>
      <c r="K64" s="246">
        <v>93.4</v>
      </c>
      <c r="L64" s="246">
        <v>142.5</v>
      </c>
      <c r="M64" s="246">
        <v>134.1</v>
      </c>
      <c r="N64" s="246">
        <v>93.5</v>
      </c>
      <c r="O64" s="246">
        <v>98.3</v>
      </c>
      <c r="P64" s="246">
        <v>118.2</v>
      </c>
      <c r="Q64" s="246">
        <v>104.9</v>
      </c>
      <c r="R64" s="246">
        <v>110.4</v>
      </c>
      <c r="S64" s="246">
        <v>115</v>
      </c>
    </row>
    <row r="65" spans="1:19" ht="13.5" customHeight="1" x14ac:dyDescent="0.2">
      <c r="A65" s="146" t="s">
        <v>84</v>
      </c>
      <c r="B65" s="144">
        <v>6</v>
      </c>
      <c r="C65" s="152"/>
      <c r="D65" s="232">
        <v>103.2</v>
      </c>
      <c r="E65" s="246">
        <v>99</v>
      </c>
      <c r="F65" s="246">
        <v>101</v>
      </c>
      <c r="G65" s="246">
        <v>82.6</v>
      </c>
      <c r="H65" s="246">
        <v>92</v>
      </c>
      <c r="I65" s="246">
        <v>97</v>
      </c>
      <c r="J65" s="246">
        <v>98</v>
      </c>
      <c r="K65" s="246">
        <v>93.5</v>
      </c>
      <c r="L65" s="246">
        <v>141.4</v>
      </c>
      <c r="M65" s="246">
        <v>134.5</v>
      </c>
      <c r="N65" s="246">
        <v>95.1</v>
      </c>
      <c r="O65" s="246">
        <v>100.8</v>
      </c>
      <c r="P65" s="246">
        <v>118.5</v>
      </c>
      <c r="Q65" s="246">
        <v>104.1</v>
      </c>
      <c r="R65" s="246">
        <v>111.1</v>
      </c>
      <c r="S65" s="246">
        <v>114.5</v>
      </c>
    </row>
    <row r="66" spans="1:19" ht="13.5" customHeight="1" x14ac:dyDescent="0.2">
      <c r="A66" s="146" t="s">
        <v>84</v>
      </c>
      <c r="B66" s="144">
        <v>7</v>
      </c>
      <c r="C66" s="152"/>
      <c r="D66" s="232">
        <v>103</v>
      </c>
      <c r="E66" s="246">
        <v>85.2</v>
      </c>
      <c r="F66" s="246">
        <v>100.6</v>
      </c>
      <c r="G66" s="246">
        <v>82.7</v>
      </c>
      <c r="H66" s="246">
        <v>91.5</v>
      </c>
      <c r="I66" s="246">
        <v>97.7</v>
      </c>
      <c r="J66" s="246">
        <v>98</v>
      </c>
      <c r="K66" s="246">
        <v>94.2</v>
      </c>
      <c r="L66" s="246">
        <v>140.4</v>
      </c>
      <c r="M66" s="246">
        <v>133.80000000000001</v>
      </c>
      <c r="N66" s="246">
        <v>100.9</v>
      </c>
      <c r="O66" s="246">
        <v>103.6</v>
      </c>
      <c r="P66" s="246">
        <v>118.5</v>
      </c>
      <c r="Q66" s="246">
        <v>103.6</v>
      </c>
      <c r="R66" s="246">
        <v>110.9</v>
      </c>
      <c r="S66" s="246">
        <v>113.3</v>
      </c>
    </row>
    <row r="67" spans="1:19" ht="13.5" customHeight="1" x14ac:dyDescent="0.2">
      <c r="A67" s="147" t="s">
        <v>84</v>
      </c>
      <c r="B67" s="144">
        <v>8</v>
      </c>
      <c r="C67" s="152"/>
      <c r="D67" s="232">
        <v>102.1</v>
      </c>
      <c r="E67" s="246">
        <v>85.1</v>
      </c>
      <c r="F67" s="246">
        <v>99.9</v>
      </c>
      <c r="G67" s="246">
        <v>83.1</v>
      </c>
      <c r="H67" s="246">
        <v>90.9</v>
      </c>
      <c r="I67" s="246">
        <v>95.9</v>
      </c>
      <c r="J67" s="246">
        <v>97.6</v>
      </c>
      <c r="K67" s="246">
        <v>94</v>
      </c>
      <c r="L67" s="246">
        <v>143</v>
      </c>
      <c r="M67" s="246">
        <v>133.9</v>
      </c>
      <c r="N67" s="246">
        <v>99.7</v>
      </c>
      <c r="O67" s="246">
        <v>104.4</v>
      </c>
      <c r="P67" s="246">
        <v>118.7</v>
      </c>
      <c r="Q67" s="246">
        <v>102.9</v>
      </c>
      <c r="R67" s="246">
        <v>110.1</v>
      </c>
      <c r="S67" s="246">
        <v>109.3</v>
      </c>
    </row>
    <row r="68" spans="1:19" ht="13.5" customHeight="1" x14ac:dyDescent="0.2">
      <c r="A68" s="146" t="s">
        <v>84</v>
      </c>
      <c r="B68" s="144">
        <v>9</v>
      </c>
      <c r="D68" s="232">
        <v>101.2</v>
      </c>
      <c r="E68" s="246">
        <v>85.3</v>
      </c>
      <c r="F68" s="246">
        <v>99</v>
      </c>
      <c r="G68" s="246">
        <v>83.5</v>
      </c>
      <c r="H68" s="246">
        <v>90.9</v>
      </c>
      <c r="I68" s="246">
        <v>95.5</v>
      </c>
      <c r="J68" s="246">
        <v>97.4</v>
      </c>
      <c r="K68" s="246">
        <v>93.3</v>
      </c>
      <c r="L68" s="246">
        <v>143.6</v>
      </c>
      <c r="M68" s="246">
        <v>132.5</v>
      </c>
      <c r="N68" s="246">
        <v>98.8</v>
      </c>
      <c r="O68" s="246">
        <v>105.2</v>
      </c>
      <c r="P68" s="246">
        <v>118.2</v>
      </c>
      <c r="Q68" s="246">
        <v>101.9</v>
      </c>
      <c r="R68" s="246">
        <v>110.5</v>
      </c>
      <c r="S68" s="246">
        <v>106.8</v>
      </c>
    </row>
    <row r="69" spans="1:19" ht="13.5" customHeight="1" x14ac:dyDescent="0.2">
      <c r="A69" s="144" t="s">
        <v>84</v>
      </c>
      <c r="B69" s="144">
        <v>10</v>
      </c>
      <c r="C69" s="152"/>
      <c r="D69" s="232">
        <v>101.3</v>
      </c>
      <c r="E69" s="246">
        <v>86.3</v>
      </c>
      <c r="F69" s="246">
        <v>98.8</v>
      </c>
      <c r="G69" s="246">
        <v>83.2</v>
      </c>
      <c r="H69" s="246">
        <v>100.1</v>
      </c>
      <c r="I69" s="246">
        <v>97.1</v>
      </c>
      <c r="J69" s="246">
        <v>97.9</v>
      </c>
      <c r="K69" s="246">
        <v>93.1</v>
      </c>
      <c r="L69" s="246">
        <v>143.1</v>
      </c>
      <c r="M69" s="246">
        <v>132.5</v>
      </c>
      <c r="N69" s="246">
        <v>100.2</v>
      </c>
      <c r="O69" s="246">
        <v>101.3</v>
      </c>
      <c r="P69" s="246">
        <v>119</v>
      </c>
      <c r="Q69" s="246">
        <v>100.8</v>
      </c>
      <c r="R69" s="246">
        <v>111</v>
      </c>
      <c r="S69" s="246">
        <v>106</v>
      </c>
    </row>
    <row r="70" spans="1:19" ht="13.5" customHeight="1" x14ac:dyDescent="0.2">
      <c r="A70" s="146" t="s">
        <v>84</v>
      </c>
      <c r="B70" s="144">
        <v>11</v>
      </c>
      <c r="C70" s="152"/>
      <c r="D70" s="232">
        <v>100.8</v>
      </c>
      <c r="E70" s="246">
        <v>86.5</v>
      </c>
      <c r="F70" s="246">
        <v>98.3</v>
      </c>
      <c r="G70" s="246">
        <v>86.1</v>
      </c>
      <c r="H70" s="246">
        <v>100</v>
      </c>
      <c r="I70" s="246">
        <v>97</v>
      </c>
      <c r="J70" s="246">
        <v>97.7</v>
      </c>
      <c r="K70" s="246">
        <v>93</v>
      </c>
      <c r="L70" s="246">
        <v>141.69999999999999</v>
      </c>
      <c r="M70" s="246">
        <v>131.6</v>
      </c>
      <c r="N70" s="246">
        <v>99.3</v>
      </c>
      <c r="O70" s="246">
        <v>103</v>
      </c>
      <c r="P70" s="246">
        <v>119</v>
      </c>
      <c r="Q70" s="246">
        <v>100.7</v>
      </c>
      <c r="R70" s="246">
        <v>111.9</v>
      </c>
      <c r="S70" s="246">
        <v>103.3</v>
      </c>
    </row>
    <row r="71" spans="1:19" ht="13.5" customHeight="1" x14ac:dyDescent="0.2">
      <c r="A71" s="146" t="s">
        <v>84</v>
      </c>
      <c r="B71" s="144">
        <v>12</v>
      </c>
      <c r="C71" s="152"/>
      <c r="D71" s="232">
        <v>100.8</v>
      </c>
      <c r="E71" s="246">
        <v>86.8</v>
      </c>
      <c r="F71" s="246">
        <v>98</v>
      </c>
      <c r="G71" s="246">
        <v>86.8</v>
      </c>
      <c r="H71" s="246">
        <v>99.1</v>
      </c>
      <c r="I71" s="246">
        <v>96.8</v>
      </c>
      <c r="J71" s="246">
        <v>97.9</v>
      </c>
      <c r="K71" s="246">
        <v>93.1</v>
      </c>
      <c r="L71" s="246">
        <v>137.1</v>
      </c>
      <c r="M71" s="246">
        <v>131.30000000000001</v>
      </c>
      <c r="N71" s="246">
        <v>98.8</v>
      </c>
      <c r="O71" s="246">
        <v>99.4</v>
      </c>
      <c r="P71" s="246">
        <v>118.9</v>
      </c>
      <c r="Q71" s="246">
        <v>101.3</v>
      </c>
      <c r="R71" s="246">
        <v>112.7</v>
      </c>
      <c r="S71" s="246">
        <v>104.8</v>
      </c>
    </row>
    <row r="72" spans="1:19" ht="13.5" customHeight="1" x14ac:dyDescent="0.2">
      <c r="A72" s="148" t="s">
        <v>553</v>
      </c>
      <c r="B72" s="151" t="s">
        <v>360</v>
      </c>
      <c r="C72" s="154"/>
      <c r="D72" s="233">
        <v>100.7</v>
      </c>
      <c r="E72" s="247">
        <v>86.5</v>
      </c>
      <c r="F72" s="247">
        <v>97.9</v>
      </c>
      <c r="G72" s="247">
        <v>86.6</v>
      </c>
      <c r="H72" s="247">
        <v>98.9</v>
      </c>
      <c r="I72" s="247">
        <v>96.6</v>
      </c>
      <c r="J72" s="247">
        <v>97.5</v>
      </c>
      <c r="K72" s="247">
        <v>92.9</v>
      </c>
      <c r="L72" s="247">
        <v>136.69999999999999</v>
      </c>
      <c r="M72" s="247">
        <v>131</v>
      </c>
      <c r="N72" s="247">
        <v>100.4</v>
      </c>
      <c r="O72" s="247">
        <v>99.6</v>
      </c>
      <c r="P72" s="247">
        <v>118.9</v>
      </c>
      <c r="Q72" s="247">
        <v>101.4</v>
      </c>
      <c r="R72" s="247">
        <v>110.7</v>
      </c>
      <c r="S72" s="247">
        <v>104.5</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1.1000000000000001</v>
      </c>
      <c r="E74" s="168">
        <v>6.3</v>
      </c>
      <c r="F74" s="168">
        <v>1</v>
      </c>
      <c r="G74" s="168">
        <v>123.3</v>
      </c>
      <c r="H74" s="168">
        <v>2.5</v>
      </c>
      <c r="I74" s="168">
        <v>2.6</v>
      </c>
      <c r="J74" s="168">
        <v>2.2000000000000002</v>
      </c>
      <c r="K74" s="168">
        <v>-2.5</v>
      </c>
      <c r="L74" s="181">
        <v>-3.2</v>
      </c>
      <c r="M74" s="181">
        <v>3</v>
      </c>
      <c r="N74" s="181">
        <v>0.5</v>
      </c>
      <c r="O74" s="181">
        <v>3.8</v>
      </c>
      <c r="P74" s="168">
        <v>-4.7</v>
      </c>
      <c r="Q74" s="168">
        <v>-1</v>
      </c>
      <c r="R74" s="168">
        <v>-0.7</v>
      </c>
      <c r="S74" s="181">
        <v>0.9</v>
      </c>
    </row>
    <row r="75" spans="1:19" ht="13.5" customHeight="1" x14ac:dyDescent="0.2">
      <c r="A75" s="144"/>
      <c r="B75" s="144" t="s">
        <v>239</v>
      </c>
      <c r="C75" s="152"/>
      <c r="D75" s="159">
        <v>0.5</v>
      </c>
      <c r="E75" s="169">
        <v>-0.4</v>
      </c>
      <c r="F75" s="169">
        <v>0.1</v>
      </c>
      <c r="G75" s="169">
        <v>-1.4</v>
      </c>
      <c r="H75" s="169">
        <v>5.4</v>
      </c>
      <c r="I75" s="169">
        <v>4</v>
      </c>
      <c r="J75" s="169">
        <v>5.2</v>
      </c>
      <c r="K75" s="169">
        <v>1.6</v>
      </c>
      <c r="L75" s="182">
        <v>-20.2</v>
      </c>
      <c r="M75" s="182">
        <v>-31.7</v>
      </c>
      <c r="N75" s="182">
        <v>-5.2</v>
      </c>
      <c r="O75" s="182">
        <v>-4</v>
      </c>
      <c r="P75" s="169">
        <v>24.5</v>
      </c>
      <c r="Q75" s="169">
        <v>0</v>
      </c>
      <c r="R75" s="169">
        <v>-4</v>
      </c>
      <c r="S75" s="182">
        <v>-4.5</v>
      </c>
    </row>
    <row r="76" spans="1:19" ht="13.5" customHeight="1" x14ac:dyDescent="0.2">
      <c r="A76" s="144"/>
      <c r="B76" s="144" t="s">
        <v>150</v>
      </c>
      <c r="C76" s="152"/>
      <c r="D76" s="159">
        <v>1.8</v>
      </c>
      <c r="E76" s="169">
        <v>-1.2</v>
      </c>
      <c r="F76" s="169">
        <v>-0.8</v>
      </c>
      <c r="G76" s="169">
        <v>-2.4</v>
      </c>
      <c r="H76" s="169">
        <v>-0.2</v>
      </c>
      <c r="I76" s="169">
        <v>-2.1</v>
      </c>
      <c r="J76" s="169">
        <v>3.8</v>
      </c>
      <c r="K76" s="169">
        <v>-1.9</v>
      </c>
      <c r="L76" s="182">
        <v>4.7</v>
      </c>
      <c r="M76" s="182">
        <v>38.1</v>
      </c>
      <c r="N76" s="182">
        <v>-6.3</v>
      </c>
      <c r="O76" s="182">
        <v>-1</v>
      </c>
      <c r="P76" s="169">
        <v>7.9</v>
      </c>
      <c r="Q76" s="169">
        <v>1.4</v>
      </c>
      <c r="R76" s="169">
        <v>-2.4</v>
      </c>
      <c r="S76" s="182">
        <v>12.1</v>
      </c>
    </row>
    <row r="77" spans="1:19" ht="13.5" customHeight="1" x14ac:dyDescent="0.2">
      <c r="A77" s="144"/>
      <c r="B77" s="144" t="s">
        <v>363</v>
      </c>
      <c r="C77" s="152"/>
      <c r="D77" s="159">
        <v>0.7</v>
      </c>
      <c r="E77" s="169">
        <v>-18.600000000000001</v>
      </c>
      <c r="F77" s="169">
        <v>2.7</v>
      </c>
      <c r="G77" s="169">
        <v>-2.4</v>
      </c>
      <c r="H77" s="169">
        <v>-4.8</v>
      </c>
      <c r="I77" s="169">
        <v>-2.4</v>
      </c>
      <c r="J77" s="169">
        <v>-2.5</v>
      </c>
      <c r="K77" s="169">
        <v>-1.4</v>
      </c>
      <c r="L77" s="182">
        <v>-24.1</v>
      </c>
      <c r="M77" s="182">
        <v>-3.2</v>
      </c>
      <c r="N77" s="182">
        <v>0</v>
      </c>
      <c r="O77" s="182">
        <v>0.2</v>
      </c>
      <c r="P77" s="169">
        <v>3.1</v>
      </c>
      <c r="Q77" s="169">
        <v>1.2</v>
      </c>
      <c r="R77" s="169">
        <v>-3.1</v>
      </c>
      <c r="S77" s="182">
        <v>5</v>
      </c>
    </row>
    <row r="78" spans="1:19" ht="13.5" customHeight="1" x14ac:dyDescent="0.2">
      <c r="A78" s="144"/>
      <c r="B78" s="144" t="s">
        <v>156</v>
      </c>
      <c r="C78" s="152"/>
      <c r="D78" s="159">
        <v>1</v>
      </c>
      <c r="E78" s="169">
        <v>22.4</v>
      </c>
      <c r="F78" s="169">
        <v>0.1</v>
      </c>
      <c r="G78" s="169">
        <v>-5.5</v>
      </c>
      <c r="H78" s="169">
        <v>3.2</v>
      </c>
      <c r="I78" s="169">
        <v>-0.4</v>
      </c>
      <c r="J78" s="169">
        <v>-3</v>
      </c>
      <c r="K78" s="169">
        <v>-1.8</v>
      </c>
      <c r="L78" s="182">
        <v>64.2</v>
      </c>
      <c r="M78" s="182">
        <v>-2.2999999999999998</v>
      </c>
      <c r="N78" s="182">
        <v>2.6</v>
      </c>
      <c r="O78" s="182">
        <v>1.3</v>
      </c>
      <c r="P78" s="169">
        <v>5</v>
      </c>
      <c r="Q78" s="169">
        <v>2.8</v>
      </c>
      <c r="R78" s="169">
        <v>-4.4000000000000004</v>
      </c>
      <c r="S78" s="182">
        <v>-2</v>
      </c>
    </row>
    <row r="79" spans="1:19" ht="13.5" customHeight="1" x14ac:dyDescent="0.2">
      <c r="A79" s="145"/>
      <c r="B79" s="145" t="s">
        <v>305</v>
      </c>
      <c r="C79" s="153"/>
      <c r="D79" s="161">
        <v>-1.4</v>
      </c>
      <c r="E79" s="171">
        <v>-7.1</v>
      </c>
      <c r="F79" s="171">
        <v>-2.2000000000000002</v>
      </c>
      <c r="G79" s="171">
        <v>-7.9</v>
      </c>
      <c r="H79" s="171">
        <v>-4.4000000000000004</v>
      </c>
      <c r="I79" s="171">
        <v>2</v>
      </c>
      <c r="J79" s="171">
        <v>-0.5</v>
      </c>
      <c r="K79" s="171">
        <v>-1.5</v>
      </c>
      <c r="L79" s="171">
        <v>9</v>
      </c>
      <c r="M79" s="171">
        <v>1.8</v>
      </c>
      <c r="N79" s="171">
        <v>0.4</v>
      </c>
      <c r="O79" s="171">
        <v>0.7</v>
      </c>
      <c r="P79" s="171">
        <v>1.2</v>
      </c>
      <c r="Q79" s="171">
        <v>-2.2999999999999998</v>
      </c>
      <c r="R79" s="171">
        <v>18.7</v>
      </c>
      <c r="S79" s="171">
        <v>-3.5</v>
      </c>
    </row>
    <row r="80" spans="1:19" ht="13.5" customHeight="1" x14ac:dyDescent="0.2">
      <c r="A80" s="144" t="s">
        <v>473</v>
      </c>
      <c r="B80" s="144" t="s">
        <v>360</v>
      </c>
      <c r="C80" s="152" t="s">
        <v>252</v>
      </c>
      <c r="D80" s="225">
        <v>0</v>
      </c>
      <c r="E80" s="241">
        <v>-4.0999999999999996</v>
      </c>
      <c r="F80" s="241">
        <v>-0.1</v>
      </c>
      <c r="G80" s="241">
        <v>-8.3000000000000007</v>
      </c>
      <c r="H80" s="241">
        <v>-5.0999999999999996</v>
      </c>
      <c r="I80" s="241">
        <v>0.7</v>
      </c>
      <c r="J80" s="241">
        <v>-1.3</v>
      </c>
      <c r="K80" s="241">
        <v>-0.3</v>
      </c>
      <c r="L80" s="241">
        <v>17.600000000000001</v>
      </c>
      <c r="M80" s="241">
        <v>0.9</v>
      </c>
      <c r="N80" s="241">
        <v>-1.3</v>
      </c>
      <c r="O80" s="241">
        <v>-2</v>
      </c>
      <c r="P80" s="241">
        <v>3.9</v>
      </c>
      <c r="Q80" s="241">
        <v>1.2</v>
      </c>
      <c r="R80" s="241">
        <v>5.4</v>
      </c>
      <c r="S80" s="241">
        <v>-2.6</v>
      </c>
    </row>
    <row r="81" spans="1:31" ht="13.5" customHeight="1" x14ac:dyDescent="0.2">
      <c r="A81" s="146" t="s">
        <v>84</v>
      </c>
      <c r="B81" s="144">
        <v>2</v>
      </c>
      <c r="C81" s="152"/>
      <c r="D81" s="226">
        <v>-0.3</v>
      </c>
      <c r="E81" s="242">
        <v>-4</v>
      </c>
      <c r="F81" s="242">
        <v>-0.7</v>
      </c>
      <c r="G81" s="242">
        <v>-13.5</v>
      </c>
      <c r="H81" s="242">
        <v>-5.0999999999999996</v>
      </c>
      <c r="I81" s="242">
        <v>2.4</v>
      </c>
      <c r="J81" s="242">
        <v>-1.4</v>
      </c>
      <c r="K81" s="242">
        <v>0.1</v>
      </c>
      <c r="L81" s="242">
        <v>14.4</v>
      </c>
      <c r="M81" s="242">
        <v>2.1</v>
      </c>
      <c r="N81" s="242">
        <v>-1.1000000000000001</v>
      </c>
      <c r="O81" s="242">
        <v>-1</v>
      </c>
      <c r="P81" s="242">
        <v>3.6</v>
      </c>
      <c r="Q81" s="242">
        <v>0.3</v>
      </c>
      <c r="R81" s="242">
        <v>5.7</v>
      </c>
      <c r="S81" s="242">
        <v>-2.9</v>
      </c>
    </row>
    <row r="82" spans="1:31" ht="13.5" customHeight="1" x14ac:dyDescent="0.2">
      <c r="A82" s="146" t="s">
        <v>84</v>
      </c>
      <c r="B82" s="144">
        <v>3</v>
      </c>
      <c r="C82" s="152"/>
      <c r="D82" s="226">
        <v>-0.5</v>
      </c>
      <c r="E82" s="242">
        <v>-3.3</v>
      </c>
      <c r="F82" s="242">
        <v>-1.4</v>
      </c>
      <c r="G82" s="242">
        <v>-14.3</v>
      </c>
      <c r="H82" s="242">
        <v>-3.7</v>
      </c>
      <c r="I82" s="242">
        <v>4.3</v>
      </c>
      <c r="J82" s="242">
        <v>-1.1000000000000001</v>
      </c>
      <c r="K82" s="242">
        <v>-1.4</v>
      </c>
      <c r="L82" s="242">
        <v>12.2</v>
      </c>
      <c r="M82" s="242">
        <v>1.8</v>
      </c>
      <c r="N82" s="242">
        <v>-3</v>
      </c>
      <c r="O82" s="242">
        <v>-0.7</v>
      </c>
      <c r="P82" s="242">
        <v>2.9</v>
      </c>
      <c r="Q82" s="242">
        <v>0.2</v>
      </c>
      <c r="R82" s="242">
        <v>4.4000000000000004</v>
      </c>
      <c r="S82" s="242">
        <v>-1.8</v>
      </c>
    </row>
    <row r="83" spans="1:31" ht="13.5" customHeight="1" x14ac:dyDescent="0.2">
      <c r="A83" s="146" t="s">
        <v>84</v>
      </c>
      <c r="B83" s="144">
        <v>4</v>
      </c>
      <c r="D83" s="226">
        <v>-1</v>
      </c>
      <c r="E83" s="242">
        <v>-1</v>
      </c>
      <c r="F83" s="242">
        <v>-2.2000000000000002</v>
      </c>
      <c r="G83" s="242">
        <v>-15.6</v>
      </c>
      <c r="H83" s="242">
        <v>-8.4</v>
      </c>
      <c r="I83" s="242">
        <v>2.9</v>
      </c>
      <c r="J83" s="242">
        <v>0.7</v>
      </c>
      <c r="K83" s="242">
        <v>-2.6</v>
      </c>
      <c r="L83" s="242">
        <v>10.3</v>
      </c>
      <c r="M83" s="242">
        <v>4.3</v>
      </c>
      <c r="N83" s="242">
        <v>-1.9</v>
      </c>
      <c r="O83" s="242">
        <v>0</v>
      </c>
      <c r="P83" s="242">
        <v>0.9</v>
      </c>
      <c r="Q83" s="242">
        <v>-1.3</v>
      </c>
      <c r="R83" s="242">
        <v>21.2</v>
      </c>
      <c r="S83" s="242">
        <v>-2.6</v>
      </c>
    </row>
    <row r="84" spans="1:31" ht="13.5" customHeight="1" x14ac:dyDescent="0.2">
      <c r="A84" s="146" t="s">
        <v>84</v>
      </c>
      <c r="B84" s="144">
        <v>5</v>
      </c>
      <c r="C84" s="152"/>
      <c r="D84" s="226">
        <v>-0.5</v>
      </c>
      <c r="E84" s="242">
        <v>-0.3</v>
      </c>
      <c r="F84" s="242">
        <v>-1.9</v>
      </c>
      <c r="G84" s="242">
        <v>-11</v>
      </c>
      <c r="H84" s="242">
        <v>-8.1999999999999993</v>
      </c>
      <c r="I84" s="242">
        <v>3.4</v>
      </c>
      <c r="J84" s="242">
        <v>0.6</v>
      </c>
      <c r="K84" s="242">
        <v>-1</v>
      </c>
      <c r="L84" s="242">
        <v>6.9</v>
      </c>
      <c r="M84" s="242">
        <v>3.6</v>
      </c>
      <c r="N84" s="242">
        <v>-1.4</v>
      </c>
      <c r="O84" s="242">
        <v>-1.8</v>
      </c>
      <c r="P84" s="242">
        <v>0.8</v>
      </c>
      <c r="Q84" s="242">
        <v>-1</v>
      </c>
      <c r="R84" s="242">
        <v>21.1</v>
      </c>
      <c r="S84" s="242">
        <v>0.4</v>
      </c>
    </row>
    <row r="85" spans="1:31" ht="13.5" customHeight="1" x14ac:dyDescent="0.2">
      <c r="A85" s="146" t="s">
        <v>84</v>
      </c>
      <c r="B85" s="144">
        <v>6</v>
      </c>
      <c r="C85" s="152"/>
      <c r="D85" s="226">
        <v>-0.7</v>
      </c>
      <c r="E85" s="242">
        <v>0</v>
      </c>
      <c r="F85" s="242">
        <v>-1.9</v>
      </c>
      <c r="G85" s="242">
        <v>-12.4</v>
      </c>
      <c r="H85" s="242">
        <v>-7.3</v>
      </c>
      <c r="I85" s="242">
        <v>2</v>
      </c>
      <c r="J85" s="242">
        <v>0.1</v>
      </c>
      <c r="K85" s="242">
        <v>-1.2</v>
      </c>
      <c r="L85" s="242">
        <v>9.6</v>
      </c>
      <c r="M85" s="242">
        <v>3.8</v>
      </c>
      <c r="N85" s="242">
        <v>-0.6</v>
      </c>
      <c r="O85" s="242">
        <v>1.4</v>
      </c>
      <c r="P85" s="242">
        <v>0.1</v>
      </c>
      <c r="Q85" s="242">
        <v>-1.8</v>
      </c>
      <c r="R85" s="242">
        <v>22.8</v>
      </c>
      <c r="S85" s="242">
        <v>0.6</v>
      </c>
    </row>
    <row r="86" spans="1:31" ht="13.5" customHeight="1" x14ac:dyDescent="0.2">
      <c r="A86" s="146" t="s">
        <v>84</v>
      </c>
      <c r="B86" s="144">
        <v>7</v>
      </c>
      <c r="C86" s="152"/>
      <c r="D86" s="226">
        <v>-0.8</v>
      </c>
      <c r="E86" s="242">
        <v>-13.6</v>
      </c>
      <c r="F86" s="242">
        <v>-2.2999999999999998</v>
      </c>
      <c r="G86" s="242">
        <v>-5.0999999999999996</v>
      </c>
      <c r="H86" s="242">
        <v>-7.8</v>
      </c>
      <c r="I86" s="242">
        <v>3</v>
      </c>
      <c r="J86" s="242">
        <v>-0.4</v>
      </c>
      <c r="K86" s="242">
        <v>-0.7</v>
      </c>
      <c r="L86" s="242">
        <v>7.2</v>
      </c>
      <c r="M86" s="242">
        <v>3.5</v>
      </c>
      <c r="N86" s="242">
        <v>4.2</v>
      </c>
      <c r="O86" s="242">
        <v>2.8</v>
      </c>
      <c r="P86" s="242">
        <v>0.8</v>
      </c>
      <c r="Q86" s="242">
        <v>-2.4</v>
      </c>
      <c r="R86" s="242">
        <v>22.7</v>
      </c>
      <c r="S86" s="242">
        <v>1.4</v>
      </c>
    </row>
    <row r="87" spans="1:31" ht="13.5" customHeight="1" x14ac:dyDescent="0.2">
      <c r="A87" s="147" t="s">
        <v>84</v>
      </c>
      <c r="B87" s="144">
        <v>8</v>
      </c>
      <c r="C87" s="152"/>
      <c r="D87" s="226">
        <v>-1.6</v>
      </c>
      <c r="E87" s="242">
        <v>-13.7</v>
      </c>
      <c r="F87" s="242">
        <v>-2.2999999999999998</v>
      </c>
      <c r="G87" s="242">
        <v>-3.9</v>
      </c>
      <c r="H87" s="242">
        <v>-7.6</v>
      </c>
      <c r="I87" s="242">
        <v>1.1000000000000001</v>
      </c>
      <c r="J87" s="242">
        <v>-1.3</v>
      </c>
      <c r="K87" s="242">
        <v>-0.6</v>
      </c>
      <c r="L87" s="242">
        <v>8.8000000000000007</v>
      </c>
      <c r="M87" s="242">
        <v>2.8</v>
      </c>
      <c r="N87" s="242">
        <v>2.8</v>
      </c>
      <c r="O87" s="242">
        <v>3.4</v>
      </c>
      <c r="P87" s="242">
        <v>0.8</v>
      </c>
      <c r="Q87" s="242">
        <v>-2.5</v>
      </c>
      <c r="R87" s="242">
        <v>22.3</v>
      </c>
      <c r="S87" s="242">
        <v>-4.5</v>
      </c>
    </row>
    <row r="88" spans="1:31" ht="13.5" customHeight="1" x14ac:dyDescent="0.2">
      <c r="A88" s="146" t="s">
        <v>84</v>
      </c>
      <c r="B88" s="144">
        <v>9</v>
      </c>
      <c r="D88" s="226">
        <v>-2.5</v>
      </c>
      <c r="E88" s="242">
        <v>-13</v>
      </c>
      <c r="F88" s="242">
        <v>-3</v>
      </c>
      <c r="G88" s="242">
        <v>-3.9</v>
      </c>
      <c r="H88" s="242">
        <v>-7.9</v>
      </c>
      <c r="I88" s="242">
        <v>0.2</v>
      </c>
      <c r="J88" s="242">
        <v>-1.2</v>
      </c>
      <c r="K88" s="242">
        <v>-1.5</v>
      </c>
      <c r="L88" s="242">
        <v>9.6999999999999993</v>
      </c>
      <c r="M88" s="242">
        <v>0.4</v>
      </c>
      <c r="N88" s="242">
        <v>0.3</v>
      </c>
      <c r="O88" s="242">
        <v>3.7</v>
      </c>
      <c r="P88" s="242">
        <v>0.6</v>
      </c>
      <c r="Q88" s="242">
        <v>-4</v>
      </c>
      <c r="R88" s="242">
        <v>22.8</v>
      </c>
      <c r="S88" s="242">
        <v>-5.9</v>
      </c>
    </row>
    <row r="89" spans="1:31" ht="13.5" customHeight="1" x14ac:dyDescent="0.2">
      <c r="A89" s="144" t="s">
        <v>84</v>
      </c>
      <c r="B89" s="144">
        <v>10</v>
      </c>
      <c r="C89" s="152"/>
      <c r="D89" s="226">
        <v>-2.2000000000000002</v>
      </c>
      <c r="E89" s="242">
        <v>-11</v>
      </c>
      <c r="F89" s="242">
        <v>-2.9</v>
      </c>
      <c r="G89" s="242">
        <v>-4.3</v>
      </c>
      <c r="H89" s="242">
        <v>3.6</v>
      </c>
      <c r="I89" s="242">
        <v>1.5</v>
      </c>
      <c r="J89" s="242">
        <v>0.2</v>
      </c>
      <c r="K89" s="242">
        <v>-3.2</v>
      </c>
      <c r="L89" s="242">
        <v>8.6</v>
      </c>
      <c r="M89" s="242">
        <v>0.3</v>
      </c>
      <c r="N89" s="242">
        <v>3.6</v>
      </c>
      <c r="O89" s="242">
        <v>1</v>
      </c>
      <c r="P89" s="242">
        <v>0.3</v>
      </c>
      <c r="Q89" s="242">
        <v>-5.2</v>
      </c>
      <c r="R89" s="242">
        <v>24.3</v>
      </c>
      <c r="S89" s="242">
        <v>-5.7</v>
      </c>
    </row>
    <row r="90" spans="1:31" ht="13.5" customHeight="1" x14ac:dyDescent="0.2">
      <c r="A90" s="146" t="s">
        <v>84</v>
      </c>
      <c r="B90" s="144">
        <v>11</v>
      </c>
      <c r="C90" s="152"/>
      <c r="D90" s="226">
        <v>-2.9</v>
      </c>
      <c r="E90" s="242">
        <v>-11.2</v>
      </c>
      <c r="F90" s="242">
        <v>-3.6</v>
      </c>
      <c r="G90" s="242">
        <v>-0.7</v>
      </c>
      <c r="H90" s="242">
        <v>2.9</v>
      </c>
      <c r="I90" s="242">
        <v>1.3</v>
      </c>
      <c r="J90" s="242">
        <v>-0.8</v>
      </c>
      <c r="K90" s="242">
        <v>-3</v>
      </c>
      <c r="L90" s="242">
        <v>7.3</v>
      </c>
      <c r="M90" s="242">
        <v>-0.3</v>
      </c>
      <c r="N90" s="242">
        <v>2.1</v>
      </c>
      <c r="O90" s="242">
        <v>3.5</v>
      </c>
      <c r="P90" s="242">
        <v>0.3</v>
      </c>
      <c r="Q90" s="242">
        <v>-5.3</v>
      </c>
      <c r="R90" s="242">
        <v>25.2</v>
      </c>
      <c r="S90" s="242">
        <v>-9.1999999999999993</v>
      </c>
    </row>
    <row r="91" spans="1:31" ht="13.5" customHeight="1" x14ac:dyDescent="0.2">
      <c r="A91" s="146" t="s">
        <v>84</v>
      </c>
      <c r="B91" s="144">
        <v>12</v>
      </c>
      <c r="C91" s="152"/>
      <c r="D91" s="226">
        <v>-2.8</v>
      </c>
      <c r="E91" s="242">
        <v>-11.1</v>
      </c>
      <c r="F91" s="242">
        <v>-3.2</v>
      </c>
      <c r="G91" s="242">
        <v>1.9</v>
      </c>
      <c r="H91" s="242">
        <v>2.2999999999999998</v>
      </c>
      <c r="I91" s="242">
        <v>1.1000000000000001</v>
      </c>
      <c r="J91" s="242">
        <v>-0.2</v>
      </c>
      <c r="K91" s="242">
        <v>-2.4</v>
      </c>
      <c r="L91" s="242">
        <v>-3.7</v>
      </c>
      <c r="M91" s="242">
        <v>-0.8</v>
      </c>
      <c r="N91" s="242">
        <v>1.4</v>
      </c>
      <c r="O91" s="242">
        <v>-0.9</v>
      </c>
      <c r="P91" s="242">
        <v>0.1</v>
      </c>
      <c r="Q91" s="242">
        <v>-5</v>
      </c>
      <c r="R91" s="242">
        <v>26.2</v>
      </c>
      <c r="S91" s="242">
        <v>-8.8000000000000007</v>
      </c>
    </row>
    <row r="92" spans="1:31" ht="13.5" customHeight="1" x14ac:dyDescent="0.2">
      <c r="A92" s="148" t="s">
        <v>553</v>
      </c>
      <c r="B92" s="151" t="s">
        <v>360</v>
      </c>
      <c r="C92" s="154"/>
      <c r="D92" s="162">
        <v>-2.4</v>
      </c>
      <c r="E92" s="172">
        <v>-8.3000000000000007</v>
      </c>
      <c r="F92" s="172">
        <v>-3.1</v>
      </c>
      <c r="G92" s="172">
        <v>1.9</v>
      </c>
      <c r="H92" s="172">
        <v>6.9</v>
      </c>
      <c r="I92" s="172">
        <v>0.1</v>
      </c>
      <c r="J92" s="172">
        <v>0.3</v>
      </c>
      <c r="K92" s="172">
        <v>-2</v>
      </c>
      <c r="L92" s="172">
        <v>-5.5</v>
      </c>
      <c r="M92" s="172">
        <v>-1.4</v>
      </c>
      <c r="N92" s="172">
        <v>6</v>
      </c>
      <c r="O92" s="172">
        <v>0.3</v>
      </c>
      <c r="P92" s="172">
        <v>0.3</v>
      </c>
      <c r="Q92" s="172">
        <v>-3.5</v>
      </c>
      <c r="R92" s="172">
        <v>13.9</v>
      </c>
      <c r="S92" s="172">
        <v>-9.6999999999999993</v>
      </c>
    </row>
    <row r="93" spans="1:31" ht="27" customHeight="1" x14ac:dyDescent="0.2">
      <c r="A93" s="592" t="s">
        <v>474</v>
      </c>
      <c r="B93" s="592"/>
      <c r="C93" s="593"/>
      <c r="D93" s="201">
        <v>-0.1</v>
      </c>
      <c r="E93" s="163">
        <v>-0.3</v>
      </c>
      <c r="F93" s="163">
        <v>-0.1</v>
      </c>
      <c r="G93" s="163">
        <v>-0.2</v>
      </c>
      <c r="H93" s="163">
        <v>-0.2</v>
      </c>
      <c r="I93" s="163">
        <v>-0.2</v>
      </c>
      <c r="J93" s="163">
        <v>-0.4</v>
      </c>
      <c r="K93" s="163">
        <v>-0.2</v>
      </c>
      <c r="L93" s="163">
        <v>-0.3</v>
      </c>
      <c r="M93" s="163">
        <v>-0.2</v>
      </c>
      <c r="N93" s="163">
        <v>1.6</v>
      </c>
      <c r="O93" s="163">
        <v>0.2</v>
      </c>
      <c r="P93" s="163">
        <v>0</v>
      </c>
      <c r="Q93" s="163">
        <v>0.1</v>
      </c>
      <c r="R93" s="163">
        <v>-1.8</v>
      </c>
      <c r="S93" s="163">
        <v>-0.3</v>
      </c>
      <c r="T93" s="149"/>
      <c r="U93" s="149"/>
      <c r="V93" s="149"/>
      <c r="W93" s="149"/>
      <c r="X93" s="149"/>
      <c r="Y93" s="149"/>
      <c r="Z93" s="149"/>
      <c r="AA93" s="149"/>
      <c r="AB93" s="149"/>
      <c r="AC93" s="149"/>
      <c r="AD93" s="149"/>
      <c r="AE93" s="149"/>
    </row>
    <row r="94" spans="1:31" ht="22.5" customHeight="1" x14ac:dyDescent="0.2">
      <c r="A94" s="613"/>
      <c r="B94" s="613"/>
      <c r="C94" s="613"/>
      <c r="D94" s="613"/>
      <c r="E94" s="613"/>
      <c r="F94" s="613"/>
      <c r="G94" s="613"/>
      <c r="H94" s="613"/>
      <c r="I94" s="613"/>
      <c r="J94" s="613"/>
      <c r="K94" s="613"/>
      <c r="L94" s="613"/>
      <c r="M94" s="613"/>
      <c r="N94" s="613"/>
      <c r="O94" s="613"/>
      <c r="P94" s="613"/>
      <c r="Q94" s="613"/>
      <c r="R94" s="613"/>
      <c r="S94" s="613"/>
    </row>
    <row r="95" spans="1:31" x14ac:dyDescent="0.2">
      <c r="A95" s="217"/>
    </row>
  </sheetData>
  <mergeCells count="12">
    <mergeCell ref="G2:N2"/>
    <mergeCell ref="H3:O3"/>
    <mergeCell ref="D7:R7"/>
    <mergeCell ref="D27:S27"/>
    <mergeCell ref="A47:C47"/>
    <mergeCell ref="A4:C6"/>
    <mergeCell ref="H49:O49"/>
    <mergeCell ref="D53:R53"/>
    <mergeCell ref="D73:S73"/>
    <mergeCell ref="A93:C93"/>
    <mergeCell ref="A94:S94"/>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14"/>
    <pageSetUpPr fitToPage="1"/>
  </sheetPr>
  <dimension ref="A1:S52"/>
  <sheetViews>
    <sheetView view="pageBreakPreview" zoomScale="60" zoomScaleNormal="100" workbookViewId="0">
      <selection activeCell="Y25" sqref="Y25:Z25"/>
    </sheetView>
  </sheetViews>
  <sheetFormatPr defaultColWidth="9" defaultRowHeight="13" x14ac:dyDescent="0.2"/>
  <cols>
    <col min="1" max="1" width="9.08984375" style="1" customWidth="1"/>
    <col min="2" max="2" width="5.26953125" style="1" customWidth="1"/>
    <col min="3" max="3" width="4.453125" style="1" customWidth="1"/>
    <col min="4" max="4" width="2.7265625" style="1" customWidth="1"/>
    <col min="5" max="18" width="9.7265625" style="1" customWidth="1"/>
    <col min="19" max="19" width="7.453125" style="1" customWidth="1"/>
    <col min="20" max="16384" width="9" style="1"/>
  </cols>
  <sheetData>
    <row r="1" spans="1:19" ht="9" customHeight="1" x14ac:dyDescent="0.2">
      <c r="H1" s="2"/>
      <c r="I1" s="2"/>
      <c r="J1" s="2"/>
      <c r="K1" s="2"/>
      <c r="L1" s="2"/>
      <c r="M1" s="2"/>
    </row>
    <row r="2" spans="1:19" ht="22.5" customHeight="1" x14ac:dyDescent="0.3">
      <c r="B2" s="257"/>
      <c r="C2" s="257"/>
      <c r="D2" s="257"/>
      <c r="G2" s="289"/>
      <c r="H2" s="2"/>
      <c r="I2" s="294" t="s">
        <v>166</v>
      </c>
      <c r="J2" s="295"/>
      <c r="K2" s="295"/>
      <c r="L2" s="295"/>
      <c r="M2" s="2"/>
      <c r="N2" s="2"/>
      <c r="Q2" s="310"/>
    </row>
    <row r="3" spans="1:19" x14ac:dyDescent="0.2">
      <c r="B3" s="141" t="s">
        <v>61</v>
      </c>
      <c r="C3" s="141"/>
      <c r="D3" s="141"/>
      <c r="E3" s="271"/>
      <c r="F3" s="271"/>
      <c r="Q3" s="271" t="s">
        <v>296</v>
      </c>
      <c r="R3" s="314"/>
    </row>
    <row r="4" spans="1:19" x14ac:dyDescent="0.2">
      <c r="B4" s="614" t="s">
        <v>228</v>
      </c>
      <c r="C4" s="615"/>
      <c r="D4" s="616"/>
      <c r="E4" s="272" t="s">
        <v>229</v>
      </c>
      <c r="F4" s="278"/>
      <c r="G4" s="272" t="s">
        <v>202</v>
      </c>
      <c r="H4" s="292"/>
      <c r="I4" s="272" t="s">
        <v>88</v>
      </c>
      <c r="J4" s="278"/>
      <c r="K4" s="297" t="s">
        <v>155</v>
      </c>
      <c r="L4" s="292"/>
      <c r="M4" s="620" t="s">
        <v>233</v>
      </c>
      <c r="N4" s="621"/>
      <c r="O4" s="299" t="s">
        <v>21</v>
      </c>
      <c r="P4" s="278"/>
      <c r="Q4" s="272" t="s">
        <v>236</v>
      </c>
      <c r="R4" s="292"/>
    </row>
    <row r="5" spans="1:19" x14ac:dyDescent="0.2">
      <c r="B5" s="617"/>
      <c r="C5" s="618"/>
      <c r="D5" s="619"/>
      <c r="E5" s="273" t="s">
        <v>241</v>
      </c>
      <c r="F5" s="279" t="s">
        <v>482</v>
      </c>
      <c r="G5" s="273" t="s">
        <v>241</v>
      </c>
      <c r="H5" s="279" t="s">
        <v>482</v>
      </c>
      <c r="I5" s="273" t="s">
        <v>241</v>
      </c>
      <c r="J5" s="279" t="s">
        <v>482</v>
      </c>
      <c r="K5" s="273" t="s">
        <v>241</v>
      </c>
      <c r="L5" s="279" t="s">
        <v>482</v>
      </c>
      <c r="M5" s="273" t="s">
        <v>241</v>
      </c>
      <c r="N5" s="279" t="s">
        <v>482</v>
      </c>
      <c r="O5" s="300" t="s">
        <v>483</v>
      </c>
      <c r="P5" s="279" t="s">
        <v>484</v>
      </c>
      <c r="Q5" s="300" t="s">
        <v>483</v>
      </c>
      <c r="R5" s="279" t="s">
        <v>484</v>
      </c>
    </row>
    <row r="6" spans="1:19" s="74" customFormat="1" ht="8.5" x14ac:dyDescent="0.15">
      <c r="B6" s="258"/>
      <c r="C6" s="260"/>
      <c r="D6" s="265"/>
      <c r="E6" s="274"/>
      <c r="F6" s="280" t="s">
        <v>136</v>
      </c>
      <c r="G6" s="119"/>
      <c r="H6" s="280" t="s">
        <v>136</v>
      </c>
      <c r="I6" s="274"/>
      <c r="J6" s="280" t="s">
        <v>136</v>
      </c>
      <c r="K6" s="119"/>
      <c r="L6" s="280" t="s">
        <v>136</v>
      </c>
      <c r="M6" s="274"/>
      <c r="N6" s="280" t="s">
        <v>136</v>
      </c>
      <c r="O6" s="301" t="s">
        <v>136</v>
      </c>
      <c r="P6" s="280" t="s">
        <v>56</v>
      </c>
      <c r="Q6" s="311" t="s">
        <v>136</v>
      </c>
      <c r="R6" s="280" t="s">
        <v>56</v>
      </c>
    </row>
    <row r="7" spans="1:19" x14ac:dyDescent="0.2">
      <c r="B7" s="486" t="s">
        <v>473</v>
      </c>
      <c r="C7" s="261">
        <v>2</v>
      </c>
      <c r="D7" s="1" t="s">
        <v>252</v>
      </c>
      <c r="E7" s="275">
        <v>103.5</v>
      </c>
      <c r="F7" s="281">
        <v>-2.4505183788878364</v>
      </c>
      <c r="G7" s="2">
        <v>103.7</v>
      </c>
      <c r="H7" s="281">
        <v>-0.19249278152069568</v>
      </c>
      <c r="I7" s="275">
        <v>103.8</v>
      </c>
      <c r="J7" s="281">
        <v>9.6432015429116988E-2</v>
      </c>
      <c r="K7" s="2">
        <v>117.5</v>
      </c>
      <c r="L7" s="281">
        <v>-7.1146245059288544</v>
      </c>
      <c r="M7" s="275">
        <v>103.3</v>
      </c>
      <c r="N7" s="281">
        <v>-9.6711798839466651E-2</v>
      </c>
      <c r="O7" s="302">
        <v>1.72</v>
      </c>
      <c r="P7" s="306">
        <v>-4.0000000000000036E-2</v>
      </c>
      <c r="Q7" s="312">
        <v>1.92</v>
      </c>
      <c r="R7" s="306">
        <v>6.999999999999984E-2</v>
      </c>
      <c r="S7" s="2"/>
    </row>
    <row r="8" spans="1:19" x14ac:dyDescent="0.2">
      <c r="B8" s="485" t="s">
        <v>84</v>
      </c>
      <c r="C8" s="261">
        <v>3</v>
      </c>
      <c r="E8" s="275">
        <v>104.7</v>
      </c>
      <c r="F8" s="281">
        <v>1.1594202898550752</v>
      </c>
      <c r="G8" s="2">
        <v>104</v>
      </c>
      <c r="H8" s="281">
        <v>0.28929604628736466</v>
      </c>
      <c r="I8" s="275">
        <v>103.8</v>
      </c>
      <c r="J8" s="281">
        <v>0</v>
      </c>
      <c r="K8" s="2">
        <v>116.2</v>
      </c>
      <c r="L8" s="281">
        <v>-1.1063829787234019</v>
      </c>
      <c r="M8" s="275">
        <v>103.3</v>
      </c>
      <c r="N8" s="281">
        <v>0</v>
      </c>
      <c r="O8" s="302">
        <v>2</v>
      </c>
      <c r="P8" s="306">
        <v>0.28000000000000003</v>
      </c>
      <c r="Q8" s="312">
        <v>1.73</v>
      </c>
      <c r="R8" s="306">
        <v>-0.18999999999999995</v>
      </c>
      <c r="S8" s="2"/>
    </row>
    <row r="9" spans="1:19" x14ac:dyDescent="0.2">
      <c r="B9" s="485" t="s">
        <v>84</v>
      </c>
      <c r="C9" s="261">
        <v>4</v>
      </c>
      <c r="D9" s="266"/>
      <c r="E9" s="275">
        <v>105</v>
      </c>
      <c r="F9" s="281">
        <v>0.28653295128939554</v>
      </c>
      <c r="G9" s="2">
        <v>104.3</v>
      </c>
      <c r="H9" s="281">
        <v>0.28846153846153577</v>
      </c>
      <c r="I9" s="275">
        <v>102.9</v>
      </c>
      <c r="J9" s="281">
        <v>-0.86705202312137908</v>
      </c>
      <c r="K9" s="2">
        <v>127.4</v>
      </c>
      <c r="L9" s="281">
        <v>9.6385542168674725</v>
      </c>
      <c r="M9" s="275">
        <v>102.7</v>
      </c>
      <c r="N9" s="281">
        <v>-0.58083252662148532</v>
      </c>
      <c r="O9" s="302">
        <v>1.46</v>
      </c>
      <c r="P9" s="306">
        <v>-0.54</v>
      </c>
      <c r="Q9" s="312">
        <v>1.6800000000000002</v>
      </c>
      <c r="R9" s="306">
        <v>-5.0000000000000044E-2</v>
      </c>
      <c r="S9" s="2"/>
    </row>
    <row r="10" spans="1:19" x14ac:dyDescent="0.2">
      <c r="A10" s="252"/>
      <c r="B10" s="487" t="s">
        <v>84</v>
      </c>
      <c r="C10" s="261">
        <v>5</v>
      </c>
      <c r="E10" s="275">
        <v>106.7</v>
      </c>
      <c r="F10" s="281">
        <v>1.6190476190476217</v>
      </c>
      <c r="G10" s="2">
        <v>104.8</v>
      </c>
      <c r="H10" s="281">
        <v>0.4793863854266539</v>
      </c>
      <c r="I10" s="275">
        <v>106.7</v>
      </c>
      <c r="J10" s="281">
        <v>3.692905733722057</v>
      </c>
      <c r="K10" s="2">
        <v>133.30000000000001</v>
      </c>
      <c r="L10" s="281">
        <v>4.6310832025117783</v>
      </c>
      <c r="M10" s="275">
        <v>103</v>
      </c>
      <c r="N10" s="281">
        <v>0.29211295034079565</v>
      </c>
      <c r="O10" s="302">
        <v>1.8</v>
      </c>
      <c r="P10" s="306">
        <v>0.34000000000000008</v>
      </c>
      <c r="Q10" s="312">
        <v>1.56</v>
      </c>
      <c r="R10" s="306">
        <v>-0.12000000000000011</v>
      </c>
      <c r="S10" s="2"/>
    </row>
    <row r="11" spans="1:19" x14ac:dyDescent="0.2">
      <c r="A11" s="252"/>
      <c r="B11" s="487" t="s">
        <v>84</v>
      </c>
      <c r="C11" s="261">
        <v>6</v>
      </c>
      <c r="D11" s="266"/>
      <c r="E11" s="275">
        <v>104.1</v>
      </c>
      <c r="F11" s="281">
        <v>-2.4367385192127538</v>
      </c>
      <c r="G11" s="2">
        <v>104.5</v>
      </c>
      <c r="H11" s="281">
        <v>-0.28625954198473014</v>
      </c>
      <c r="I11" s="275">
        <v>103.7</v>
      </c>
      <c r="J11" s="281">
        <v>-2.8116213683223994</v>
      </c>
      <c r="K11" s="275">
        <v>128.30000000000001</v>
      </c>
      <c r="L11" s="281">
        <v>-3.7509377344336086</v>
      </c>
      <c r="M11" s="275">
        <v>102.9</v>
      </c>
      <c r="N11" s="281">
        <v>-9.7087378640771174E-2</v>
      </c>
      <c r="O11" s="302">
        <v>1.8</v>
      </c>
      <c r="P11" s="306">
        <v>0</v>
      </c>
      <c r="Q11" s="312">
        <v>1.9300000000000002</v>
      </c>
      <c r="R11" s="306">
        <v>0.36999999999999988</v>
      </c>
      <c r="S11" s="2"/>
    </row>
    <row r="12" spans="1:19" x14ac:dyDescent="0.2">
      <c r="A12" s="253"/>
      <c r="B12" s="485" t="s">
        <v>84</v>
      </c>
      <c r="C12" s="261">
        <v>7</v>
      </c>
      <c r="D12" s="266"/>
      <c r="E12" s="275">
        <v>111.1</v>
      </c>
      <c r="F12" s="281">
        <v>6.7243035542747371</v>
      </c>
      <c r="G12" s="2">
        <v>104.4</v>
      </c>
      <c r="H12" s="281">
        <v>-9.569377990430078E-2</v>
      </c>
      <c r="I12" s="275">
        <v>102.8</v>
      </c>
      <c r="J12" s="281">
        <v>-0.86788813886210769</v>
      </c>
      <c r="K12" s="2">
        <v>124.5</v>
      </c>
      <c r="L12" s="281">
        <v>-2.9618082618862127</v>
      </c>
      <c r="M12" s="275">
        <v>102.5</v>
      </c>
      <c r="N12" s="281">
        <v>-0.3887269193391697</v>
      </c>
      <c r="O12" s="302">
        <v>1.78</v>
      </c>
      <c r="P12" s="306">
        <v>-2.0000000000000018E-2</v>
      </c>
      <c r="Q12" s="312">
        <v>2.09</v>
      </c>
      <c r="R12" s="306">
        <v>0.1599999999999997</v>
      </c>
      <c r="S12" s="2"/>
    </row>
    <row r="13" spans="1:19" x14ac:dyDescent="0.2">
      <c r="B13" s="488" t="s">
        <v>84</v>
      </c>
      <c r="C13" s="261">
        <v>8</v>
      </c>
      <c r="E13" s="275">
        <v>105</v>
      </c>
      <c r="F13" s="281">
        <v>-5.4905490549054861</v>
      </c>
      <c r="G13" s="2">
        <v>105</v>
      </c>
      <c r="H13" s="281">
        <v>0.57471264367815544</v>
      </c>
      <c r="I13" s="275">
        <v>103.3</v>
      </c>
      <c r="J13" s="281">
        <v>0.48638132295719844</v>
      </c>
      <c r="K13" s="2">
        <v>120.6</v>
      </c>
      <c r="L13" s="281">
        <v>-3.132530120481932</v>
      </c>
      <c r="M13" s="275">
        <v>101.8</v>
      </c>
      <c r="N13" s="281">
        <v>-0.68292682926829551</v>
      </c>
      <c r="O13" s="302">
        <v>1.55</v>
      </c>
      <c r="P13" s="306">
        <v>-0.23</v>
      </c>
      <c r="Q13" s="312">
        <v>2.38</v>
      </c>
      <c r="R13" s="306">
        <v>0.29000000000000004</v>
      </c>
      <c r="S13" s="2"/>
    </row>
    <row r="14" spans="1:19" x14ac:dyDescent="0.2">
      <c r="A14" s="252"/>
      <c r="B14" s="487" t="s">
        <v>84</v>
      </c>
      <c r="C14" s="261">
        <v>9</v>
      </c>
      <c r="D14" s="266"/>
      <c r="E14" s="275">
        <v>108.7</v>
      </c>
      <c r="F14" s="281">
        <v>3.5238095238095264</v>
      </c>
      <c r="G14" s="2">
        <v>106.7</v>
      </c>
      <c r="H14" s="281">
        <v>1.6190476190476217</v>
      </c>
      <c r="I14" s="275">
        <v>103.5</v>
      </c>
      <c r="J14" s="281">
        <v>0.19361084220716637</v>
      </c>
      <c r="K14" s="2">
        <v>125.9</v>
      </c>
      <c r="L14" s="281">
        <v>4.3946932006633599</v>
      </c>
      <c r="M14" s="275">
        <v>101.1</v>
      </c>
      <c r="N14" s="281">
        <v>-0.6876227897838928</v>
      </c>
      <c r="O14" s="302">
        <v>1.75</v>
      </c>
      <c r="P14" s="306">
        <v>0.19999999999999996</v>
      </c>
      <c r="Q14" s="312">
        <v>2.59</v>
      </c>
      <c r="R14" s="306">
        <v>0.20999999999999996</v>
      </c>
      <c r="S14" s="2"/>
    </row>
    <row r="15" spans="1:19" x14ac:dyDescent="0.2">
      <c r="A15" s="252"/>
      <c r="B15" s="487" t="s">
        <v>84</v>
      </c>
      <c r="C15" s="261">
        <v>10</v>
      </c>
      <c r="D15" s="267"/>
      <c r="E15" s="275">
        <v>108</v>
      </c>
      <c r="F15" s="281">
        <v>-0.64397424103036138</v>
      </c>
      <c r="G15" s="2">
        <v>105.8</v>
      </c>
      <c r="H15" s="281">
        <v>-0.84348641049672501</v>
      </c>
      <c r="I15" s="275">
        <v>102.6</v>
      </c>
      <c r="J15" s="281">
        <v>-0.86956521739130987</v>
      </c>
      <c r="K15" s="2">
        <v>119.1</v>
      </c>
      <c r="L15" s="281">
        <v>-5.4011119936457597</v>
      </c>
      <c r="M15" s="275">
        <v>101.2</v>
      </c>
      <c r="N15" s="281">
        <v>9.8911968348178558E-2</v>
      </c>
      <c r="O15" s="302">
        <v>1.88</v>
      </c>
      <c r="P15" s="306">
        <v>0.12999999999999989</v>
      </c>
      <c r="Q15" s="312">
        <v>1.81</v>
      </c>
      <c r="R15" s="306">
        <v>-0.7799999999999998</v>
      </c>
      <c r="S15" s="2"/>
    </row>
    <row r="16" spans="1:19" ht="13.5" customHeight="1" x14ac:dyDescent="0.2">
      <c r="A16" s="252"/>
      <c r="B16" s="487" t="s">
        <v>84</v>
      </c>
      <c r="C16" s="261">
        <v>11</v>
      </c>
      <c r="D16" s="267"/>
      <c r="E16" s="275">
        <v>109.5</v>
      </c>
      <c r="F16" s="281">
        <v>1.3888888888888888</v>
      </c>
      <c r="G16" s="2">
        <v>106.7</v>
      </c>
      <c r="H16" s="281">
        <v>0.85066162570889003</v>
      </c>
      <c r="I16" s="275">
        <v>104.1</v>
      </c>
      <c r="J16" s="281">
        <v>1.4619883040935673</v>
      </c>
      <c r="K16" s="2">
        <v>129.30000000000001</v>
      </c>
      <c r="L16" s="281">
        <v>8.5642317380352786</v>
      </c>
      <c r="M16" s="275">
        <v>100.7</v>
      </c>
      <c r="N16" s="281">
        <v>-0.49407114624505932</v>
      </c>
      <c r="O16" s="302">
        <v>1.4</v>
      </c>
      <c r="P16" s="306">
        <v>-0.48</v>
      </c>
      <c r="Q16" s="312">
        <v>1.65</v>
      </c>
      <c r="R16" s="306">
        <v>-0.16000000000000014</v>
      </c>
    </row>
    <row r="17" spans="1:18" ht="13.5" customHeight="1" x14ac:dyDescent="0.2">
      <c r="A17" s="254"/>
      <c r="B17" s="484" t="s">
        <v>84</v>
      </c>
      <c r="C17" s="262">
        <v>12</v>
      </c>
      <c r="D17" s="268"/>
      <c r="E17" s="276">
        <v>109.5</v>
      </c>
      <c r="F17" s="282">
        <v>0</v>
      </c>
      <c r="G17" s="285">
        <v>105.8</v>
      </c>
      <c r="H17" s="282">
        <v>-0.84348641049672501</v>
      </c>
      <c r="I17" s="276">
        <v>102.1</v>
      </c>
      <c r="J17" s="282">
        <v>-1.9212295869356391</v>
      </c>
      <c r="K17" s="285">
        <v>120.1</v>
      </c>
      <c r="L17" s="282">
        <v>-7.1152358855375226</v>
      </c>
      <c r="M17" s="276">
        <v>100.9</v>
      </c>
      <c r="N17" s="282">
        <v>0.19860973187686479</v>
      </c>
      <c r="O17" s="303">
        <v>1.65</v>
      </c>
      <c r="P17" s="307">
        <v>0.25</v>
      </c>
      <c r="Q17" s="309">
        <v>1.83</v>
      </c>
      <c r="R17" s="307">
        <v>0.18000000000000016</v>
      </c>
    </row>
    <row r="18" spans="1:18" ht="13.5" customHeight="1" x14ac:dyDescent="0.2">
      <c r="A18" s="255"/>
      <c r="B18" s="483" t="s">
        <v>553</v>
      </c>
      <c r="C18" s="263" t="s">
        <v>360</v>
      </c>
      <c r="D18" s="268"/>
      <c r="E18" s="277">
        <v>109.2</v>
      </c>
      <c r="F18" s="283">
        <v>-0.2739726027397234</v>
      </c>
      <c r="G18" s="290">
        <v>105.7</v>
      </c>
      <c r="H18" s="283">
        <v>-9.4517958412092928E-2</v>
      </c>
      <c r="I18" s="277">
        <v>103.1</v>
      </c>
      <c r="J18" s="283">
        <v>0.97943192948090119</v>
      </c>
      <c r="K18" s="290">
        <v>113.8</v>
      </c>
      <c r="L18" s="283">
        <v>-5.2456286427976666</v>
      </c>
      <c r="M18" s="277">
        <v>101.1</v>
      </c>
      <c r="N18" s="283">
        <v>0.19821605550048427</v>
      </c>
      <c r="O18" s="304">
        <v>1.6</v>
      </c>
      <c r="P18" s="308">
        <v>-4.9999999999999822E-2</v>
      </c>
      <c r="Q18" s="313">
        <v>1.31</v>
      </c>
      <c r="R18" s="308">
        <v>-0.52</v>
      </c>
    </row>
    <row r="19" spans="1:18" ht="13.5" customHeight="1" x14ac:dyDescent="0.2">
      <c r="A19" s="255" t="s">
        <v>486</v>
      </c>
      <c r="E19" s="2"/>
      <c r="F19" s="2"/>
      <c r="G19" s="2"/>
      <c r="H19" s="2"/>
      <c r="I19" s="2"/>
      <c r="J19" s="2"/>
      <c r="K19" s="2"/>
      <c r="L19" s="2"/>
      <c r="M19" s="2"/>
      <c r="N19" s="2"/>
      <c r="O19" s="2"/>
      <c r="P19" s="2"/>
      <c r="Q19" s="2"/>
      <c r="R19" s="2"/>
    </row>
    <row r="20" spans="1:18" ht="13.5" customHeight="1" x14ac:dyDescent="0.2">
      <c r="A20" s="256"/>
      <c r="B20" s="141" t="s">
        <v>75</v>
      </c>
      <c r="C20" s="141"/>
      <c r="D20" s="141"/>
      <c r="E20" s="2"/>
      <c r="F20" s="284"/>
      <c r="G20" s="285"/>
      <c r="H20" s="2"/>
      <c r="I20" s="2"/>
      <c r="K20" s="2"/>
      <c r="M20" s="2"/>
      <c r="N20" s="284"/>
      <c r="O20" s="305"/>
      <c r="P20" s="305"/>
      <c r="Q20" s="271" t="s">
        <v>296</v>
      </c>
      <c r="R20" s="315"/>
    </row>
    <row r="21" spans="1:18" ht="13.5" customHeight="1" x14ac:dyDescent="0.2">
      <c r="A21" s="255"/>
      <c r="B21" s="614" t="s">
        <v>228</v>
      </c>
      <c r="C21" s="622"/>
      <c r="D21" s="623"/>
      <c r="E21" s="627" t="s">
        <v>229</v>
      </c>
      <c r="F21" s="628"/>
      <c r="G21" s="291" t="s">
        <v>202</v>
      </c>
      <c r="H21" s="293"/>
      <c r="I21" s="291" t="s">
        <v>88</v>
      </c>
      <c r="J21" s="296"/>
      <c r="K21" s="298" t="s">
        <v>155</v>
      </c>
      <c r="L21" s="293"/>
      <c r="M21" s="620" t="s">
        <v>233</v>
      </c>
      <c r="N21" s="621"/>
      <c r="O21" s="299" t="s">
        <v>21</v>
      </c>
      <c r="P21" s="278"/>
      <c r="Q21" s="272" t="s">
        <v>236</v>
      </c>
      <c r="R21" s="292"/>
    </row>
    <row r="22" spans="1:18" x14ac:dyDescent="0.2">
      <c r="A22" s="255" t="s">
        <v>486</v>
      </c>
      <c r="B22" s="624"/>
      <c r="C22" s="625"/>
      <c r="D22" s="626"/>
      <c r="E22" s="273" t="s">
        <v>241</v>
      </c>
      <c r="F22" s="279" t="s">
        <v>482</v>
      </c>
      <c r="G22" s="273" t="s">
        <v>241</v>
      </c>
      <c r="H22" s="279" t="s">
        <v>482</v>
      </c>
      <c r="I22" s="273" t="s">
        <v>241</v>
      </c>
      <c r="J22" s="279" t="s">
        <v>482</v>
      </c>
      <c r="K22" s="273" t="s">
        <v>241</v>
      </c>
      <c r="L22" s="279" t="s">
        <v>482</v>
      </c>
      <c r="M22" s="273" t="s">
        <v>241</v>
      </c>
      <c r="N22" s="279" t="s">
        <v>482</v>
      </c>
      <c r="O22" s="300" t="s">
        <v>483</v>
      </c>
      <c r="P22" s="279" t="s">
        <v>484</v>
      </c>
      <c r="Q22" s="300" t="s">
        <v>483</v>
      </c>
      <c r="R22" s="279" t="s">
        <v>484</v>
      </c>
    </row>
    <row r="23" spans="1:18" s="74" customFormat="1" ht="12.5" x14ac:dyDescent="0.15">
      <c r="B23" s="258"/>
      <c r="C23" s="260"/>
      <c r="D23" s="269"/>
      <c r="E23" s="274"/>
      <c r="F23" s="280" t="s">
        <v>136</v>
      </c>
      <c r="G23" s="119"/>
      <c r="H23" s="280" t="s">
        <v>136</v>
      </c>
      <c r="I23" s="274"/>
      <c r="J23" s="280" t="s">
        <v>136</v>
      </c>
      <c r="K23" s="119"/>
      <c r="L23" s="280" t="s">
        <v>136</v>
      </c>
      <c r="M23" s="274"/>
      <c r="N23" s="280" t="s">
        <v>136</v>
      </c>
      <c r="O23" s="301" t="s">
        <v>136</v>
      </c>
      <c r="P23" s="280" t="s">
        <v>56</v>
      </c>
      <c r="Q23" s="311" t="s">
        <v>136</v>
      </c>
      <c r="R23" s="280" t="s">
        <v>56</v>
      </c>
    </row>
    <row r="24" spans="1:18" x14ac:dyDescent="0.2">
      <c r="A24" s="255"/>
      <c r="B24" s="486" t="s">
        <v>473</v>
      </c>
      <c r="C24" s="261">
        <v>2</v>
      </c>
      <c r="D24" s="1" t="s">
        <v>252</v>
      </c>
      <c r="E24" s="275">
        <v>107</v>
      </c>
      <c r="F24" s="281">
        <v>0</v>
      </c>
      <c r="G24" s="275">
        <v>107.1</v>
      </c>
      <c r="H24" s="281">
        <v>0.3748828491096452</v>
      </c>
      <c r="I24" s="275">
        <v>103.3</v>
      </c>
      <c r="J24" s="281">
        <v>-0.38572806171649537</v>
      </c>
      <c r="K24" s="275">
        <v>113.8</v>
      </c>
      <c r="L24" s="281">
        <v>-4.1280539174389261</v>
      </c>
      <c r="M24" s="275">
        <v>101.2</v>
      </c>
      <c r="N24" s="281">
        <v>0.19801980198020083</v>
      </c>
      <c r="O24" s="302">
        <v>1.03</v>
      </c>
      <c r="P24" s="306">
        <v>0.25</v>
      </c>
      <c r="Q24" s="302">
        <v>1.37</v>
      </c>
      <c r="R24" s="306">
        <v>0.12000000000000011</v>
      </c>
    </row>
    <row r="25" spans="1:18" x14ac:dyDescent="0.2">
      <c r="B25" s="485" t="s">
        <v>84</v>
      </c>
      <c r="C25" s="261">
        <v>3</v>
      </c>
      <c r="D25" s="266"/>
      <c r="E25" s="275">
        <v>108.1</v>
      </c>
      <c r="F25" s="281">
        <v>1.0280373831775647</v>
      </c>
      <c r="G25" s="275">
        <v>107.1</v>
      </c>
      <c r="H25" s="281">
        <v>0</v>
      </c>
      <c r="I25" s="275">
        <v>102.6</v>
      </c>
      <c r="J25" s="281">
        <v>-0.67763794772507535</v>
      </c>
      <c r="K25" s="275">
        <v>108.4</v>
      </c>
      <c r="L25" s="281">
        <v>-4.7451669595782002</v>
      </c>
      <c r="M25" s="275">
        <v>100.5</v>
      </c>
      <c r="N25" s="281">
        <v>-0.69169960474308578</v>
      </c>
      <c r="O25" s="302">
        <v>0.92</v>
      </c>
      <c r="P25" s="306">
        <v>-0.10999999999999999</v>
      </c>
      <c r="Q25" s="302">
        <v>1.37</v>
      </c>
      <c r="R25" s="306">
        <v>0</v>
      </c>
    </row>
    <row r="26" spans="1:18" x14ac:dyDescent="0.2">
      <c r="B26" s="485" t="s">
        <v>84</v>
      </c>
      <c r="C26" s="261">
        <v>4</v>
      </c>
      <c r="E26" s="275">
        <v>110.3</v>
      </c>
      <c r="F26" s="281">
        <v>2.0351526364477364</v>
      </c>
      <c r="G26" s="275">
        <v>107.9</v>
      </c>
      <c r="H26" s="281">
        <v>0.74696545284781646</v>
      </c>
      <c r="I26" s="275">
        <v>100.9</v>
      </c>
      <c r="J26" s="281">
        <v>-1.6569200779726987</v>
      </c>
      <c r="K26" s="275">
        <v>113.3</v>
      </c>
      <c r="L26" s="281">
        <v>4.5202952029520214</v>
      </c>
      <c r="M26" s="275">
        <v>99.7</v>
      </c>
      <c r="N26" s="281">
        <v>-0.79601990049750959</v>
      </c>
      <c r="O26" s="302">
        <v>0.92</v>
      </c>
      <c r="P26" s="306">
        <v>0</v>
      </c>
      <c r="Q26" s="302">
        <v>1.33</v>
      </c>
      <c r="R26" s="306">
        <v>-4.0000000000000036E-2</v>
      </c>
    </row>
    <row r="27" spans="1:18" x14ac:dyDescent="0.2">
      <c r="B27" s="485" t="s">
        <v>84</v>
      </c>
      <c r="C27" s="261">
        <v>5</v>
      </c>
      <c r="D27" s="266"/>
      <c r="E27" s="275">
        <v>110.4</v>
      </c>
      <c r="F27" s="281">
        <v>9.0661831369001383E-2</v>
      </c>
      <c r="G27" s="275">
        <v>109.9</v>
      </c>
      <c r="H27" s="281">
        <v>1.8535681186283595</v>
      </c>
      <c r="I27" s="275">
        <v>108.7</v>
      </c>
      <c r="J27" s="281">
        <v>7.7304261645193231</v>
      </c>
      <c r="K27" s="275">
        <v>123.5</v>
      </c>
      <c r="L27" s="281">
        <v>9.0026478375992962</v>
      </c>
      <c r="M27" s="275">
        <v>100.4</v>
      </c>
      <c r="N27" s="281">
        <v>0.70210631895687337</v>
      </c>
      <c r="O27" s="302">
        <v>1.33</v>
      </c>
      <c r="P27" s="306">
        <v>0.41</v>
      </c>
      <c r="Q27" s="302">
        <v>1.06</v>
      </c>
      <c r="R27" s="306">
        <v>-0.27</v>
      </c>
    </row>
    <row r="28" spans="1:18" x14ac:dyDescent="0.2">
      <c r="B28" s="485" t="s">
        <v>84</v>
      </c>
      <c r="C28" s="261">
        <v>6</v>
      </c>
      <c r="E28" s="275">
        <v>108.7</v>
      </c>
      <c r="F28" s="281">
        <v>-1.5398550724637705</v>
      </c>
      <c r="G28" s="275">
        <v>109.8</v>
      </c>
      <c r="H28" s="281">
        <v>-9.099181073704142E-2</v>
      </c>
      <c r="I28" s="275">
        <v>104.7</v>
      </c>
      <c r="J28" s="281">
        <v>-3.6798528058877644</v>
      </c>
      <c r="K28" s="275">
        <v>122.9</v>
      </c>
      <c r="L28" s="281">
        <v>-0.48582995951416547</v>
      </c>
      <c r="M28" s="275">
        <v>100.2</v>
      </c>
      <c r="N28" s="281">
        <v>-0.19920318725099884</v>
      </c>
      <c r="O28" s="302">
        <v>1.17</v>
      </c>
      <c r="P28" s="306">
        <v>-0.16000000000000014</v>
      </c>
      <c r="Q28" s="302">
        <v>1.03</v>
      </c>
      <c r="R28" s="306">
        <v>-3.0000000000000027E-2</v>
      </c>
    </row>
    <row r="29" spans="1:18" x14ac:dyDescent="0.2">
      <c r="B29" s="485" t="s">
        <v>84</v>
      </c>
      <c r="C29" s="261">
        <v>7</v>
      </c>
      <c r="D29" s="266"/>
      <c r="E29" s="275">
        <v>116.4</v>
      </c>
      <c r="F29" s="281">
        <v>7.0837166513339493</v>
      </c>
      <c r="G29" s="275">
        <v>109.4</v>
      </c>
      <c r="H29" s="281">
        <v>-0.36429872495445492</v>
      </c>
      <c r="I29" s="275">
        <v>103.4</v>
      </c>
      <c r="J29" s="281">
        <v>-1.2416427889207231</v>
      </c>
      <c r="K29" s="275">
        <v>120.8</v>
      </c>
      <c r="L29" s="281">
        <v>-1.7087062652563128</v>
      </c>
      <c r="M29" s="275">
        <v>99.7</v>
      </c>
      <c r="N29" s="281">
        <v>-0.49900199600798401</v>
      </c>
      <c r="O29" s="302">
        <v>0.98</v>
      </c>
      <c r="P29" s="306">
        <v>-0.18999999999999995</v>
      </c>
      <c r="Q29" s="302">
        <v>1.28</v>
      </c>
      <c r="R29" s="306">
        <v>0.25</v>
      </c>
    </row>
    <row r="30" spans="1:18" x14ac:dyDescent="0.2">
      <c r="B30" s="485" t="s">
        <v>84</v>
      </c>
      <c r="C30" s="261">
        <v>8</v>
      </c>
      <c r="D30" s="266"/>
      <c r="E30" s="275">
        <v>110.7</v>
      </c>
      <c r="F30" s="281">
        <v>-4.8969072164948475</v>
      </c>
      <c r="G30" s="275">
        <v>109.9</v>
      </c>
      <c r="H30" s="281">
        <v>0.45703839122486289</v>
      </c>
      <c r="I30" s="275">
        <v>106.5</v>
      </c>
      <c r="J30" s="281">
        <v>2.9980657640232051</v>
      </c>
      <c r="K30" s="275">
        <v>121.1</v>
      </c>
      <c r="L30" s="281">
        <v>0.24834437086092481</v>
      </c>
      <c r="M30" s="275">
        <v>99.7</v>
      </c>
      <c r="N30" s="281">
        <v>0</v>
      </c>
      <c r="O30" s="302">
        <v>1.0900000000000001</v>
      </c>
      <c r="P30" s="306">
        <v>0.1100000000000001</v>
      </c>
      <c r="Q30" s="302">
        <v>1.38</v>
      </c>
      <c r="R30" s="306">
        <v>9.9999999999999867E-2</v>
      </c>
    </row>
    <row r="31" spans="1:18" x14ac:dyDescent="0.2">
      <c r="B31" s="485" t="s">
        <v>84</v>
      </c>
      <c r="C31" s="261">
        <v>9</v>
      </c>
      <c r="E31" s="275">
        <v>112.1</v>
      </c>
      <c r="F31" s="281">
        <v>1.2646793134597936</v>
      </c>
      <c r="G31" s="275">
        <v>110.1</v>
      </c>
      <c r="H31" s="281">
        <v>0.18198362147405697</v>
      </c>
      <c r="I31" s="275">
        <v>103.7</v>
      </c>
      <c r="J31" s="281">
        <v>-2.6291079812206548</v>
      </c>
      <c r="K31" s="275">
        <v>119.8</v>
      </c>
      <c r="L31" s="281">
        <v>-1.0734929810074296</v>
      </c>
      <c r="M31" s="275">
        <v>99.1</v>
      </c>
      <c r="N31" s="281">
        <v>-0.60180541624875483</v>
      </c>
      <c r="O31" s="302">
        <v>1</v>
      </c>
      <c r="P31" s="306">
        <v>-9.000000000000008E-2</v>
      </c>
      <c r="Q31" s="302">
        <v>1.53</v>
      </c>
      <c r="R31" s="306">
        <v>0.15000000000000013</v>
      </c>
    </row>
    <row r="32" spans="1:18" x14ac:dyDescent="0.2">
      <c r="B32" s="485" t="s">
        <v>84</v>
      </c>
      <c r="C32" s="261">
        <v>10</v>
      </c>
      <c r="D32" s="266"/>
      <c r="E32" s="275">
        <v>112.5</v>
      </c>
      <c r="F32" s="281">
        <v>0.35682426404996048</v>
      </c>
      <c r="G32" s="275">
        <v>110.8</v>
      </c>
      <c r="H32" s="281">
        <v>0.63578564940963023</v>
      </c>
      <c r="I32" s="275">
        <v>104.9</v>
      </c>
      <c r="J32" s="281">
        <v>1.1571841851494724</v>
      </c>
      <c r="K32" s="275">
        <v>119.5</v>
      </c>
      <c r="L32" s="281">
        <v>-0.25041736227044842</v>
      </c>
      <c r="M32" s="275">
        <v>99.1</v>
      </c>
      <c r="N32" s="281">
        <v>0</v>
      </c>
      <c r="O32" s="302">
        <v>1.0900000000000001</v>
      </c>
      <c r="P32" s="306">
        <v>9.000000000000008E-2</v>
      </c>
      <c r="Q32" s="302">
        <v>1.07</v>
      </c>
      <c r="R32" s="306">
        <v>-0.46</v>
      </c>
    </row>
    <row r="33" spans="2:19" x14ac:dyDescent="0.2">
      <c r="B33" s="485" t="s">
        <v>84</v>
      </c>
      <c r="C33" s="261">
        <v>11</v>
      </c>
      <c r="D33" s="267"/>
      <c r="E33" s="275">
        <v>112.8</v>
      </c>
      <c r="F33" s="281">
        <v>0.26666666666666416</v>
      </c>
      <c r="G33" s="275">
        <v>111.1</v>
      </c>
      <c r="H33" s="281">
        <v>0.27075812274367972</v>
      </c>
      <c r="I33" s="275">
        <v>104.5</v>
      </c>
      <c r="J33" s="281">
        <v>-0.38131553860820372</v>
      </c>
      <c r="K33" s="275">
        <v>117.7</v>
      </c>
      <c r="L33" s="281">
        <v>-1.5062761506276126</v>
      </c>
      <c r="M33" s="275">
        <v>98.6</v>
      </c>
      <c r="N33" s="281">
        <v>-0.50454086781029261</v>
      </c>
      <c r="O33" s="302">
        <v>1.32</v>
      </c>
      <c r="P33" s="306">
        <v>0.23</v>
      </c>
      <c r="Q33" s="302">
        <v>1.17</v>
      </c>
      <c r="R33" s="306">
        <v>9.9999999999999867E-2</v>
      </c>
    </row>
    <row r="34" spans="2:19" x14ac:dyDescent="0.2">
      <c r="B34" s="484" t="s">
        <v>84</v>
      </c>
      <c r="C34" s="262">
        <v>12</v>
      </c>
      <c r="D34" s="270"/>
      <c r="E34" s="276">
        <v>112.9</v>
      </c>
      <c r="F34" s="285">
        <v>8.8652482269511113E-2</v>
      </c>
      <c r="G34" s="276">
        <v>110.4</v>
      </c>
      <c r="H34" s="285">
        <v>-0.63006300630061984</v>
      </c>
      <c r="I34" s="276">
        <v>103</v>
      </c>
      <c r="J34" s="285">
        <v>-1.4354066985645932</v>
      </c>
      <c r="K34" s="276">
        <v>117.1</v>
      </c>
      <c r="L34" s="285">
        <v>-0.50977060322855439</v>
      </c>
      <c r="M34" s="276">
        <v>98.8</v>
      </c>
      <c r="N34" s="285">
        <v>0.202839756592295</v>
      </c>
      <c r="O34" s="303">
        <v>0.82</v>
      </c>
      <c r="P34" s="309">
        <v>-0.50000000000000011</v>
      </c>
      <c r="Q34" s="303">
        <v>1.03</v>
      </c>
      <c r="R34" s="307">
        <v>-0.1399999999999999</v>
      </c>
      <c r="S34" s="259"/>
    </row>
    <row r="35" spans="2:19" x14ac:dyDescent="0.2">
      <c r="B35" s="483" t="s">
        <v>553</v>
      </c>
      <c r="C35" s="263" t="s">
        <v>360</v>
      </c>
      <c r="D35" s="268"/>
      <c r="E35" s="277">
        <v>108.6</v>
      </c>
      <c r="F35" s="283">
        <v>-3.8086802480070956</v>
      </c>
      <c r="G35" s="277">
        <v>108.1</v>
      </c>
      <c r="H35" s="283">
        <v>-2.0833333333333437</v>
      </c>
      <c r="I35" s="277">
        <v>103.8</v>
      </c>
      <c r="J35" s="283">
        <v>0.77669902912621092</v>
      </c>
      <c r="K35" s="277">
        <v>108.5</v>
      </c>
      <c r="L35" s="283">
        <v>-7.3441502988898328</v>
      </c>
      <c r="M35" s="277">
        <v>98.3</v>
      </c>
      <c r="N35" s="283">
        <v>-0.50607287449392713</v>
      </c>
      <c r="O35" s="304">
        <v>1.27</v>
      </c>
      <c r="P35" s="308">
        <v>0.45000000000000007</v>
      </c>
      <c r="Q35" s="304">
        <v>1.04</v>
      </c>
      <c r="R35" s="308">
        <v>1.0000000000000009E-2</v>
      </c>
    </row>
    <row r="36" spans="2:19" x14ac:dyDescent="0.2">
      <c r="E36" s="2"/>
      <c r="F36" s="2"/>
      <c r="G36" s="2"/>
      <c r="H36" s="2"/>
      <c r="I36" s="2"/>
      <c r="J36" s="2"/>
      <c r="K36" s="2"/>
      <c r="L36" s="2"/>
      <c r="M36" s="2"/>
      <c r="N36" s="2"/>
      <c r="O36" s="2"/>
      <c r="P36" s="2"/>
      <c r="Q36" s="2"/>
      <c r="R36" s="2"/>
    </row>
    <row r="37" spans="2:19" x14ac:dyDescent="0.2">
      <c r="B37" s="190" t="s">
        <v>241</v>
      </c>
      <c r="C37" s="190"/>
      <c r="D37" s="190"/>
      <c r="F37" s="286" t="s">
        <v>345</v>
      </c>
    </row>
    <row r="38" spans="2:19" x14ac:dyDescent="0.2">
      <c r="F38" s="286" t="s">
        <v>487</v>
      </c>
    </row>
    <row r="39" spans="2:19" x14ac:dyDescent="0.2">
      <c r="F39" s="286" t="s">
        <v>447</v>
      </c>
    </row>
    <row r="40" spans="2:19" x14ac:dyDescent="0.2">
      <c r="F40" s="287"/>
    </row>
    <row r="52" spans="3:6" ht="16.5" x14ac:dyDescent="0.25">
      <c r="C52" s="264"/>
      <c r="F52" s="288"/>
    </row>
  </sheetData>
  <mergeCells count="5">
    <mergeCell ref="B4:D5"/>
    <mergeCell ref="M4:N4"/>
    <mergeCell ref="B21:D22"/>
    <mergeCell ref="E21:F21"/>
    <mergeCell ref="M21:N21"/>
  </mergeCells>
  <phoneticPr fontId="59"/>
  <pageMargins left="0.39370078740157483" right="0.39370078740157483" top="0.98425196850393704" bottom="0.51" header="0.51181102362204722" footer="0.51181102362204722"/>
  <pageSetup paperSize="9" scale="9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53"/>
  </sheetPr>
  <dimension ref="B1:N105"/>
  <sheetViews>
    <sheetView view="pageBreakPreview" topLeftCell="A10" zoomScale="60" zoomScaleNormal="70" workbookViewId="0">
      <selection activeCell="X9" sqref="X9"/>
    </sheetView>
  </sheetViews>
  <sheetFormatPr defaultColWidth="9" defaultRowHeight="13" x14ac:dyDescent="0.2"/>
  <cols>
    <col min="1" max="1" width="10.7265625" style="1" customWidth="1"/>
    <col min="2" max="2" width="6.453125" style="1" customWidth="1"/>
    <col min="3" max="3" width="39.08984375" style="190" customWidth="1"/>
    <col min="4" max="14" width="12.6328125" style="1" customWidth="1"/>
    <col min="15" max="15" width="9" style="1" bestFit="1"/>
    <col min="16" max="16384" width="9" style="1"/>
  </cols>
  <sheetData>
    <row r="1" spans="2:14" ht="23.25" customHeight="1" x14ac:dyDescent="0.2">
      <c r="B1" s="140" t="s">
        <v>34</v>
      </c>
    </row>
    <row r="2" spans="2:14" ht="23.25" customHeight="1" x14ac:dyDescent="0.3">
      <c r="C2" s="327">
        <v>45658</v>
      </c>
      <c r="D2" s="339" t="s">
        <v>288</v>
      </c>
    </row>
    <row r="3" spans="2:14" ht="18" customHeight="1" x14ac:dyDescent="0.2">
      <c r="B3" s="121"/>
      <c r="C3" s="328" t="s">
        <v>488</v>
      </c>
      <c r="D3" s="328"/>
      <c r="E3" s="121"/>
      <c r="F3" s="121"/>
      <c r="G3" s="121"/>
      <c r="H3" s="121"/>
      <c r="I3" s="121"/>
      <c r="J3" s="365"/>
      <c r="K3" s="121"/>
      <c r="L3" s="121"/>
      <c r="M3" s="121"/>
      <c r="N3" s="1" t="s">
        <v>450</v>
      </c>
    </row>
    <row r="4" spans="2:14" s="316" customFormat="1" ht="10.5" customHeight="1" x14ac:dyDescent="0.2">
      <c r="B4" s="629" t="s">
        <v>424</v>
      </c>
      <c r="C4" s="630"/>
      <c r="D4" s="629" t="s">
        <v>192</v>
      </c>
      <c r="E4" s="635"/>
      <c r="F4" s="635"/>
      <c r="G4" s="363"/>
      <c r="H4" s="364"/>
      <c r="I4" s="364"/>
      <c r="J4" s="364"/>
      <c r="K4" s="364"/>
      <c r="L4" s="364"/>
      <c r="M4" s="364"/>
      <c r="N4" s="367"/>
    </row>
    <row r="5" spans="2:14" s="316" customFormat="1" ht="18" customHeight="1" x14ac:dyDescent="0.2">
      <c r="B5" s="631"/>
      <c r="C5" s="632"/>
      <c r="D5" s="631"/>
      <c r="E5" s="636"/>
      <c r="F5" s="632"/>
      <c r="G5" s="629" t="s">
        <v>456</v>
      </c>
      <c r="H5" s="635"/>
      <c r="I5" s="635"/>
      <c r="J5" s="363"/>
      <c r="K5" s="366"/>
      <c r="L5" s="629" t="s">
        <v>490</v>
      </c>
      <c r="M5" s="635"/>
      <c r="N5" s="630"/>
    </row>
    <row r="6" spans="2:14" s="316" customFormat="1" ht="10.5" customHeight="1" x14ac:dyDescent="0.2">
      <c r="B6" s="631"/>
      <c r="C6" s="632"/>
      <c r="D6" s="637"/>
      <c r="E6" s="638"/>
      <c r="F6" s="639"/>
      <c r="G6" s="637"/>
      <c r="H6" s="638"/>
      <c r="I6" s="639"/>
      <c r="J6" s="640" t="s">
        <v>141</v>
      </c>
      <c r="K6" s="640" t="s">
        <v>91</v>
      </c>
      <c r="L6" s="637"/>
      <c r="M6" s="638"/>
      <c r="N6" s="639"/>
    </row>
    <row r="7" spans="2:14" s="316" customFormat="1" ht="18" customHeight="1" x14ac:dyDescent="0.2">
      <c r="B7" s="633"/>
      <c r="C7" s="634"/>
      <c r="D7" s="340" t="s">
        <v>492</v>
      </c>
      <c r="E7" s="352" t="s">
        <v>493</v>
      </c>
      <c r="F7" s="352" t="s">
        <v>66</v>
      </c>
      <c r="G7" s="340" t="s">
        <v>492</v>
      </c>
      <c r="H7" s="352" t="s">
        <v>493</v>
      </c>
      <c r="I7" s="352" t="s">
        <v>66</v>
      </c>
      <c r="J7" s="641"/>
      <c r="K7" s="641"/>
      <c r="L7" s="352" t="s">
        <v>492</v>
      </c>
      <c r="M7" s="340" t="s">
        <v>493</v>
      </c>
      <c r="N7" s="368" t="s">
        <v>66</v>
      </c>
    </row>
    <row r="8" spans="2:14" ht="16.5" customHeight="1" x14ac:dyDescent="0.2">
      <c r="B8" s="317" t="s">
        <v>316</v>
      </c>
      <c r="C8" s="329" t="s">
        <v>61</v>
      </c>
      <c r="D8" s="341">
        <v>287724</v>
      </c>
      <c r="E8" s="353">
        <v>361085</v>
      </c>
      <c r="F8" s="353">
        <v>202203</v>
      </c>
      <c r="G8" s="353">
        <v>265939</v>
      </c>
      <c r="H8" s="353">
        <v>331366</v>
      </c>
      <c r="I8" s="353">
        <v>189668</v>
      </c>
      <c r="J8" s="353">
        <v>245216</v>
      </c>
      <c r="K8" s="353">
        <v>20723</v>
      </c>
      <c r="L8" s="353">
        <v>21785</v>
      </c>
      <c r="M8" s="353">
        <v>29719</v>
      </c>
      <c r="N8" s="353">
        <v>12535</v>
      </c>
    </row>
    <row r="9" spans="2:14" ht="16.5" customHeight="1" x14ac:dyDescent="0.2">
      <c r="B9" s="318" t="s">
        <v>234</v>
      </c>
      <c r="C9" s="330" t="s">
        <v>494</v>
      </c>
      <c r="D9" s="342">
        <v>381880</v>
      </c>
      <c r="E9" s="354">
        <v>430844</v>
      </c>
      <c r="F9" s="354">
        <v>221750</v>
      </c>
      <c r="G9" s="354">
        <v>327087</v>
      </c>
      <c r="H9" s="354">
        <v>365205</v>
      </c>
      <c r="I9" s="354">
        <v>202428</v>
      </c>
      <c r="J9" s="354">
        <v>309991</v>
      </c>
      <c r="K9" s="354">
        <v>17096</v>
      </c>
      <c r="L9" s="354">
        <v>54793</v>
      </c>
      <c r="M9" s="354">
        <v>65639</v>
      </c>
      <c r="N9" s="354">
        <v>19322</v>
      </c>
    </row>
    <row r="10" spans="2:14" ht="16.5" customHeight="1" x14ac:dyDescent="0.2">
      <c r="B10" s="319" t="s">
        <v>265</v>
      </c>
      <c r="C10" s="331" t="s">
        <v>75</v>
      </c>
      <c r="D10" s="343">
        <v>340934</v>
      </c>
      <c r="E10" s="355">
        <v>395387</v>
      </c>
      <c r="F10" s="355">
        <v>221924</v>
      </c>
      <c r="G10" s="355">
        <v>313903</v>
      </c>
      <c r="H10" s="355">
        <v>364291</v>
      </c>
      <c r="I10" s="355">
        <v>203778</v>
      </c>
      <c r="J10" s="355">
        <v>284598</v>
      </c>
      <c r="K10" s="355">
        <v>29305</v>
      </c>
      <c r="L10" s="355">
        <v>27031</v>
      </c>
      <c r="M10" s="355">
        <v>31096</v>
      </c>
      <c r="N10" s="355">
        <v>18146</v>
      </c>
    </row>
    <row r="11" spans="2:14" ht="16.5" customHeight="1" x14ac:dyDescent="0.2">
      <c r="B11" s="320" t="s">
        <v>167</v>
      </c>
      <c r="C11" s="331" t="s">
        <v>300</v>
      </c>
      <c r="D11" s="343">
        <v>838439</v>
      </c>
      <c r="E11" s="355">
        <v>874528</v>
      </c>
      <c r="F11" s="355">
        <v>630952</v>
      </c>
      <c r="G11" s="355">
        <v>445983</v>
      </c>
      <c r="H11" s="355">
        <v>461500</v>
      </c>
      <c r="I11" s="355">
        <v>356772</v>
      </c>
      <c r="J11" s="355">
        <v>407268</v>
      </c>
      <c r="K11" s="355">
        <v>38715</v>
      </c>
      <c r="L11" s="355">
        <v>392456</v>
      </c>
      <c r="M11" s="355">
        <v>413028</v>
      </c>
      <c r="N11" s="355">
        <v>274180</v>
      </c>
    </row>
    <row r="12" spans="2:14" ht="16.5" customHeight="1" x14ac:dyDescent="0.2">
      <c r="B12" s="319" t="s">
        <v>343</v>
      </c>
      <c r="C12" s="331" t="s">
        <v>412</v>
      </c>
      <c r="D12" s="343">
        <v>393039</v>
      </c>
      <c r="E12" s="355">
        <v>438886</v>
      </c>
      <c r="F12" s="355">
        <v>299808</v>
      </c>
      <c r="G12" s="355">
        <v>358537</v>
      </c>
      <c r="H12" s="355">
        <v>396160</v>
      </c>
      <c r="I12" s="355">
        <v>282029</v>
      </c>
      <c r="J12" s="355">
        <v>335924</v>
      </c>
      <c r="K12" s="355">
        <v>22613</v>
      </c>
      <c r="L12" s="355">
        <v>34502</v>
      </c>
      <c r="M12" s="355">
        <v>42726</v>
      </c>
      <c r="N12" s="355">
        <v>17779</v>
      </c>
    </row>
    <row r="13" spans="2:14" ht="16.5" customHeight="1" x14ac:dyDescent="0.2">
      <c r="B13" s="319" t="s">
        <v>10</v>
      </c>
      <c r="C13" s="331" t="s">
        <v>495</v>
      </c>
      <c r="D13" s="343">
        <v>289289</v>
      </c>
      <c r="E13" s="355">
        <v>325889</v>
      </c>
      <c r="F13" s="355">
        <v>177707</v>
      </c>
      <c r="G13" s="355">
        <v>274426</v>
      </c>
      <c r="H13" s="355">
        <v>308591</v>
      </c>
      <c r="I13" s="355">
        <v>170270</v>
      </c>
      <c r="J13" s="355">
        <v>225943</v>
      </c>
      <c r="K13" s="355">
        <v>48483</v>
      </c>
      <c r="L13" s="355">
        <v>14863</v>
      </c>
      <c r="M13" s="355">
        <v>17298</v>
      </c>
      <c r="N13" s="355">
        <v>7437</v>
      </c>
    </row>
    <row r="14" spans="2:14" ht="16.5" customHeight="1" x14ac:dyDescent="0.2">
      <c r="B14" s="319" t="s">
        <v>57</v>
      </c>
      <c r="C14" s="331" t="s">
        <v>263</v>
      </c>
      <c r="D14" s="343">
        <v>226803</v>
      </c>
      <c r="E14" s="355">
        <v>308386</v>
      </c>
      <c r="F14" s="355">
        <v>160421</v>
      </c>
      <c r="G14" s="355">
        <v>218781</v>
      </c>
      <c r="H14" s="355">
        <v>299315</v>
      </c>
      <c r="I14" s="355">
        <v>153253</v>
      </c>
      <c r="J14" s="355">
        <v>206400</v>
      </c>
      <c r="K14" s="355">
        <v>12381</v>
      </c>
      <c r="L14" s="355">
        <v>8022</v>
      </c>
      <c r="M14" s="355">
        <v>9071</v>
      </c>
      <c r="N14" s="355">
        <v>7168</v>
      </c>
    </row>
    <row r="15" spans="2:14" ht="16.5" customHeight="1" x14ac:dyDescent="0.2">
      <c r="B15" s="319" t="s">
        <v>197</v>
      </c>
      <c r="C15" s="331" t="s">
        <v>497</v>
      </c>
      <c r="D15" s="343">
        <v>359068</v>
      </c>
      <c r="E15" s="355">
        <v>481772</v>
      </c>
      <c r="F15" s="355">
        <v>276664</v>
      </c>
      <c r="G15" s="355">
        <v>358644</v>
      </c>
      <c r="H15" s="355">
        <v>481037</v>
      </c>
      <c r="I15" s="355">
        <v>276448</v>
      </c>
      <c r="J15" s="355">
        <v>336588</v>
      </c>
      <c r="K15" s="355">
        <v>22056</v>
      </c>
      <c r="L15" s="355">
        <v>424</v>
      </c>
      <c r="M15" s="355">
        <v>735</v>
      </c>
      <c r="N15" s="355">
        <v>216</v>
      </c>
    </row>
    <row r="16" spans="2:14" ht="16.5" customHeight="1" x14ac:dyDescent="0.2">
      <c r="B16" s="319" t="s">
        <v>435</v>
      </c>
      <c r="C16" s="331" t="s">
        <v>397</v>
      </c>
      <c r="D16" s="343">
        <v>288601</v>
      </c>
      <c r="E16" s="355">
        <v>375497</v>
      </c>
      <c r="F16" s="355">
        <v>191106</v>
      </c>
      <c r="G16" s="355">
        <v>229938</v>
      </c>
      <c r="H16" s="355">
        <v>293285</v>
      </c>
      <c r="I16" s="355">
        <v>158864</v>
      </c>
      <c r="J16" s="355">
        <v>214472</v>
      </c>
      <c r="K16" s="355">
        <v>15466</v>
      </c>
      <c r="L16" s="355">
        <v>58663</v>
      </c>
      <c r="M16" s="355">
        <v>82212</v>
      </c>
      <c r="N16" s="355">
        <v>32242</v>
      </c>
    </row>
    <row r="17" spans="2:14" ht="16.5" customHeight="1" x14ac:dyDescent="0.2">
      <c r="B17" s="319" t="s">
        <v>172</v>
      </c>
      <c r="C17" s="331" t="s">
        <v>498</v>
      </c>
      <c r="D17" s="343">
        <v>422511</v>
      </c>
      <c r="E17" s="355">
        <v>488714</v>
      </c>
      <c r="F17" s="355">
        <v>267587</v>
      </c>
      <c r="G17" s="355">
        <v>383050</v>
      </c>
      <c r="H17" s="355">
        <v>434985</v>
      </c>
      <c r="I17" s="355">
        <v>261514</v>
      </c>
      <c r="J17" s="355">
        <v>353861</v>
      </c>
      <c r="K17" s="355">
        <v>29189</v>
      </c>
      <c r="L17" s="355">
        <v>39461</v>
      </c>
      <c r="M17" s="355">
        <v>53729</v>
      </c>
      <c r="N17" s="355">
        <v>6073</v>
      </c>
    </row>
    <row r="18" spans="2:14" ht="16.5" customHeight="1" x14ac:dyDescent="0.2">
      <c r="B18" s="319" t="s">
        <v>42</v>
      </c>
      <c r="C18" s="331" t="s">
        <v>322</v>
      </c>
      <c r="D18" s="343">
        <v>120184</v>
      </c>
      <c r="E18" s="355">
        <v>148049</v>
      </c>
      <c r="F18" s="355">
        <v>102732</v>
      </c>
      <c r="G18" s="355">
        <v>119573</v>
      </c>
      <c r="H18" s="355">
        <v>147021</v>
      </c>
      <c r="I18" s="355">
        <v>102381</v>
      </c>
      <c r="J18" s="355">
        <v>113336</v>
      </c>
      <c r="K18" s="355">
        <v>6237</v>
      </c>
      <c r="L18" s="355">
        <v>611</v>
      </c>
      <c r="M18" s="355">
        <v>1028</v>
      </c>
      <c r="N18" s="355">
        <v>351</v>
      </c>
    </row>
    <row r="19" spans="2:14" ht="16.5" customHeight="1" x14ac:dyDescent="0.2">
      <c r="B19" s="319" t="s">
        <v>240</v>
      </c>
      <c r="C19" s="331" t="s">
        <v>499</v>
      </c>
      <c r="D19" s="343">
        <v>183305</v>
      </c>
      <c r="E19" s="355">
        <v>245250</v>
      </c>
      <c r="F19" s="355">
        <v>140274</v>
      </c>
      <c r="G19" s="355">
        <v>177366</v>
      </c>
      <c r="H19" s="355">
        <v>236964</v>
      </c>
      <c r="I19" s="355">
        <v>135966</v>
      </c>
      <c r="J19" s="355">
        <v>168606</v>
      </c>
      <c r="K19" s="355">
        <v>8760</v>
      </c>
      <c r="L19" s="355">
        <v>5939</v>
      </c>
      <c r="M19" s="355">
        <v>8286</v>
      </c>
      <c r="N19" s="355">
        <v>4308</v>
      </c>
    </row>
    <row r="20" spans="2:14" ht="16.5" customHeight="1" x14ac:dyDescent="0.2">
      <c r="B20" s="319" t="s">
        <v>365</v>
      </c>
      <c r="C20" s="331" t="s">
        <v>280</v>
      </c>
      <c r="D20" s="343">
        <v>343725</v>
      </c>
      <c r="E20" s="355">
        <v>402731</v>
      </c>
      <c r="F20" s="355">
        <v>295188</v>
      </c>
      <c r="G20" s="355">
        <v>311127</v>
      </c>
      <c r="H20" s="355">
        <v>359721</v>
      </c>
      <c r="I20" s="355">
        <v>271154</v>
      </c>
      <c r="J20" s="355">
        <v>308873</v>
      </c>
      <c r="K20" s="355">
        <v>2254</v>
      </c>
      <c r="L20" s="355">
        <v>32598</v>
      </c>
      <c r="M20" s="355">
        <v>43010</v>
      </c>
      <c r="N20" s="355">
        <v>24034</v>
      </c>
    </row>
    <row r="21" spans="2:14" ht="16.5" customHeight="1" x14ac:dyDescent="0.2">
      <c r="B21" s="319" t="s">
        <v>99</v>
      </c>
      <c r="C21" s="331" t="s">
        <v>154</v>
      </c>
      <c r="D21" s="343">
        <v>269714</v>
      </c>
      <c r="E21" s="355">
        <v>391988</v>
      </c>
      <c r="F21" s="355">
        <v>229996</v>
      </c>
      <c r="G21" s="355">
        <v>253323</v>
      </c>
      <c r="H21" s="355">
        <v>367886</v>
      </c>
      <c r="I21" s="355">
        <v>216110</v>
      </c>
      <c r="J21" s="355">
        <v>236442</v>
      </c>
      <c r="K21" s="355">
        <v>16881</v>
      </c>
      <c r="L21" s="355">
        <v>16391</v>
      </c>
      <c r="M21" s="355">
        <v>24102</v>
      </c>
      <c r="N21" s="355">
        <v>13886</v>
      </c>
    </row>
    <row r="22" spans="2:14" ht="16.5" customHeight="1" x14ac:dyDescent="0.2">
      <c r="B22" s="319" t="s">
        <v>106</v>
      </c>
      <c r="C22" s="331" t="s">
        <v>452</v>
      </c>
      <c r="D22" s="343">
        <v>334418</v>
      </c>
      <c r="E22" s="355">
        <v>371132</v>
      </c>
      <c r="F22" s="355">
        <v>246576</v>
      </c>
      <c r="G22" s="355">
        <v>325449</v>
      </c>
      <c r="H22" s="355">
        <v>361154</v>
      </c>
      <c r="I22" s="355">
        <v>240020</v>
      </c>
      <c r="J22" s="355">
        <v>296013</v>
      </c>
      <c r="K22" s="355">
        <v>29436</v>
      </c>
      <c r="L22" s="355">
        <v>8969</v>
      </c>
      <c r="M22" s="355">
        <v>9978</v>
      </c>
      <c r="N22" s="355">
        <v>6556</v>
      </c>
    </row>
    <row r="23" spans="2:14" ht="16.5" customHeight="1" x14ac:dyDescent="0.2">
      <c r="B23" s="321" t="s">
        <v>8</v>
      </c>
      <c r="C23" s="332" t="s">
        <v>374</v>
      </c>
      <c r="D23" s="343">
        <v>259486</v>
      </c>
      <c r="E23" s="356">
        <v>294618</v>
      </c>
      <c r="F23" s="356">
        <v>189970</v>
      </c>
      <c r="G23" s="356">
        <v>237940</v>
      </c>
      <c r="H23" s="356">
        <v>270898</v>
      </c>
      <c r="I23" s="356">
        <v>172726</v>
      </c>
      <c r="J23" s="356">
        <v>212950</v>
      </c>
      <c r="K23" s="356">
        <v>24990</v>
      </c>
      <c r="L23" s="356">
        <v>21546</v>
      </c>
      <c r="M23" s="356">
        <v>23720</v>
      </c>
      <c r="N23" s="356">
        <v>17244</v>
      </c>
    </row>
    <row r="24" spans="2:14" ht="16.5" customHeight="1" x14ac:dyDescent="0.2">
      <c r="B24" s="322" t="s">
        <v>113</v>
      </c>
      <c r="C24" s="333" t="s">
        <v>255</v>
      </c>
      <c r="D24" s="342">
        <v>232117</v>
      </c>
      <c r="E24" s="354">
        <v>298983</v>
      </c>
      <c r="F24" s="354">
        <v>183648</v>
      </c>
      <c r="G24" s="354">
        <v>223338</v>
      </c>
      <c r="H24" s="354">
        <v>286807</v>
      </c>
      <c r="I24" s="354">
        <v>177331</v>
      </c>
      <c r="J24" s="354">
        <v>202822</v>
      </c>
      <c r="K24" s="354">
        <v>20516</v>
      </c>
      <c r="L24" s="354">
        <v>8779</v>
      </c>
      <c r="M24" s="354">
        <v>12176</v>
      </c>
      <c r="N24" s="354">
        <v>6317</v>
      </c>
    </row>
    <row r="25" spans="2:14" ht="16.5" customHeight="1" x14ac:dyDescent="0.2">
      <c r="B25" s="323" t="s">
        <v>349</v>
      </c>
      <c r="C25" s="331" t="s">
        <v>221</v>
      </c>
      <c r="D25" s="344">
        <v>200490</v>
      </c>
      <c r="E25" s="357">
        <v>274569</v>
      </c>
      <c r="F25" s="357">
        <v>143128</v>
      </c>
      <c r="G25" s="357">
        <v>200490</v>
      </c>
      <c r="H25" s="357">
        <v>274569</v>
      </c>
      <c r="I25" s="357">
        <v>143128</v>
      </c>
      <c r="J25" s="357">
        <v>190471</v>
      </c>
      <c r="K25" s="357">
        <v>10019</v>
      </c>
      <c r="L25" s="357">
        <v>0</v>
      </c>
      <c r="M25" s="357">
        <v>0</v>
      </c>
      <c r="N25" s="357">
        <v>0</v>
      </c>
    </row>
    <row r="26" spans="2:14" ht="16.5" customHeight="1" x14ac:dyDescent="0.2">
      <c r="B26" s="324" t="s">
        <v>3</v>
      </c>
      <c r="C26" s="334" t="s">
        <v>139</v>
      </c>
      <c r="D26" s="345">
        <v>341364</v>
      </c>
      <c r="E26" s="358">
        <v>356950</v>
      </c>
      <c r="F26" s="358">
        <v>274342</v>
      </c>
      <c r="G26" s="358">
        <v>341364</v>
      </c>
      <c r="H26" s="358">
        <v>356950</v>
      </c>
      <c r="I26" s="358">
        <v>274342</v>
      </c>
      <c r="J26" s="358">
        <v>318566</v>
      </c>
      <c r="K26" s="358">
        <v>22798</v>
      </c>
      <c r="L26" s="358">
        <v>0</v>
      </c>
      <c r="M26" s="358">
        <v>0</v>
      </c>
      <c r="N26" s="358">
        <v>0</v>
      </c>
    </row>
    <row r="27" spans="2:14" ht="16.5" customHeight="1" x14ac:dyDescent="0.2">
      <c r="B27" s="325" t="s">
        <v>186</v>
      </c>
      <c r="C27" s="335" t="s">
        <v>399</v>
      </c>
      <c r="D27" s="343">
        <v>258753</v>
      </c>
      <c r="E27" s="355">
        <v>281580</v>
      </c>
      <c r="F27" s="355">
        <v>182877</v>
      </c>
      <c r="G27" s="355">
        <v>258753</v>
      </c>
      <c r="H27" s="355">
        <v>281580</v>
      </c>
      <c r="I27" s="355">
        <v>182877</v>
      </c>
      <c r="J27" s="355">
        <v>237560</v>
      </c>
      <c r="K27" s="355">
        <v>21193</v>
      </c>
      <c r="L27" s="355">
        <v>0</v>
      </c>
      <c r="M27" s="355">
        <v>0</v>
      </c>
      <c r="N27" s="355">
        <v>0</v>
      </c>
    </row>
    <row r="28" spans="2:14" ht="16.5" customHeight="1" x14ac:dyDescent="0.2">
      <c r="B28" s="325" t="s">
        <v>500</v>
      </c>
      <c r="C28" s="335" t="s">
        <v>405</v>
      </c>
      <c r="D28" s="343">
        <v>411190</v>
      </c>
      <c r="E28" s="355">
        <v>473630</v>
      </c>
      <c r="F28" s="355">
        <v>237480</v>
      </c>
      <c r="G28" s="355">
        <v>341110</v>
      </c>
      <c r="H28" s="355">
        <v>389548</v>
      </c>
      <c r="I28" s="355">
        <v>206353</v>
      </c>
      <c r="J28" s="355">
        <v>296403</v>
      </c>
      <c r="K28" s="355">
        <v>44707</v>
      </c>
      <c r="L28" s="355">
        <v>70080</v>
      </c>
      <c r="M28" s="355">
        <v>84082</v>
      </c>
      <c r="N28" s="355">
        <v>31127</v>
      </c>
    </row>
    <row r="29" spans="2:14" ht="16.5" customHeight="1" x14ac:dyDescent="0.2">
      <c r="B29" s="325" t="s">
        <v>501</v>
      </c>
      <c r="C29" s="335" t="s">
        <v>502</v>
      </c>
      <c r="D29" s="343">
        <v>285646</v>
      </c>
      <c r="E29" s="355">
        <v>328198</v>
      </c>
      <c r="F29" s="355">
        <v>201531</v>
      </c>
      <c r="G29" s="355">
        <v>284328</v>
      </c>
      <c r="H29" s="355">
        <v>326974</v>
      </c>
      <c r="I29" s="355">
        <v>200027</v>
      </c>
      <c r="J29" s="355">
        <v>270970</v>
      </c>
      <c r="K29" s="355">
        <v>13358</v>
      </c>
      <c r="L29" s="355">
        <v>1318</v>
      </c>
      <c r="M29" s="355">
        <v>1224</v>
      </c>
      <c r="N29" s="355">
        <v>1504</v>
      </c>
    </row>
    <row r="30" spans="2:14" ht="16.5" customHeight="1" x14ac:dyDescent="0.2">
      <c r="B30" s="325" t="s">
        <v>398</v>
      </c>
      <c r="C30" s="335" t="s">
        <v>222</v>
      </c>
      <c r="D30" s="343">
        <v>351978</v>
      </c>
      <c r="E30" s="355">
        <v>390557</v>
      </c>
      <c r="F30" s="355">
        <v>267869</v>
      </c>
      <c r="G30" s="355">
        <v>341980</v>
      </c>
      <c r="H30" s="355">
        <v>379452</v>
      </c>
      <c r="I30" s="355">
        <v>260286</v>
      </c>
      <c r="J30" s="355">
        <v>307402</v>
      </c>
      <c r="K30" s="355">
        <v>34578</v>
      </c>
      <c r="L30" s="355">
        <v>9998</v>
      </c>
      <c r="M30" s="355">
        <v>11105</v>
      </c>
      <c r="N30" s="355">
        <v>7583</v>
      </c>
    </row>
    <row r="31" spans="2:14" ht="16.5" customHeight="1" x14ac:dyDescent="0.2">
      <c r="B31" s="325" t="s">
        <v>503</v>
      </c>
      <c r="C31" s="335" t="s">
        <v>175</v>
      </c>
      <c r="D31" s="343">
        <v>252319</v>
      </c>
      <c r="E31" s="355">
        <v>303300</v>
      </c>
      <c r="F31" s="355">
        <v>181710</v>
      </c>
      <c r="G31" s="355">
        <v>215682</v>
      </c>
      <c r="H31" s="355">
        <v>262677</v>
      </c>
      <c r="I31" s="355">
        <v>150592</v>
      </c>
      <c r="J31" s="355">
        <v>203136</v>
      </c>
      <c r="K31" s="355">
        <v>12546</v>
      </c>
      <c r="L31" s="355">
        <v>36637</v>
      </c>
      <c r="M31" s="355">
        <v>40623</v>
      </c>
      <c r="N31" s="355">
        <v>31118</v>
      </c>
    </row>
    <row r="32" spans="2:14" ht="16.5" customHeight="1" x14ac:dyDescent="0.2">
      <c r="B32" s="325" t="s">
        <v>151</v>
      </c>
      <c r="C32" s="335" t="s">
        <v>376</v>
      </c>
      <c r="D32" s="343">
        <v>339009</v>
      </c>
      <c r="E32" s="355">
        <v>357972</v>
      </c>
      <c r="F32" s="355">
        <v>262692</v>
      </c>
      <c r="G32" s="355">
        <v>338864</v>
      </c>
      <c r="H32" s="355">
        <v>357791</v>
      </c>
      <c r="I32" s="355">
        <v>262692</v>
      </c>
      <c r="J32" s="355">
        <v>300332</v>
      </c>
      <c r="K32" s="355">
        <v>38532</v>
      </c>
      <c r="L32" s="355">
        <v>145</v>
      </c>
      <c r="M32" s="355">
        <v>181</v>
      </c>
      <c r="N32" s="355">
        <v>0</v>
      </c>
    </row>
    <row r="33" spans="2:14" ht="16.5" customHeight="1" x14ac:dyDescent="0.2">
      <c r="B33" s="325" t="s">
        <v>217</v>
      </c>
      <c r="C33" s="335" t="s">
        <v>491</v>
      </c>
      <c r="D33" s="343">
        <v>262851</v>
      </c>
      <c r="E33" s="355">
        <v>290310</v>
      </c>
      <c r="F33" s="355">
        <v>183328</v>
      </c>
      <c r="G33" s="355">
        <v>262851</v>
      </c>
      <c r="H33" s="355">
        <v>290310</v>
      </c>
      <c r="I33" s="355">
        <v>183328</v>
      </c>
      <c r="J33" s="355">
        <v>235655</v>
      </c>
      <c r="K33" s="355">
        <v>27196</v>
      </c>
      <c r="L33" s="355">
        <v>0</v>
      </c>
      <c r="M33" s="355">
        <v>0</v>
      </c>
      <c r="N33" s="355">
        <v>0</v>
      </c>
    </row>
    <row r="34" spans="2:14" ht="16.5" customHeight="1" x14ac:dyDescent="0.2">
      <c r="B34" s="325" t="s">
        <v>504</v>
      </c>
      <c r="C34" s="335" t="s">
        <v>325</v>
      </c>
      <c r="D34" s="346">
        <v>387778</v>
      </c>
      <c r="E34" s="359">
        <v>412169</v>
      </c>
      <c r="F34" s="359">
        <v>234066</v>
      </c>
      <c r="G34" s="359">
        <v>373867</v>
      </c>
      <c r="H34" s="359">
        <v>397614</v>
      </c>
      <c r="I34" s="359">
        <v>224209</v>
      </c>
      <c r="J34" s="359">
        <v>356057</v>
      </c>
      <c r="K34" s="359">
        <v>17810</v>
      </c>
      <c r="L34" s="359">
        <v>13911</v>
      </c>
      <c r="M34" s="359">
        <v>14555</v>
      </c>
      <c r="N34" s="359">
        <v>9857</v>
      </c>
    </row>
    <row r="35" spans="2:14" ht="16.5" customHeight="1" x14ac:dyDescent="0.2">
      <c r="B35" s="325" t="s">
        <v>198</v>
      </c>
      <c r="C35" s="335" t="s">
        <v>505</v>
      </c>
      <c r="D35" s="343">
        <v>625886</v>
      </c>
      <c r="E35" s="355">
        <v>644422</v>
      </c>
      <c r="F35" s="355">
        <v>488210</v>
      </c>
      <c r="G35" s="355">
        <v>349867</v>
      </c>
      <c r="H35" s="355">
        <v>362254</v>
      </c>
      <c r="I35" s="355">
        <v>257867</v>
      </c>
      <c r="J35" s="355">
        <v>315076</v>
      </c>
      <c r="K35" s="355">
        <v>34791</v>
      </c>
      <c r="L35" s="355">
        <v>276019</v>
      </c>
      <c r="M35" s="355">
        <v>282168</v>
      </c>
      <c r="N35" s="355">
        <v>230343</v>
      </c>
    </row>
    <row r="36" spans="2:14" ht="16.5" customHeight="1" x14ac:dyDescent="0.2">
      <c r="B36" s="325" t="s">
        <v>247</v>
      </c>
      <c r="C36" s="335" t="s">
        <v>250</v>
      </c>
      <c r="D36" s="343">
        <v>297734</v>
      </c>
      <c r="E36" s="355">
        <v>333693</v>
      </c>
      <c r="F36" s="355">
        <v>183179</v>
      </c>
      <c r="G36" s="355">
        <v>291344</v>
      </c>
      <c r="H36" s="355">
        <v>327069</v>
      </c>
      <c r="I36" s="355">
        <v>177534</v>
      </c>
      <c r="J36" s="355">
        <v>268987</v>
      </c>
      <c r="K36" s="355">
        <v>22357</v>
      </c>
      <c r="L36" s="355">
        <v>6390</v>
      </c>
      <c r="M36" s="355">
        <v>6624</v>
      </c>
      <c r="N36" s="355">
        <v>5645</v>
      </c>
    </row>
    <row r="37" spans="2:14" ht="16.5" customHeight="1" x14ac:dyDescent="0.2">
      <c r="B37" s="325" t="s">
        <v>17</v>
      </c>
      <c r="C37" s="335" t="s">
        <v>390</v>
      </c>
      <c r="D37" s="343">
        <v>630799</v>
      </c>
      <c r="E37" s="355">
        <v>661261</v>
      </c>
      <c r="F37" s="355">
        <v>435059</v>
      </c>
      <c r="G37" s="355">
        <v>353255</v>
      </c>
      <c r="H37" s="355">
        <v>364901</v>
      </c>
      <c r="I37" s="355">
        <v>278424</v>
      </c>
      <c r="J37" s="355">
        <v>328250</v>
      </c>
      <c r="K37" s="355">
        <v>25005</v>
      </c>
      <c r="L37" s="355">
        <v>277544</v>
      </c>
      <c r="M37" s="355">
        <v>296360</v>
      </c>
      <c r="N37" s="355">
        <v>156635</v>
      </c>
    </row>
    <row r="38" spans="2:14" ht="16.5" customHeight="1" x14ac:dyDescent="0.2">
      <c r="B38" s="325" t="s">
        <v>470</v>
      </c>
      <c r="C38" s="335" t="s">
        <v>393</v>
      </c>
      <c r="D38" s="343">
        <v>418555</v>
      </c>
      <c r="E38" s="355">
        <v>431843</v>
      </c>
      <c r="F38" s="355">
        <v>361711</v>
      </c>
      <c r="G38" s="355">
        <v>366814</v>
      </c>
      <c r="H38" s="355">
        <v>396819</v>
      </c>
      <c r="I38" s="355">
        <v>238457</v>
      </c>
      <c r="J38" s="355">
        <v>334923</v>
      </c>
      <c r="K38" s="355">
        <v>31891</v>
      </c>
      <c r="L38" s="355">
        <v>51741</v>
      </c>
      <c r="M38" s="355">
        <v>35024</v>
      </c>
      <c r="N38" s="355">
        <v>123254</v>
      </c>
    </row>
    <row r="39" spans="2:14" ht="16.5" customHeight="1" x14ac:dyDescent="0.2">
      <c r="B39" s="325" t="s">
        <v>95</v>
      </c>
      <c r="C39" s="335" t="s">
        <v>394</v>
      </c>
      <c r="D39" s="343">
        <v>346174</v>
      </c>
      <c r="E39" s="355">
        <v>393898</v>
      </c>
      <c r="F39" s="355">
        <v>238671</v>
      </c>
      <c r="G39" s="355">
        <v>328989</v>
      </c>
      <c r="H39" s="355">
        <v>372121</v>
      </c>
      <c r="I39" s="355">
        <v>231830</v>
      </c>
      <c r="J39" s="355">
        <v>302869</v>
      </c>
      <c r="K39" s="355">
        <v>26120</v>
      </c>
      <c r="L39" s="355">
        <v>17185</v>
      </c>
      <c r="M39" s="355">
        <v>21777</v>
      </c>
      <c r="N39" s="355">
        <v>6841</v>
      </c>
    </row>
    <row r="40" spans="2:14" ht="16.5" customHeight="1" x14ac:dyDescent="0.2">
      <c r="B40" s="325" t="s">
        <v>489</v>
      </c>
      <c r="C40" s="335" t="s">
        <v>71</v>
      </c>
      <c r="D40" s="343">
        <v>342703</v>
      </c>
      <c r="E40" s="355">
        <v>382551</v>
      </c>
      <c r="F40" s="355">
        <v>213336</v>
      </c>
      <c r="G40" s="355">
        <v>342703</v>
      </c>
      <c r="H40" s="355">
        <v>382551</v>
      </c>
      <c r="I40" s="355">
        <v>213336</v>
      </c>
      <c r="J40" s="355">
        <v>321192</v>
      </c>
      <c r="K40" s="355">
        <v>21511</v>
      </c>
      <c r="L40" s="355">
        <v>0</v>
      </c>
      <c r="M40" s="355">
        <v>0</v>
      </c>
      <c r="N40" s="355">
        <v>0</v>
      </c>
    </row>
    <row r="41" spans="2:14" ht="16.5" customHeight="1" x14ac:dyDescent="0.2">
      <c r="B41" s="325" t="s">
        <v>194</v>
      </c>
      <c r="C41" s="335" t="s">
        <v>406</v>
      </c>
      <c r="D41" s="343">
        <v>310172</v>
      </c>
      <c r="E41" s="355">
        <v>391928</v>
      </c>
      <c r="F41" s="355">
        <v>192050</v>
      </c>
      <c r="G41" s="355">
        <v>304936</v>
      </c>
      <c r="H41" s="355">
        <v>384303</v>
      </c>
      <c r="I41" s="355">
        <v>190266</v>
      </c>
      <c r="J41" s="355">
        <v>279246</v>
      </c>
      <c r="K41" s="355">
        <v>25690</v>
      </c>
      <c r="L41" s="355">
        <v>5236</v>
      </c>
      <c r="M41" s="355">
        <v>7625</v>
      </c>
      <c r="N41" s="355">
        <v>1784</v>
      </c>
    </row>
    <row r="42" spans="2:14" ht="16.5" customHeight="1" x14ac:dyDescent="0.2">
      <c r="B42" s="325" t="s">
        <v>279</v>
      </c>
      <c r="C42" s="335" t="s">
        <v>408</v>
      </c>
      <c r="D42" s="343">
        <v>384351</v>
      </c>
      <c r="E42" s="355">
        <v>409306</v>
      </c>
      <c r="F42" s="355">
        <v>293820</v>
      </c>
      <c r="G42" s="355">
        <v>380553</v>
      </c>
      <c r="H42" s="355">
        <v>405064</v>
      </c>
      <c r="I42" s="355">
        <v>291632</v>
      </c>
      <c r="J42" s="355">
        <v>349593</v>
      </c>
      <c r="K42" s="355">
        <v>30960</v>
      </c>
      <c r="L42" s="355">
        <v>3798</v>
      </c>
      <c r="M42" s="355">
        <v>4242</v>
      </c>
      <c r="N42" s="355">
        <v>2188</v>
      </c>
    </row>
    <row r="43" spans="2:14" ht="16.5" customHeight="1" x14ac:dyDescent="0.2">
      <c r="B43" s="325" t="s">
        <v>122</v>
      </c>
      <c r="C43" s="335" t="s">
        <v>130</v>
      </c>
      <c r="D43" s="343">
        <v>370171</v>
      </c>
      <c r="E43" s="355">
        <v>399740</v>
      </c>
      <c r="F43" s="355">
        <v>259092</v>
      </c>
      <c r="G43" s="355">
        <v>365759</v>
      </c>
      <c r="H43" s="355">
        <v>397166</v>
      </c>
      <c r="I43" s="355">
        <v>247775</v>
      </c>
      <c r="J43" s="355">
        <v>325101</v>
      </c>
      <c r="K43" s="355">
        <v>40658</v>
      </c>
      <c r="L43" s="355">
        <v>4412</v>
      </c>
      <c r="M43" s="355">
        <v>2574</v>
      </c>
      <c r="N43" s="355">
        <v>11317</v>
      </c>
    </row>
    <row r="44" spans="2:14" ht="16.5" customHeight="1" x14ac:dyDescent="0.2">
      <c r="B44" s="325" t="s">
        <v>271</v>
      </c>
      <c r="C44" s="336" t="s">
        <v>171</v>
      </c>
      <c r="D44" s="343">
        <v>349859</v>
      </c>
      <c r="E44" s="355">
        <v>414109</v>
      </c>
      <c r="F44" s="355">
        <v>250404</v>
      </c>
      <c r="G44" s="355">
        <v>319317</v>
      </c>
      <c r="H44" s="355">
        <v>379292</v>
      </c>
      <c r="I44" s="355">
        <v>226478</v>
      </c>
      <c r="J44" s="355">
        <v>293443</v>
      </c>
      <c r="K44" s="355">
        <v>25874</v>
      </c>
      <c r="L44" s="355">
        <v>30542</v>
      </c>
      <c r="M44" s="355">
        <v>34817</v>
      </c>
      <c r="N44" s="355">
        <v>23926</v>
      </c>
    </row>
    <row r="45" spans="2:14" ht="16.5" customHeight="1" x14ac:dyDescent="0.2">
      <c r="B45" s="322" t="s">
        <v>121</v>
      </c>
      <c r="C45" s="337" t="s">
        <v>226</v>
      </c>
      <c r="D45" s="342">
        <v>308961</v>
      </c>
      <c r="E45" s="354">
        <v>354596</v>
      </c>
      <c r="F45" s="354">
        <v>214887</v>
      </c>
      <c r="G45" s="354">
        <v>306623</v>
      </c>
      <c r="H45" s="354">
        <v>352088</v>
      </c>
      <c r="I45" s="354">
        <v>212900</v>
      </c>
      <c r="J45" s="354">
        <v>290955</v>
      </c>
      <c r="K45" s="354">
        <v>15668</v>
      </c>
      <c r="L45" s="354">
        <v>2338</v>
      </c>
      <c r="M45" s="354">
        <v>2508</v>
      </c>
      <c r="N45" s="354">
        <v>1987</v>
      </c>
    </row>
    <row r="46" spans="2:14" ht="16.5" customHeight="1" x14ac:dyDescent="0.2">
      <c r="B46" s="326" t="s">
        <v>251</v>
      </c>
      <c r="C46" s="338" t="s">
        <v>443</v>
      </c>
      <c r="D46" s="347">
        <v>195324</v>
      </c>
      <c r="E46" s="356">
        <v>275502</v>
      </c>
      <c r="F46" s="356">
        <v>149728</v>
      </c>
      <c r="G46" s="356">
        <v>185124</v>
      </c>
      <c r="H46" s="356">
        <v>261760</v>
      </c>
      <c r="I46" s="356">
        <v>141543</v>
      </c>
      <c r="J46" s="356">
        <v>174002</v>
      </c>
      <c r="K46" s="356">
        <v>11122</v>
      </c>
      <c r="L46" s="356">
        <v>10200</v>
      </c>
      <c r="M46" s="356">
        <v>13742</v>
      </c>
      <c r="N46" s="356">
        <v>8185</v>
      </c>
    </row>
    <row r="47" spans="2:14" ht="16.5" customHeight="1" x14ac:dyDescent="0.2">
      <c r="B47" s="324" t="s">
        <v>418</v>
      </c>
      <c r="C47" s="334" t="s">
        <v>304</v>
      </c>
      <c r="D47" s="345">
        <v>167193</v>
      </c>
      <c r="E47" s="358">
        <v>216171</v>
      </c>
      <c r="F47" s="358">
        <v>131537</v>
      </c>
      <c r="G47" s="358">
        <v>166812</v>
      </c>
      <c r="H47" s="358">
        <v>215484</v>
      </c>
      <c r="I47" s="358">
        <v>131379</v>
      </c>
      <c r="J47" s="358">
        <v>158752</v>
      </c>
      <c r="K47" s="358">
        <v>8060</v>
      </c>
      <c r="L47" s="358">
        <v>381</v>
      </c>
      <c r="M47" s="358">
        <v>687</v>
      </c>
      <c r="N47" s="358">
        <v>158</v>
      </c>
    </row>
    <row r="48" spans="2:14" ht="16.5" customHeight="1" x14ac:dyDescent="0.2">
      <c r="B48" s="325" t="s">
        <v>510</v>
      </c>
      <c r="C48" s="335" t="s">
        <v>511</v>
      </c>
      <c r="D48" s="343">
        <v>104644</v>
      </c>
      <c r="E48" s="355">
        <v>122623</v>
      </c>
      <c r="F48" s="355">
        <v>93941</v>
      </c>
      <c r="G48" s="355">
        <v>103956</v>
      </c>
      <c r="H48" s="355">
        <v>121468</v>
      </c>
      <c r="I48" s="355">
        <v>93531</v>
      </c>
      <c r="J48" s="355">
        <v>98322</v>
      </c>
      <c r="K48" s="355">
        <v>5634</v>
      </c>
      <c r="L48" s="355">
        <v>688</v>
      </c>
      <c r="M48" s="355">
        <v>1155</v>
      </c>
      <c r="N48" s="355">
        <v>410</v>
      </c>
    </row>
    <row r="49" spans="2:14" ht="16.5" customHeight="1" x14ac:dyDescent="0.2">
      <c r="B49" s="322" t="s">
        <v>161</v>
      </c>
      <c r="C49" s="333" t="s">
        <v>512</v>
      </c>
      <c r="D49" s="342">
        <v>343696</v>
      </c>
      <c r="E49" s="354">
        <v>545634</v>
      </c>
      <c r="F49" s="354">
        <v>285514</v>
      </c>
      <c r="G49" s="354">
        <v>313602</v>
      </c>
      <c r="H49" s="354">
        <v>500313</v>
      </c>
      <c r="I49" s="354">
        <v>259807</v>
      </c>
      <c r="J49" s="354">
        <v>282393</v>
      </c>
      <c r="K49" s="354">
        <v>31209</v>
      </c>
      <c r="L49" s="354">
        <v>30094</v>
      </c>
      <c r="M49" s="354">
        <v>45321</v>
      </c>
      <c r="N49" s="354">
        <v>25707</v>
      </c>
    </row>
    <row r="50" spans="2:14" ht="16.5" customHeight="1" x14ac:dyDescent="0.2">
      <c r="B50" s="326" t="s">
        <v>124</v>
      </c>
      <c r="C50" s="332" t="s">
        <v>24</v>
      </c>
      <c r="D50" s="347">
        <v>212615</v>
      </c>
      <c r="E50" s="356">
        <v>290670</v>
      </c>
      <c r="F50" s="356">
        <v>184934</v>
      </c>
      <c r="G50" s="356">
        <v>206800</v>
      </c>
      <c r="H50" s="356">
        <v>280560</v>
      </c>
      <c r="I50" s="356">
        <v>180642</v>
      </c>
      <c r="J50" s="356">
        <v>200977</v>
      </c>
      <c r="K50" s="356">
        <v>5823</v>
      </c>
      <c r="L50" s="356">
        <v>5815</v>
      </c>
      <c r="M50" s="356">
        <v>10110</v>
      </c>
      <c r="N50" s="356">
        <v>4292</v>
      </c>
    </row>
    <row r="51" spans="2:14" ht="16.5" customHeight="1" x14ac:dyDescent="0.2">
      <c r="B51" s="324" t="s">
        <v>30</v>
      </c>
      <c r="C51" s="334" t="s">
        <v>169</v>
      </c>
      <c r="D51" s="345">
        <v>208601</v>
      </c>
      <c r="E51" s="358">
        <v>229924</v>
      </c>
      <c r="F51" s="358">
        <v>185945</v>
      </c>
      <c r="G51" s="358">
        <v>206810</v>
      </c>
      <c r="H51" s="358">
        <v>228877</v>
      </c>
      <c r="I51" s="358">
        <v>183364</v>
      </c>
      <c r="J51" s="358">
        <v>189240</v>
      </c>
      <c r="K51" s="358">
        <v>17570</v>
      </c>
      <c r="L51" s="358">
        <v>1791</v>
      </c>
      <c r="M51" s="358">
        <v>1047</v>
      </c>
      <c r="N51" s="358">
        <v>2581</v>
      </c>
    </row>
    <row r="52" spans="2:14" ht="16.5" customHeight="1" x14ac:dyDescent="0.2">
      <c r="B52" s="325" t="s">
        <v>380</v>
      </c>
      <c r="C52" s="335" t="s">
        <v>513</v>
      </c>
      <c r="D52" s="343">
        <v>271416</v>
      </c>
      <c r="E52" s="355">
        <v>307031</v>
      </c>
      <c r="F52" s="355">
        <v>178904</v>
      </c>
      <c r="G52" s="355">
        <v>246410</v>
      </c>
      <c r="H52" s="355">
        <v>280592</v>
      </c>
      <c r="I52" s="355">
        <v>157619</v>
      </c>
      <c r="J52" s="355">
        <v>211709</v>
      </c>
      <c r="K52" s="355">
        <v>34701</v>
      </c>
      <c r="L52" s="355">
        <v>25006</v>
      </c>
      <c r="M52" s="355">
        <v>26439</v>
      </c>
      <c r="N52" s="355">
        <v>21285</v>
      </c>
    </row>
    <row r="53" spans="2:14" ht="16.5" customHeight="1" x14ac:dyDescent="0.2">
      <c r="B53" s="326" t="s">
        <v>472</v>
      </c>
      <c r="C53" s="332" t="s">
        <v>514</v>
      </c>
      <c r="D53" s="347">
        <v>310387</v>
      </c>
      <c r="E53" s="356">
        <v>334871</v>
      </c>
      <c r="F53" s="356">
        <v>235063</v>
      </c>
      <c r="G53" s="356">
        <v>266060</v>
      </c>
      <c r="H53" s="356">
        <v>293020</v>
      </c>
      <c r="I53" s="356">
        <v>183116</v>
      </c>
      <c r="J53" s="356">
        <v>254200</v>
      </c>
      <c r="K53" s="356">
        <v>11860</v>
      </c>
      <c r="L53" s="356">
        <v>44327</v>
      </c>
      <c r="M53" s="356">
        <v>41851</v>
      </c>
      <c r="N53" s="356">
        <v>51947</v>
      </c>
    </row>
    <row r="54" spans="2:14" ht="20.25" customHeight="1" x14ac:dyDescent="0.3">
      <c r="B54" s="8"/>
      <c r="C54" s="327">
        <v>45658</v>
      </c>
      <c r="D54" s="339" t="s">
        <v>311</v>
      </c>
      <c r="E54" s="8"/>
      <c r="F54" s="362"/>
      <c r="H54" s="8"/>
      <c r="I54" s="8"/>
      <c r="J54" s="8"/>
      <c r="K54" s="8"/>
      <c r="L54" s="8"/>
      <c r="M54" s="8"/>
      <c r="N54" s="8"/>
    </row>
    <row r="55" spans="2:14" ht="18" customHeight="1" x14ac:dyDescent="0.2">
      <c r="B55" s="121"/>
      <c r="C55" s="328" t="s">
        <v>350</v>
      </c>
      <c r="D55" s="328"/>
      <c r="E55" s="121"/>
      <c r="F55" s="121"/>
      <c r="G55" s="121"/>
      <c r="H55" s="121"/>
      <c r="I55" s="121"/>
      <c r="J55" s="365"/>
      <c r="K55" s="121"/>
      <c r="L55" s="121"/>
      <c r="M55" s="121"/>
      <c r="N55" s="1" t="s">
        <v>370</v>
      </c>
    </row>
    <row r="56" spans="2:14" s="316" customFormat="1" ht="11.25" customHeight="1" x14ac:dyDescent="0.2">
      <c r="B56" s="629" t="s">
        <v>424</v>
      </c>
      <c r="C56" s="630"/>
      <c r="D56" s="629" t="s">
        <v>192</v>
      </c>
      <c r="E56" s="635"/>
      <c r="F56" s="635"/>
      <c r="G56" s="363"/>
      <c r="H56" s="364"/>
      <c r="I56" s="364"/>
      <c r="J56" s="364"/>
      <c r="K56" s="364"/>
      <c r="L56" s="364"/>
      <c r="M56" s="364"/>
      <c r="N56" s="367"/>
    </row>
    <row r="57" spans="2:14" s="316" customFormat="1" ht="11.25" customHeight="1" x14ac:dyDescent="0.2">
      <c r="B57" s="631"/>
      <c r="C57" s="632"/>
      <c r="D57" s="631"/>
      <c r="E57" s="636"/>
      <c r="F57" s="632"/>
      <c r="G57" s="629" t="s">
        <v>456</v>
      </c>
      <c r="H57" s="635"/>
      <c r="I57" s="635"/>
      <c r="J57" s="363"/>
      <c r="K57" s="366"/>
      <c r="L57" s="629" t="s">
        <v>490</v>
      </c>
      <c r="M57" s="635"/>
      <c r="N57" s="630"/>
    </row>
    <row r="58" spans="2:14" s="316" customFormat="1" ht="18" customHeight="1" x14ac:dyDescent="0.2">
      <c r="B58" s="631"/>
      <c r="C58" s="632"/>
      <c r="D58" s="637"/>
      <c r="E58" s="638"/>
      <c r="F58" s="639"/>
      <c r="G58" s="637"/>
      <c r="H58" s="638"/>
      <c r="I58" s="639"/>
      <c r="J58" s="640" t="s">
        <v>141</v>
      </c>
      <c r="K58" s="640" t="s">
        <v>91</v>
      </c>
      <c r="L58" s="637"/>
      <c r="M58" s="638"/>
      <c r="N58" s="639"/>
    </row>
    <row r="59" spans="2:14" s="316" customFormat="1" ht="18" customHeight="1" x14ac:dyDescent="0.2">
      <c r="B59" s="633"/>
      <c r="C59" s="634"/>
      <c r="D59" s="340" t="s">
        <v>492</v>
      </c>
      <c r="E59" s="352" t="s">
        <v>493</v>
      </c>
      <c r="F59" s="352" t="s">
        <v>66</v>
      </c>
      <c r="G59" s="340" t="s">
        <v>492</v>
      </c>
      <c r="H59" s="352" t="s">
        <v>493</v>
      </c>
      <c r="I59" s="352" t="s">
        <v>66</v>
      </c>
      <c r="J59" s="641"/>
      <c r="K59" s="641"/>
      <c r="L59" s="352" t="s">
        <v>492</v>
      </c>
      <c r="M59" s="340" t="s">
        <v>493</v>
      </c>
      <c r="N59" s="368" t="s">
        <v>66</v>
      </c>
    </row>
    <row r="60" spans="2:14" ht="16.5" customHeight="1" x14ac:dyDescent="0.2">
      <c r="B60" s="317" t="s">
        <v>316</v>
      </c>
      <c r="C60" s="329" t="s">
        <v>61</v>
      </c>
      <c r="D60" s="341">
        <v>313745</v>
      </c>
      <c r="E60" s="353">
        <v>380800</v>
      </c>
      <c r="F60" s="353">
        <v>224644</v>
      </c>
      <c r="G60" s="353">
        <v>288867</v>
      </c>
      <c r="H60" s="353">
        <v>348352</v>
      </c>
      <c r="I60" s="353">
        <v>209825</v>
      </c>
      <c r="J60" s="353">
        <v>263573</v>
      </c>
      <c r="K60" s="353">
        <v>25294</v>
      </c>
      <c r="L60" s="353">
        <v>24878</v>
      </c>
      <c r="M60" s="353">
        <v>32448</v>
      </c>
      <c r="N60" s="353">
        <v>14819</v>
      </c>
    </row>
    <row r="61" spans="2:14" ht="16.5" customHeight="1" x14ac:dyDescent="0.2">
      <c r="B61" s="318" t="s">
        <v>234</v>
      </c>
      <c r="C61" s="330" t="s">
        <v>494</v>
      </c>
      <c r="D61" s="342">
        <v>332334</v>
      </c>
      <c r="E61" s="354">
        <v>382612</v>
      </c>
      <c r="F61" s="354">
        <v>198793</v>
      </c>
      <c r="G61" s="354">
        <v>319024</v>
      </c>
      <c r="H61" s="354">
        <v>364291</v>
      </c>
      <c r="I61" s="354">
        <v>198793</v>
      </c>
      <c r="J61" s="354">
        <v>303962</v>
      </c>
      <c r="K61" s="354">
        <v>15062</v>
      </c>
      <c r="L61" s="354">
        <v>13310</v>
      </c>
      <c r="M61" s="354">
        <v>18321</v>
      </c>
      <c r="N61" s="354">
        <v>0</v>
      </c>
    </row>
    <row r="62" spans="2:14" ht="16.5" customHeight="1" x14ac:dyDescent="0.2">
      <c r="B62" s="319" t="s">
        <v>265</v>
      </c>
      <c r="C62" s="331" t="s">
        <v>75</v>
      </c>
      <c r="D62" s="343">
        <v>358274</v>
      </c>
      <c r="E62" s="355">
        <v>409159</v>
      </c>
      <c r="F62" s="355">
        <v>235705</v>
      </c>
      <c r="G62" s="355">
        <v>331573</v>
      </c>
      <c r="H62" s="355">
        <v>377914</v>
      </c>
      <c r="I62" s="355">
        <v>219948</v>
      </c>
      <c r="J62" s="355">
        <v>298298</v>
      </c>
      <c r="K62" s="355">
        <v>33275</v>
      </c>
      <c r="L62" s="355">
        <v>26701</v>
      </c>
      <c r="M62" s="355">
        <v>31245</v>
      </c>
      <c r="N62" s="355">
        <v>15757</v>
      </c>
    </row>
    <row r="63" spans="2:14" ht="16.5" customHeight="1" x14ac:dyDescent="0.2">
      <c r="B63" s="320" t="s">
        <v>167</v>
      </c>
      <c r="C63" s="331" t="s">
        <v>300</v>
      </c>
      <c r="D63" s="343">
        <v>995947</v>
      </c>
      <c r="E63" s="355">
        <v>1050576</v>
      </c>
      <c r="F63" s="355">
        <v>705645</v>
      </c>
      <c r="G63" s="355">
        <v>484504</v>
      </c>
      <c r="H63" s="355">
        <v>505790</v>
      </c>
      <c r="I63" s="355">
        <v>371386</v>
      </c>
      <c r="J63" s="355">
        <v>446834</v>
      </c>
      <c r="K63" s="355">
        <v>37670</v>
      </c>
      <c r="L63" s="355">
        <v>511443</v>
      </c>
      <c r="M63" s="355">
        <v>544786</v>
      </c>
      <c r="N63" s="355">
        <v>334259</v>
      </c>
    </row>
    <row r="64" spans="2:14" ht="16.5" customHeight="1" x14ac:dyDescent="0.2">
      <c r="B64" s="319" t="s">
        <v>343</v>
      </c>
      <c r="C64" s="331" t="s">
        <v>412</v>
      </c>
      <c r="D64" s="343">
        <v>418481</v>
      </c>
      <c r="E64" s="355">
        <v>467709</v>
      </c>
      <c r="F64" s="355">
        <v>307406</v>
      </c>
      <c r="G64" s="355">
        <v>371298</v>
      </c>
      <c r="H64" s="355">
        <v>411182</v>
      </c>
      <c r="I64" s="355">
        <v>281306</v>
      </c>
      <c r="J64" s="355">
        <v>350831</v>
      </c>
      <c r="K64" s="355">
        <v>20467</v>
      </c>
      <c r="L64" s="355">
        <v>47183</v>
      </c>
      <c r="M64" s="355">
        <v>56527</v>
      </c>
      <c r="N64" s="355">
        <v>26100</v>
      </c>
    </row>
    <row r="65" spans="2:14" ht="16.5" customHeight="1" x14ac:dyDescent="0.2">
      <c r="B65" s="319" t="s">
        <v>10</v>
      </c>
      <c r="C65" s="331" t="s">
        <v>495</v>
      </c>
      <c r="D65" s="343">
        <v>273020</v>
      </c>
      <c r="E65" s="355">
        <v>307825</v>
      </c>
      <c r="F65" s="355">
        <v>180354</v>
      </c>
      <c r="G65" s="355">
        <v>251029</v>
      </c>
      <c r="H65" s="355">
        <v>281313</v>
      </c>
      <c r="I65" s="355">
        <v>170401</v>
      </c>
      <c r="J65" s="355">
        <v>206348</v>
      </c>
      <c r="K65" s="355">
        <v>44681</v>
      </c>
      <c r="L65" s="355">
        <v>21991</v>
      </c>
      <c r="M65" s="355">
        <v>26512</v>
      </c>
      <c r="N65" s="355">
        <v>9953</v>
      </c>
    </row>
    <row r="66" spans="2:14" ht="16.5" customHeight="1" x14ac:dyDescent="0.2">
      <c r="B66" s="319" t="s">
        <v>57</v>
      </c>
      <c r="C66" s="331" t="s">
        <v>263</v>
      </c>
      <c r="D66" s="343">
        <v>232932</v>
      </c>
      <c r="E66" s="355">
        <v>314151</v>
      </c>
      <c r="F66" s="355">
        <v>174052</v>
      </c>
      <c r="G66" s="355">
        <v>223706</v>
      </c>
      <c r="H66" s="355">
        <v>302399</v>
      </c>
      <c r="I66" s="355">
        <v>166658</v>
      </c>
      <c r="J66" s="355">
        <v>211307</v>
      </c>
      <c r="K66" s="355">
        <v>12399</v>
      </c>
      <c r="L66" s="355">
        <v>9226</v>
      </c>
      <c r="M66" s="355">
        <v>11752</v>
      </c>
      <c r="N66" s="355">
        <v>7394</v>
      </c>
    </row>
    <row r="67" spans="2:14" ht="16.5" customHeight="1" x14ac:dyDescent="0.2">
      <c r="B67" s="319" t="s">
        <v>197</v>
      </c>
      <c r="C67" s="331" t="s">
        <v>497</v>
      </c>
      <c r="D67" s="343">
        <v>367359</v>
      </c>
      <c r="E67" s="355">
        <v>537137</v>
      </c>
      <c r="F67" s="355">
        <v>274619</v>
      </c>
      <c r="G67" s="355">
        <v>366526</v>
      </c>
      <c r="H67" s="355">
        <v>535496</v>
      </c>
      <c r="I67" s="355">
        <v>274227</v>
      </c>
      <c r="J67" s="355">
        <v>350990</v>
      </c>
      <c r="K67" s="355">
        <v>15536</v>
      </c>
      <c r="L67" s="355">
        <v>833</v>
      </c>
      <c r="M67" s="355">
        <v>1641</v>
      </c>
      <c r="N67" s="355">
        <v>392</v>
      </c>
    </row>
    <row r="68" spans="2:14" ht="16.5" customHeight="1" x14ac:dyDescent="0.2">
      <c r="B68" s="319" t="s">
        <v>435</v>
      </c>
      <c r="C68" s="331" t="s">
        <v>397</v>
      </c>
      <c r="D68" s="343">
        <v>251622</v>
      </c>
      <c r="E68" s="355">
        <v>349772</v>
      </c>
      <c r="F68" s="355">
        <v>188239</v>
      </c>
      <c r="G68" s="355">
        <v>185614</v>
      </c>
      <c r="H68" s="355">
        <v>237090</v>
      </c>
      <c r="I68" s="355">
        <v>152372</v>
      </c>
      <c r="J68" s="355">
        <v>166050</v>
      </c>
      <c r="K68" s="355">
        <v>19564</v>
      </c>
      <c r="L68" s="355">
        <v>66008</v>
      </c>
      <c r="M68" s="355">
        <v>112682</v>
      </c>
      <c r="N68" s="355">
        <v>35867</v>
      </c>
    </row>
    <row r="69" spans="2:14" ht="16.5" customHeight="1" x14ac:dyDescent="0.2">
      <c r="B69" s="319" t="s">
        <v>172</v>
      </c>
      <c r="C69" s="331" t="s">
        <v>498</v>
      </c>
      <c r="D69" s="343">
        <v>489103</v>
      </c>
      <c r="E69" s="355">
        <v>525607</v>
      </c>
      <c r="F69" s="355">
        <v>317542</v>
      </c>
      <c r="G69" s="355">
        <v>428927</v>
      </c>
      <c r="H69" s="355">
        <v>455834</v>
      </c>
      <c r="I69" s="355">
        <v>302469</v>
      </c>
      <c r="J69" s="355">
        <v>395138</v>
      </c>
      <c r="K69" s="355">
        <v>33789</v>
      </c>
      <c r="L69" s="355">
        <v>60176</v>
      </c>
      <c r="M69" s="355">
        <v>69773</v>
      </c>
      <c r="N69" s="355">
        <v>15073</v>
      </c>
    </row>
    <row r="70" spans="2:14" ht="16.5" customHeight="1" x14ac:dyDescent="0.2">
      <c r="B70" s="319" t="s">
        <v>42</v>
      </c>
      <c r="C70" s="331" t="s">
        <v>322</v>
      </c>
      <c r="D70" s="343">
        <v>149100</v>
      </c>
      <c r="E70" s="355">
        <v>192971</v>
      </c>
      <c r="F70" s="355">
        <v>125008</v>
      </c>
      <c r="G70" s="355">
        <v>148504</v>
      </c>
      <c r="H70" s="355">
        <v>191568</v>
      </c>
      <c r="I70" s="355">
        <v>124856</v>
      </c>
      <c r="J70" s="355">
        <v>142833</v>
      </c>
      <c r="K70" s="355">
        <v>5671</v>
      </c>
      <c r="L70" s="355">
        <v>596</v>
      </c>
      <c r="M70" s="355">
        <v>1403</v>
      </c>
      <c r="N70" s="355">
        <v>152</v>
      </c>
    </row>
    <row r="71" spans="2:14" ht="16.5" customHeight="1" x14ac:dyDescent="0.2">
      <c r="B71" s="319" t="s">
        <v>240</v>
      </c>
      <c r="C71" s="331" t="s">
        <v>499</v>
      </c>
      <c r="D71" s="343">
        <v>193434</v>
      </c>
      <c r="E71" s="355">
        <v>249420</v>
      </c>
      <c r="F71" s="355">
        <v>146979</v>
      </c>
      <c r="G71" s="355">
        <v>184517</v>
      </c>
      <c r="H71" s="355">
        <v>236103</v>
      </c>
      <c r="I71" s="355">
        <v>141712</v>
      </c>
      <c r="J71" s="355">
        <v>171748</v>
      </c>
      <c r="K71" s="355">
        <v>12769</v>
      </c>
      <c r="L71" s="355">
        <v>8917</v>
      </c>
      <c r="M71" s="355">
        <v>13317</v>
      </c>
      <c r="N71" s="355">
        <v>5267</v>
      </c>
    </row>
    <row r="72" spans="2:14" ht="16.5" customHeight="1" x14ac:dyDescent="0.2">
      <c r="B72" s="319" t="s">
        <v>365</v>
      </c>
      <c r="C72" s="331" t="s">
        <v>280</v>
      </c>
      <c r="D72" s="343">
        <v>371681</v>
      </c>
      <c r="E72" s="355">
        <v>404848</v>
      </c>
      <c r="F72" s="355">
        <v>331942</v>
      </c>
      <c r="G72" s="355">
        <v>338357</v>
      </c>
      <c r="H72" s="355">
        <v>363805</v>
      </c>
      <c r="I72" s="355">
        <v>307867</v>
      </c>
      <c r="J72" s="355">
        <v>336486</v>
      </c>
      <c r="K72" s="355">
        <v>1871</v>
      </c>
      <c r="L72" s="355">
        <v>33324</v>
      </c>
      <c r="M72" s="355">
        <v>41043</v>
      </c>
      <c r="N72" s="355">
        <v>24075</v>
      </c>
    </row>
    <row r="73" spans="2:14" ht="16.5" customHeight="1" x14ac:dyDescent="0.2">
      <c r="B73" s="319" t="s">
        <v>99</v>
      </c>
      <c r="C73" s="331" t="s">
        <v>154</v>
      </c>
      <c r="D73" s="343">
        <v>306558</v>
      </c>
      <c r="E73" s="355">
        <v>424755</v>
      </c>
      <c r="F73" s="355">
        <v>260321</v>
      </c>
      <c r="G73" s="355">
        <v>282627</v>
      </c>
      <c r="H73" s="355">
        <v>395271</v>
      </c>
      <c r="I73" s="355">
        <v>238562</v>
      </c>
      <c r="J73" s="355">
        <v>257494</v>
      </c>
      <c r="K73" s="355">
        <v>25133</v>
      </c>
      <c r="L73" s="355">
        <v>23931</v>
      </c>
      <c r="M73" s="355">
        <v>29484</v>
      </c>
      <c r="N73" s="355">
        <v>21759</v>
      </c>
    </row>
    <row r="74" spans="2:14" ht="16.5" customHeight="1" x14ac:dyDescent="0.2">
      <c r="B74" s="319" t="s">
        <v>106</v>
      </c>
      <c r="C74" s="331" t="s">
        <v>452</v>
      </c>
      <c r="D74" s="343">
        <v>383411</v>
      </c>
      <c r="E74" s="355">
        <v>405035</v>
      </c>
      <c r="F74" s="355">
        <v>261693</v>
      </c>
      <c r="G74" s="355">
        <v>367481</v>
      </c>
      <c r="H74" s="355">
        <v>390175</v>
      </c>
      <c r="I74" s="355">
        <v>239738</v>
      </c>
      <c r="J74" s="355">
        <v>320227</v>
      </c>
      <c r="K74" s="355">
        <v>47254</v>
      </c>
      <c r="L74" s="355">
        <v>15930</v>
      </c>
      <c r="M74" s="355">
        <v>14860</v>
      </c>
      <c r="N74" s="355">
        <v>21955</v>
      </c>
    </row>
    <row r="75" spans="2:14" ht="16.5" customHeight="1" x14ac:dyDescent="0.2">
      <c r="B75" s="321" t="s">
        <v>8</v>
      </c>
      <c r="C75" s="332" t="s">
        <v>374</v>
      </c>
      <c r="D75" s="347">
        <v>238361</v>
      </c>
      <c r="E75" s="356">
        <v>275921</v>
      </c>
      <c r="F75" s="356">
        <v>174859</v>
      </c>
      <c r="G75" s="356">
        <v>223971</v>
      </c>
      <c r="H75" s="356">
        <v>259334</v>
      </c>
      <c r="I75" s="356">
        <v>164185</v>
      </c>
      <c r="J75" s="356">
        <v>195991</v>
      </c>
      <c r="K75" s="356">
        <v>27980</v>
      </c>
      <c r="L75" s="356">
        <v>14390</v>
      </c>
      <c r="M75" s="356">
        <v>16587</v>
      </c>
      <c r="N75" s="356">
        <v>10674</v>
      </c>
    </row>
    <row r="76" spans="2:14" ht="16.5" customHeight="1" x14ac:dyDescent="0.2">
      <c r="B76" s="322" t="s">
        <v>113</v>
      </c>
      <c r="C76" s="333" t="s">
        <v>255</v>
      </c>
      <c r="D76" s="345">
        <v>247546</v>
      </c>
      <c r="E76" s="358">
        <v>300562</v>
      </c>
      <c r="F76" s="358">
        <v>206195</v>
      </c>
      <c r="G76" s="358">
        <v>239081</v>
      </c>
      <c r="H76" s="358">
        <v>291799</v>
      </c>
      <c r="I76" s="358">
        <v>197963</v>
      </c>
      <c r="J76" s="358">
        <v>214525</v>
      </c>
      <c r="K76" s="358">
        <v>24556</v>
      </c>
      <c r="L76" s="358">
        <v>8465</v>
      </c>
      <c r="M76" s="358">
        <v>8763</v>
      </c>
      <c r="N76" s="358">
        <v>8232</v>
      </c>
    </row>
    <row r="77" spans="2:14" ht="16.5" customHeight="1" x14ac:dyDescent="0.2">
      <c r="B77" s="323" t="s">
        <v>349</v>
      </c>
      <c r="C77" s="331" t="s">
        <v>221</v>
      </c>
      <c r="D77" s="348">
        <v>240979</v>
      </c>
      <c r="E77" s="357">
        <v>290196</v>
      </c>
      <c r="F77" s="357">
        <v>184763</v>
      </c>
      <c r="G77" s="357">
        <v>240979</v>
      </c>
      <c r="H77" s="357">
        <v>290196</v>
      </c>
      <c r="I77" s="357">
        <v>184763</v>
      </c>
      <c r="J77" s="357">
        <v>225768</v>
      </c>
      <c r="K77" s="357">
        <v>15211</v>
      </c>
      <c r="L77" s="357">
        <v>0</v>
      </c>
      <c r="M77" s="357">
        <v>0</v>
      </c>
      <c r="N77" s="357">
        <v>0</v>
      </c>
    </row>
    <row r="78" spans="2:14" ht="16.5" customHeight="1" x14ac:dyDescent="0.2">
      <c r="B78" s="324" t="s">
        <v>3</v>
      </c>
      <c r="C78" s="334" t="s">
        <v>139</v>
      </c>
      <c r="D78" s="349">
        <v>341364</v>
      </c>
      <c r="E78" s="360">
        <v>356950</v>
      </c>
      <c r="F78" s="360">
        <v>274342</v>
      </c>
      <c r="G78" s="360">
        <v>341364</v>
      </c>
      <c r="H78" s="360">
        <v>356950</v>
      </c>
      <c r="I78" s="360">
        <v>274342</v>
      </c>
      <c r="J78" s="360">
        <v>318566</v>
      </c>
      <c r="K78" s="360">
        <v>22798</v>
      </c>
      <c r="L78" s="360">
        <v>0</v>
      </c>
      <c r="M78" s="360">
        <v>0</v>
      </c>
      <c r="N78" s="360">
        <v>0</v>
      </c>
    </row>
    <row r="79" spans="2:14" ht="16.5" customHeight="1" x14ac:dyDescent="0.2">
      <c r="B79" s="325" t="s">
        <v>186</v>
      </c>
      <c r="C79" s="335" t="s">
        <v>399</v>
      </c>
      <c r="D79" s="346">
        <v>284930</v>
      </c>
      <c r="E79" s="359">
        <v>318254</v>
      </c>
      <c r="F79" s="359">
        <v>196136</v>
      </c>
      <c r="G79" s="359">
        <v>284930</v>
      </c>
      <c r="H79" s="359">
        <v>318254</v>
      </c>
      <c r="I79" s="359">
        <v>196136</v>
      </c>
      <c r="J79" s="359">
        <v>261015</v>
      </c>
      <c r="K79" s="359">
        <v>23915</v>
      </c>
      <c r="L79" s="359">
        <v>0</v>
      </c>
      <c r="M79" s="359">
        <v>0</v>
      </c>
      <c r="N79" s="359">
        <v>0</v>
      </c>
    </row>
    <row r="80" spans="2:14" ht="16.5" customHeight="1" x14ac:dyDescent="0.2">
      <c r="B80" s="325" t="s">
        <v>500</v>
      </c>
      <c r="C80" s="335" t="s">
        <v>405</v>
      </c>
      <c r="D80" s="343">
        <v>475493</v>
      </c>
      <c r="E80" s="355">
        <v>502702</v>
      </c>
      <c r="F80" s="355">
        <v>334903</v>
      </c>
      <c r="G80" s="355">
        <v>377299</v>
      </c>
      <c r="H80" s="355">
        <v>399268</v>
      </c>
      <c r="I80" s="355">
        <v>263785</v>
      </c>
      <c r="J80" s="355">
        <v>318858</v>
      </c>
      <c r="K80" s="355">
        <v>58441</v>
      </c>
      <c r="L80" s="355">
        <v>98194</v>
      </c>
      <c r="M80" s="355">
        <v>103434</v>
      </c>
      <c r="N80" s="355">
        <v>71118</v>
      </c>
    </row>
    <row r="81" spans="2:14" ht="16.5" customHeight="1" x14ac:dyDescent="0.2">
      <c r="B81" s="325" t="s">
        <v>501</v>
      </c>
      <c r="C81" s="335" t="s">
        <v>502</v>
      </c>
      <c r="D81" s="343">
        <v>293679</v>
      </c>
      <c r="E81" s="355">
        <v>346512</v>
      </c>
      <c r="F81" s="355">
        <v>200874</v>
      </c>
      <c r="G81" s="355">
        <v>291718</v>
      </c>
      <c r="H81" s="355">
        <v>344614</v>
      </c>
      <c r="I81" s="355">
        <v>198803</v>
      </c>
      <c r="J81" s="355">
        <v>274195</v>
      </c>
      <c r="K81" s="355">
        <v>17523</v>
      </c>
      <c r="L81" s="355">
        <v>1961</v>
      </c>
      <c r="M81" s="355">
        <v>1898</v>
      </c>
      <c r="N81" s="355">
        <v>2071</v>
      </c>
    </row>
    <row r="82" spans="2:14" ht="16.5" customHeight="1" x14ac:dyDescent="0.2">
      <c r="B82" s="325" t="s">
        <v>398</v>
      </c>
      <c r="C82" s="335" t="s">
        <v>222</v>
      </c>
      <c r="D82" s="343">
        <v>377215</v>
      </c>
      <c r="E82" s="355">
        <v>427798</v>
      </c>
      <c r="F82" s="355">
        <v>279061</v>
      </c>
      <c r="G82" s="355">
        <v>365660</v>
      </c>
      <c r="H82" s="355">
        <v>414465</v>
      </c>
      <c r="I82" s="355">
        <v>270958</v>
      </c>
      <c r="J82" s="355">
        <v>325697</v>
      </c>
      <c r="K82" s="355">
        <v>39963</v>
      </c>
      <c r="L82" s="355">
        <v>11555</v>
      </c>
      <c r="M82" s="355">
        <v>13333</v>
      </c>
      <c r="N82" s="355">
        <v>8103</v>
      </c>
    </row>
    <row r="83" spans="2:14" ht="16.5" customHeight="1" x14ac:dyDescent="0.2">
      <c r="B83" s="325" t="s">
        <v>503</v>
      </c>
      <c r="C83" s="335" t="s">
        <v>175</v>
      </c>
      <c r="D83" s="343">
        <v>258211</v>
      </c>
      <c r="E83" s="355">
        <v>307348</v>
      </c>
      <c r="F83" s="355">
        <v>182324</v>
      </c>
      <c r="G83" s="355">
        <v>214964</v>
      </c>
      <c r="H83" s="355">
        <v>259752</v>
      </c>
      <c r="I83" s="355">
        <v>145795</v>
      </c>
      <c r="J83" s="355">
        <v>202194</v>
      </c>
      <c r="K83" s="355">
        <v>12770</v>
      </c>
      <c r="L83" s="355">
        <v>43247</v>
      </c>
      <c r="M83" s="355">
        <v>47596</v>
      </c>
      <c r="N83" s="355">
        <v>36529</v>
      </c>
    </row>
    <row r="84" spans="2:14" ht="16.5" customHeight="1" x14ac:dyDescent="0.2">
      <c r="B84" s="325" t="s">
        <v>151</v>
      </c>
      <c r="C84" s="335" t="s">
        <v>376</v>
      </c>
      <c r="D84" s="343">
        <v>339009</v>
      </c>
      <c r="E84" s="355">
        <v>357972</v>
      </c>
      <c r="F84" s="355">
        <v>262692</v>
      </c>
      <c r="G84" s="355">
        <v>338864</v>
      </c>
      <c r="H84" s="355">
        <v>357791</v>
      </c>
      <c r="I84" s="355">
        <v>262692</v>
      </c>
      <c r="J84" s="355">
        <v>300332</v>
      </c>
      <c r="K84" s="355">
        <v>38532</v>
      </c>
      <c r="L84" s="355">
        <v>145</v>
      </c>
      <c r="M84" s="355">
        <v>181</v>
      </c>
      <c r="N84" s="355">
        <v>0</v>
      </c>
    </row>
    <row r="85" spans="2:14" ht="16.5" customHeight="1" x14ac:dyDescent="0.2">
      <c r="B85" s="325" t="s">
        <v>217</v>
      </c>
      <c r="C85" s="335" t="s">
        <v>491</v>
      </c>
      <c r="D85" s="346">
        <v>262313</v>
      </c>
      <c r="E85" s="359">
        <v>297327</v>
      </c>
      <c r="F85" s="359">
        <v>174617</v>
      </c>
      <c r="G85" s="359">
        <v>262313</v>
      </c>
      <c r="H85" s="359">
        <v>297327</v>
      </c>
      <c r="I85" s="359">
        <v>174617</v>
      </c>
      <c r="J85" s="359">
        <v>229876</v>
      </c>
      <c r="K85" s="359">
        <v>32437</v>
      </c>
      <c r="L85" s="359">
        <v>0</v>
      </c>
      <c r="M85" s="359">
        <v>0</v>
      </c>
      <c r="N85" s="359">
        <v>0</v>
      </c>
    </row>
    <row r="86" spans="2:14" ht="16.5" customHeight="1" x14ac:dyDescent="0.2">
      <c r="B86" s="325" t="s">
        <v>504</v>
      </c>
      <c r="C86" s="335" t="s">
        <v>325</v>
      </c>
      <c r="D86" s="346">
        <v>417817</v>
      </c>
      <c r="E86" s="359">
        <v>452529</v>
      </c>
      <c r="F86" s="359">
        <v>218763</v>
      </c>
      <c r="G86" s="359">
        <v>417817</v>
      </c>
      <c r="H86" s="359">
        <v>452529</v>
      </c>
      <c r="I86" s="359">
        <v>218763</v>
      </c>
      <c r="J86" s="359">
        <v>394960</v>
      </c>
      <c r="K86" s="359">
        <v>22857</v>
      </c>
      <c r="L86" s="359">
        <v>0</v>
      </c>
      <c r="M86" s="359">
        <v>0</v>
      </c>
      <c r="N86" s="359">
        <v>0</v>
      </c>
    </row>
    <row r="87" spans="2:14" ht="16.5" customHeight="1" x14ac:dyDescent="0.2">
      <c r="B87" s="325" t="s">
        <v>198</v>
      </c>
      <c r="C87" s="335" t="s">
        <v>505</v>
      </c>
      <c r="D87" s="343">
        <v>668321</v>
      </c>
      <c r="E87" s="355">
        <v>687780</v>
      </c>
      <c r="F87" s="355">
        <v>518461</v>
      </c>
      <c r="G87" s="355">
        <v>350108</v>
      </c>
      <c r="H87" s="355">
        <v>363852</v>
      </c>
      <c r="I87" s="355">
        <v>244257</v>
      </c>
      <c r="J87" s="355">
        <v>311986</v>
      </c>
      <c r="K87" s="355">
        <v>38122</v>
      </c>
      <c r="L87" s="355">
        <v>318213</v>
      </c>
      <c r="M87" s="355">
        <v>323928</v>
      </c>
      <c r="N87" s="355">
        <v>274204</v>
      </c>
    </row>
    <row r="88" spans="2:14" ht="16.5" customHeight="1" x14ac:dyDescent="0.2">
      <c r="B88" s="325" t="s">
        <v>247</v>
      </c>
      <c r="C88" s="335" t="s">
        <v>250</v>
      </c>
      <c r="D88" s="343">
        <v>306969</v>
      </c>
      <c r="E88" s="355">
        <v>334127</v>
      </c>
      <c r="F88" s="355">
        <v>199302</v>
      </c>
      <c r="G88" s="355">
        <v>306650</v>
      </c>
      <c r="H88" s="355">
        <v>333841</v>
      </c>
      <c r="I88" s="355">
        <v>198849</v>
      </c>
      <c r="J88" s="355">
        <v>275931</v>
      </c>
      <c r="K88" s="355">
        <v>30719</v>
      </c>
      <c r="L88" s="355">
        <v>319</v>
      </c>
      <c r="M88" s="355">
        <v>286</v>
      </c>
      <c r="N88" s="355">
        <v>453</v>
      </c>
    </row>
    <row r="89" spans="2:14" ht="16.5" customHeight="1" x14ac:dyDescent="0.2">
      <c r="B89" s="325" t="s">
        <v>17</v>
      </c>
      <c r="C89" s="335" t="s">
        <v>390</v>
      </c>
      <c r="D89" s="343">
        <v>706873</v>
      </c>
      <c r="E89" s="355">
        <v>746391</v>
      </c>
      <c r="F89" s="355">
        <v>473964</v>
      </c>
      <c r="G89" s="355">
        <v>376611</v>
      </c>
      <c r="H89" s="355">
        <v>391330</v>
      </c>
      <c r="I89" s="355">
        <v>289863</v>
      </c>
      <c r="J89" s="355">
        <v>347235</v>
      </c>
      <c r="K89" s="355">
        <v>29376</v>
      </c>
      <c r="L89" s="355">
        <v>330262</v>
      </c>
      <c r="M89" s="355">
        <v>355061</v>
      </c>
      <c r="N89" s="355">
        <v>184101</v>
      </c>
    </row>
    <row r="90" spans="2:14" ht="16.5" customHeight="1" x14ac:dyDescent="0.2">
      <c r="B90" s="325" t="s">
        <v>470</v>
      </c>
      <c r="C90" s="335" t="s">
        <v>393</v>
      </c>
      <c r="D90" s="343">
        <v>418169</v>
      </c>
      <c r="E90" s="355">
        <v>436611</v>
      </c>
      <c r="F90" s="355">
        <v>284206</v>
      </c>
      <c r="G90" s="355">
        <v>403699</v>
      </c>
      <c r="H90" s="355">
        <v>422345</v>
      </c>
      <c r="I90" s="355">
        <v>268248</v>
      </c>
      <c r="J90" s="355">
        <v>368260</v>
      </c>
      <c r="K90" s="355">
        <v>35439</v>
      </c>
      <c r="L90" s="355">
        <v>14470</v>
      </c>
      <c r="M90" s="355">
        <v>14266</v>
      </c>
      <c r="N90" s="355">
        <v>15958</v>
      </c>
    </row>
    <row r="91" spans="2:14" ht="16.5" customHeight="1" x14ac:dyDescent="0.2">
      <c r="B91" s="325" t="s">
        <v>95</v>
      </c>
      <c r="C91" s="335" t="s">
        <v>394</v>
      </c>
      <c r="D91" s="343">
        <v>330303</v>
      </c>
      <c r="E91" s="355">
        <v>380472</v>
      </c>
      <c r="F91" s="355">
        <v>229753</v>
      </c>
      <c r="G91" s="355">
        <v>329534</v>
      </c>
      <c r="H91" s="355">
        <v>379541</v>
      </c>
      <c r="I91" s="355">
        <v>229307</v>
      </c>
      <c r="J91" s="355">
        <v>299604</v>
      </c>
      <c r="K91" s="355">
        <v>29930</v>
      </c>
      <c r="L91" s="355">
        <v>769</v>
      </c>
      <c r="M91" s="355">
        <v>931</v>
      </c>
      <c r="N91" s="355">
        <v>446</v>
      </c>
    </row>
    <row r="92" spans="2:14" ht="16.5" customHeight="1" x14ac:dyDescent="0.2">
      <c r="B92" s="325" t="s">
        <v>489</v>
      </c>
      <c r="C92" s="335" t="s">
        <v>71</v>
      </c>
      <c r="D92" s="343">
        <v>352476</v>
      </c>
      <c r="E92" s="355">
        <v>380785</v>
      </c>
      <c r="F92" s="355">
        <v>240036</v>
      </c>
      <c r="G92" s="355">
        <v>352476</v>
      </c>
      <c r="H92" s="355">
        <v>380785</v>
      </c>
      <c r="I92" s="355">
        <v>240036</v>
      </c>
      <c r="J92" s="355">
        <v>328151</v>
      </c>
      <c r="K92" s="355">
        <v>24325</v>
      </c>
      <c r="L92" s="355">
        <v>0</v>
      </c>
      <c r="M92" s="355">
        <v>0</v>
      </c>
      <c r="N92" s="355">
        <v>0</v>
      </c>
    </row>
    <row r="93" spans="2:14" ht="16.5" customHeight="1" x14ac:dyDescent="0.2">
      <c r="B93" s="325" t="s">
        <v>194</v>
      </c>
      <c r="C93" s="335" t="s">
        <v>406</v>
      </c>
      <c r="D93" s="343">
        <v>322874</v>
      </c>
      <c r="E93" s="355">
        <v>399407</v>
      </c>
      <c r="F93" s="355">
        <v>201778</v>
      </c>
      <c r="G93" s="355">
        <v>318346</v>
      </c>
      <c r="H93" s="355">
        <v>393143</v>
      </c>
      <c r="I93" s="355">
        <v>199996</v>
      </c>
      <c r="J93" s="355">
        <v>290983</v>
      </c>
      <c r="K93" s="355">
        <v>27363</v>
      </c>
      <c r="L93" s="355">
        <v>4528</v>
      </c>
      <c r="M93" s="355">
        <v>6264</v>
      </c>
      <c r="N93" s="355">
        <v>1782</v>
      </c>
    </row>
    <row r="94" spans="2:14" ht="16.5" customHeight="1" x14ac:dyDescent="0.2">
      <c r="B94" s="325" t="s">
        <v>279</v>
      </c>
      <c r="C94" s="335" t="s">
        <v>408</v>
      </c>
      <c r="D94" s="343">
        <v>384351</v>
      </c>
      <c r="E94" s="355">
        <v>409306</v>
      </c>
      <c r="F94" s="355">
        <v>293820</v>
      </c>
      <c r="G94" s="355">
        <v>380553</v>
      </c>
      <c r="H94" s="355">
        <v>405064</v>
      </c>
      <c r="I94" s="355">
        <v>291632</v>
      </c>
      <c r="J94" s="355">
        <v>349593</v>
      </c>
      <c r="K94" s="355">
        <v>30960</v>
      </c>
      <c r="L94" s="355">
        <v>3798</v>
      </c>
      <c r="M94" s="355">
        <v>4242</v>
      </c>
      <c r="N94" s="355">
        <v>2188</v>
      </c>
    </row>
    <row r="95" spans="2:14" ht="16.5" customHeight="1" x14ac:dyDescent="0.2">
      <c r="B95" s="325" t="s">
        <v>122</v>
      </c>
      <c r="C95" s="335" t="s">
        <v>130</v>
      </c>
      <c r="D95" s="343">
        <v>382269</v>
      </c>
      <c r="E95" s="355">
        <v>408523</v>
      </c>
      <c r="F95" s="355">
        <v>274731</v>
      </c>
      <c r="G95" s="355">
        <v>377412</v>
      </c>
      <c r="H95" s="355">
        <v>405742</v>
      </c>
      <c r="I95" s="355">
        <v>261375</v>
      </c>
      <c r="J95" s="355">
        <v>335087</v>
      </c>
      <c r="K95" s="355">
        <v>42325</v>
      </c>
      <c r="L95" s="355">
        <v>4857</v>
      </c>
      <c r="M95" s="355">
        <v>2781</v>
      </c>
      <c r="N95" s="355">
        <v>13356</v>
      </c>
    </row>
    <row r="96" spans="2:14" ht="16.5" customHeight="1" x14ac:dyDescent="0.2">
      <c r="B96" s="325" t="s">
        <v>271</v>
      </c>
      <c r="C96" s="336" t="s">
        <v>171</v>
      </c>
      <c r="D96" s="343">
        <v>362003</v>
      </c>
      <c r="E96" s="355">
        <v>418775</v>
      </c>
      <c r="F96" s="355">
        <v>265598</v>
      </c>
      <c r="G96" s="355">
        <v>344614</v>
      </c>
      <c r="H96" s="355">
        <v>401705</v>
      </c>
      <c r="I96" s="355">
        <v>247666</v>
      </c>
      <c r="J96" s="355">
        <v>311927</v>
      </c>
      <c r="K96" s="355">
        <v>32687</v>
      </c>
      <c r="L96" s="355">
        <v>17389</v>
      </c>
      <c r="M96" s="355">
        <v>17070</v>
      </c>
      <c r="N96" s="355">
        <v>17932</v>
      </c>
    </row>
    <row r="97" spans="2:14" ht="16.5" customHeight="1" x14ac:dyDescent="0.2">
      <c r="B97" s="322" t="s">
        <v>121</v>
      </c>
      <c r="C97" s="337" t="s">
        <v>226</v>
      </c>
      <c r="D97" s="342">
        <v>329832</v>
      </c>
      <c r="E97" s="354">
        <v>349689</v>
      </c>
      <c r="F97" s="354">
        <v>268057</v>
      </c>
      <c r="G97" s="354">
        <v>329773</v>
      </c>
      <c r="H97" s="354">
        <v>349663</v>
      </c>
      <c r="I97" s="354">
        <v>267896</v>
      </c>
      <c r="J97" s="354">
        <v>303674</v>
      </c>
      <c r="K97" s="354">
        <v>26099</v>
      </c>
      <c r="L97" s="354">
        <v>59</v>
      </c>
      <c r="M97" s="354">
        <v>26</v>
      </c>
      <c r="N97" s="354">
        <v>161</v>
      </c>
    </row>
    <row r="98" spans="2:14" ht="16.5" customHeight="1" x14ac:dyDescent="0.2">
      <c r="B98" s="326" t="s">
        <v>251</v>
      </c>
      <c r="C98" s="338" t="s">
        <v>443</v>
      </c>
      <c r="D98" s="347">
        <v>197579</v>
      </c>
      <c r="E98" s="356">
        <v>281172</v>
      </c>
      <c r="F98" s="356">
        <v>162177</v>
      </c>
      <c r="G98" s="356">
        <v>185008</v>
      </c>
      <c r="H98" s="356">
        <v>258537</v>
      </c>
      <c r="I98" s="356">
        <v>153869</v>
      </c>
      <c r="J98" s="356">
        <v>177607</v>
      </c>
      <c r="K98" s="356">
        <v>7401</v>
      </c>
      <c r="L98" s="356">
        <v>12571</v>
      </c>
      <c r="M98" s="356">
        <v>22635</v>
      </c>
      <c r="N98" s="356">
        <v>8308</v>
      </c>
    </row>
    <row r="99" spans="2:14" ht="16.5" customHeight="1" x14ac:dyDescent="0.2">
      <c r="B99" s="324" t="s">
        <v>418</v>
      </c>
      <c r="C99" s="334" t="s">
        <v>304</v>
      </c>
      <c r="D99" s="345">
        <v>191459</v>
      </c>
      <c r="E99" s="358">
        <v>261059</v>
      </c>
      <c r="F99" s="358">
        <v>144090</v>
      </c>
      <c r="G99" s="358">
        <v>191326</v>
      </c>
      <c r="H99" s="358">
        <v>260873</v>
      </c>
      <c r="I99" s="358">
        <v>143992</v>
      </c>
      <c r="J99" s="358">
        <v>183552</v>
      </c>
      <c r="K99" s="358">
        <v>7774</v>
      </c>
      <c r="L99" s="358">
        <v>133</v>
      </c>
      <c r="M99" s="358">
        <v>186</v>
      </c>
      <c r="N99" s="358">
        <v>98</v>
      </c>
    </row>
    <row r="100" spans="2:14" ht="16.5" customHeight="1" x14ac:dyDescent="0.2">
      <c r="B100" s="325" t="s">
        <v>510</v>
      </c>
      <c r="C100" s="335" t="s">
        <v>511</v>
      </c>
      <c r="D100" s="343">
        <v>121656</v>
      </c>
      <c r="E100" s="355">
        <v>137452</v>
      </c>
      <c r="F100" s="355">
        <v>114163</v>
      </c>
      <c r="G100" s="355">
        <v>120761</v>
      </c>
      <c r="H100" s="355">
        <v>135057</v>
      </c>
      <c r="I100" s="355">
        <v>113979</v>
      </c>
      <c r="J100" s="355">
        <v>116452</v>
      </c>
      <c r="K100" s="355">
        <v>4309</v>
      </c>
      <c r="L100" s="355">
        <v>895</v>
      </c>
      <c r="M100" s="355">
        <v>2395</v>
      </c>
      <c r="N100" s="355">
        <v>184</v>
      </c>
    </row>
    <row r="101" spans="2:14" ht="16.5" customHeight="1" x14ac:dyDescent="0.2">
      <c r="B101" s="322" t="s">
        <v>161</v>
      </c>
      <c r="C101" s="333" t="s">
        <v>512</v>
      </c>
      <c r="D101" s="342">
        <v>384728</v>
      </c>
      <c r="E101" s="354">
        <v>506089</v>
      </c>
      <c r="F101" s="354">
        <v>332442</v>
      </c>
      <c r="G101" s="354">
        <v>342814</v>
      </c>
      <c r="H101" s="354">
        <v>459201</v>
      </c>
      <c r="I101" s="354">
        <v>292671</v>
      </c>
      <c r="J101" s="354">
        <v>300442</v>
      </c>
      <c r="K101" s="354">
        <v>42372</v>
      </c>
      <c r="L101" s="354">
        <v>41914</v>
      </c>
      <c r="M101" s="354">
        <v>46888</v>
      </c>
      <c r="N101" s="354">
        <v>39771</v>
      </c>
    </row>
    <row r="102" spans="2:14" ht="16.5" customHeight="1" x14ac:dyDescent="0.2">
      <c r="B102" s="326" t="s">
        <v>124</v>
      </c>
      <c r="C102" s="332" t="s">
        <v>24</v>
      </c>
      <c r="D102" s="347">
        <v>226970</v>
      </c>
      <c r="E102" s="356">
        <v>329188</v>
      </c>
      <c r="F102" s="356">
        <v>190886</v>
      </c>
      <c r="G102" s="356">
        <v>221348</v>
      </c>
      <c r="H102" s="356">
        <v>320154</v>
      </c>
      <c r="I102" s="356">
        <v>186468</v>
      </c>
      <c r="J102" s="356">
        <v>213766</v>
      </c>
      <c r="K102" s="356">
        <v>7582</v>
      </c>
      <c r="L102" s="356">
        <v>5622</v>
      </c>
      <c r="M102" s="356">
        <v>9034</v>
      </c>
      <c r="N102" s="356">
        <v>4418</v>
      </c>
    </row>
    <row r="103" spans="2:14" ht="16.5" customHeight="1" x14ac:dyDescent="0.2">
      <c r="B103" s="324" t="s">
        <v>30</v>
      </c>
      <c r="C103" s="334" t="s">
        <v>169</v>
      </c>
      <c r="D103" s="345">
        <v>207260</v>
      </c>
      <c r="E103" s="358">
        <v>232229</v>
      </c>
      <c r="F103" s="358">
        <v>182284</v>
      </c>
      <c r="G103" s="358">
        <v>206776</v>
      </c>
      <c r="H103" s="358">
        <v>231878</v>
      </c>
      <c r="I103" s="358">
        <v>181668</v>
      </c>
      <c r="J103" s="358">
        <v>189335</v>
      </c>
      <c r="K103" s="358">
        <v>17441</v>
      </c>
      <c r="L103" s="358">
        <v>484</v>
      </c>
      <c r="M103" s="358">
        <v>351</v>
      </c>
      <c r="N103" s="358">
        <v>616</v>
      </c>
    </row>
    <row r="104" spans="2:14" ht="16.5" customHeight="1" x14ac:dyDescent="0.2">
      <c r="B104" s="325" t="s">
        <v>380</v>
      </c>
      <c r="C104" s="335" t="s">
        <v>513</v>
      </c>
      <c r="D104" s="343">
        <v>260376</v>
      </c>
      <c r="E104" s="355">
        <v>295507</v>
      </c>
      <c r="F104" s="355">
        <v>174359</v>
      </c>
      <c r="G104" s="355">
        <v>233315</v>
      </c>
      <c r="H104" s="355">
        <v>267726</v>
      </c>
      <c r="I104" s="355">
        <v>149060</v>
      </c>
      <c r="J104" s="355">
        <v>196050</v>
      </c>
      <c r="K104" s="355">
        <v>37265</v>
      </c>
      <c r="L104" s="355">
        <v>27061</v>
      </c>
      <c r="M104" s="355">
        <v>27781</v>
      </c>
      <c r="N104" s="355">
        <v>25299</v>
      </c>
    </row>
    <row r="105" spans="2:14" ht="16.5" customHeight="1" x14ac:dyDescent="0.2">
      <c r="B105" s="326" t="s">
        <v>472</v>
      </c>
      <c r="C105" s="332" t="s">
        <v>514</v>
      </c>
      <c r="D105" s="350">
        <v>239270</v>
      </c>
      <c r="E105" s="361">
        <v>288876</v>
      </c>
      <c r="F105" s="361">
        <v>133949</v>
      </c>
      <c r="G105" s="361">
        <v>239270</v>
      </c>
      <c r="H105" s="361">
        <v>288876</v>
      </c>
      <c r="I105" s="361">
        <v>133949</v>
      </c>
      <c r="J105" s="361">
        <v>220537</v>
      </c>
      <c r="K105" s="361">
        <v>18733</v>
      </c>
      <c r="L105" s="361">
        <v>0</v>
      </c>
      <c r="M105" s="361">
        <v>0</v>
      </c>
      <c r="N105" s="361">
        <v>0</v>
      </c>
    </row>
  </sheetData>
  <mergeCells count="12">
    <mergeCell ref="B4:C7"/>
    <mergeCell ref="D4:F6"/>
    <mergeCell ref="G5:I6"/>
    <mergeCell ref="L5:N6"/>
    <mergeCell ref="J6:J7"/>
    <mergeCell ref="K6:K7"/>
    <mergeCell ref="B56:C59"/>
    <mergeCell ref="D56:F58"/>
    <mergeCell ref="G57:I58"/>
    <mergeCell ref="L57:N58"/>
    <mergeCell ref="J58:J59"/>
    <mergeCell ref="K58:K59"/>
  </mergeCells>
  <phoneticPr fontId="5"/>
  <dataValidations count="1">
    <dataValidation type="whole" allowBlank="1"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5" orientation="landscape" r:id="rId1"/>
  <headerFooter alignWithMargins="0"/>
  <rowBreaks count="1" manualBreakCount="1">
    <brk id="5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53"/>
  </sheetPr>
  <dimension ref="B1:O104"/>
  <sheetViews>
    <sheetView view="pageBreakPreview" topLeftCell="A16" zoomScale="60" zoomScaleNormal="70" workbookViewId="0">
      <selection activeCell="X9" sqref="X9"/>
    </sheetView>
  </sheetViews>
  <sheetFormatPr defaultColWidth="9" defaultRowHeight="13" x14ac:dyDescent="0.2"/>
  <cols>
    <col min="1" max="1" width="9" style="1" bestFit="1"/>
    <col min="2" max="2" width="6.453125" style="1" customWidth="1"/>
    <col min="3" max="3" width="38.6328125" style="190" customWidth="1"/>
    <col min="4" max="15" width="12.90625" style="1" customWidth="1"/>
    <col min="16" max="16" width="9" style="1" bestFit="1"/>
    <col min="17" max="16384" width="9" style="1"/>
  </cols>
  <sheetData>
    <row r="1" spans="2:15" ht="21.75" customHeight="1" x14ac:dyDescent="0.3">
      <c r="B1" s="8"/>
      <c r="C1" s="327">
        <v>45658</v>
      </c>
      <c r="D1" s="339" t="s">
        <v>515</v>
      </c>
      <c r="E1" s="8"/>
      <c r="F1" s="8"/>
      <c r="H1" s="8"/>
      <c r="I1" s="8"/>
      <c r="J1" s="8"/>
      <c r="K1" s="8"/>
      <c r="L1" s="8"/>
      <c r="M1" s="8"/>
      <c r="N1" s="8"/>
      <c r="O1" s="8"/>
    </row>
    <row r="2" spans="2:15" ht="18" customHeight="1" x14ac:dyDescent="0.2">
      <c r="B2" s="121"/>
      <c r="C2" s="328" t="s">
        <v>212</v>
      </c>
      <c r="E2" s="121"/>
      <c r="F2" s="121"/>
      <c r="G2" s="121"/>
      <c r="H2" s="121"/>
      <c r="I2" s="121"/>
      <c r="J2" s="121"/>
      <c r="K2" s="365"/>
      <c r="L2" s="121"/>
      <c r="M2" s="121"/>
      <c r="N2" s="121"/>
      <c r="O2" s="121"/>
    </row>
    <row r="3" spans="2:15" s="316" customFormat="1" ht="11.25" customHeight="1" x14ac:dyDescent="0.2">
      <c r="B3" s="629" t="s">
        <v>424</v>
      </c>
      <c r="C3" s="630"/>
      <c r="D3" s="629" t="s">
        <v>105</v>
      </c>
      <c r="E3" s="635"/>
      <c r="F3" s="630"/>
      <c r="G3" s="629" t="s">
        <v>88</v>
      </c>
      <c r="H3" s="635"/>
      <c r="I3" s="635"/>
      <c r="J3" s="364"/>
      <c r="K3" s="364"/>
      <c r="L3" s="364"/>
      <c r="M3" s="364"/>
      <c r="N3" s="364"/>
      <c r="O3" s="367"/>
    </row>
    <row r="4" spans="2:15" s="316" customFormat="1" ht="18" customHeight="1" x14ac:dyDescent="0.2">
      <c r="B4" s="631"/>
      <c r="C4" s="632"/>
      <c r="D4" s="637"/>
      <c r="E4" s="638"/>
      <c r="F4" s="639"/>
      <c r="G4" s="637"/>
      <c r="H4" s="638"/>
      <c r="I4" s="638"/>
      <c r="J4" s="642" t="s">
        <v>29</v>
      </c>
      <c r="K4" s="643"/>
      <c r="L4" s="643"/>
      <c r="M4" s="642" t="s">
        <v>155</v>
      </c>
      <c r="N4" s="644"/>
      <c r="O4" s="645"/>
    </row>
    <row r="5" spans="2:15" s="316" customFormat="1" ht="18" customHeight="1" x14ac:dyDescent="0.2">
      <c r="B5" s="633"/>
      <c r="C5" s="634"/>
      <c r="D5" s="368" t="s">
        <v>415</v>
      </c>
      <c r="E5" s="352" t="s">
        <v>471</v>
      </c>
      <c r="F5" s="352" t="s">
        <v>496</v>
      </c>
      <c r="G5" s="340" t="s">
        <v>415</v>
      </c>
      <c r="H5" s="352" t="s">
        <v>471</v>
      </c>
      <c r="I5" s="352" t="s">
        <v>496</v>
      </c>
      <c r="J5" s="340" t="s">
        <v>415</v>
      </c>
      <c r="K5" s="352" t="s">
        <v>471</v>
      </c>
      <c r="L5" s="352" t="s">
        <v>496</v>
      </c>
      <c r="M5" s="352" t="s">
        <v>415</v>
      </c>
      <c r="N5" s="340" t="s">
        <v>471</v>
      </c>
      <c r="O5" s="368" t="s">
        <v>496</v>
      </c>
    </row>
    <row r="6" spans="2:15" s="369" customFormat="1" ht="12" customHeight="1" x14ac:dyDescent="0.2">
      <c r="B6" s="370"/>
      <c r="C6" s="372"/>
      <c r="D6" s="374" t="s">
        <v>358</v>
      </c>
      <c r="E6" s="388" t="s">
        <v>358</v>
      </c>
      <c r="F6" s="388" t="s">
        <v>358</v>
      </c>
      <c r="G6" s="390" t="s">
        <v>184</v>
      </c>
      <c r="H6" s="390" t="s">
        <v>184</v>
      </c>
      <c r="I6" s="390" t="s">
        <v>184</v>
      </c>
      <c r="J6" s="390" t="s">
        <v>184</v>
      </c>
      <c r="K6" s="390" t="s">
        <v>184</v>
      </c>
      <c r="L6" s="390" t="s">
        <v>184</v>
      </c>
      <c r="M6" s="390" t="s">
        <v>184</v>
      </c>
      <c r="N6" s="390" t="s">
        <v>184</v>
      </c>
      <c r="O6" s="390" t="s">
        <v>184</v>
      </c>
    </row>
    <row r="7" spans="2:15" ht="16.5" customHeight="1" x14ac:dyDescent="0.2">
      <c r="B7" s="371" t="s">
        <v>316</v>
      </c>
      <c r="C7" s="373" t="s">
        <v>61</v>
      </c>
      <c r="D7" s="375">
        <v>16.8</v>
      </c>
      <c r="E7" s="375">
        <v>17.5</v>
      </c>
      <c r="F7" s="375">
        <v>16</v>
      </c>
      <c r="G7" s="375">
        <v>131.4</v>
      </c>
      <c r="H7" s="375">
        <v>145.80000000000001</v>
      </c>
      <c r="I7" s="375">
        <v>114.7</v>
      </c>
      <c r="J7" s="375">
        <v>121.2</v>
      </c>
      <c r="K7" s="375">
        <v>131.80000000000001</v>
      </c>
      <c r="L7" s="375">
        <v>108.9</v>
      </c>
      <c r="M7" s="375">
        <v>10.199999999999999</v>
      </c>
      <c r="N7" s="375">
        <v>14</v>
      </c>
      <c r="O7" s="375">
        <v>5.8</v>
      </c>
    </row>
    <row r="8" spans="2:15" ht="16.5" customHeight="1" x14ac:dyDescent="0.2">
      <c r="B8" s="318" t="s">
        <v>234</v>
      </c>
      <c r="C8" s="330" t="s">
        <v>494</v>
      </c>
      <c r="D8" s="376">
        <v>16.899999999999999</v>
      </c>
      <c r="E8" s="383">
        <v>17.3</v>
      </c>
      <c r="F8" s="383">
        <v>15.6</v>
      </c>
      <c r="G8" s="383">
        <v>133.80000000000001</v>
      </c>
      <c r="H8" s="383">
        <v>139.5</v>
      </c>
      <c r="I8" s="383">
        <v>115.1</v>
      </c>
      <c r="J8" s="383">
        <v>125.9</v>
      </c>
      <c r="K8" s="383">
        <v>130.19999999999999</v>
      </c>
      <c r="L8" s="383">
        <v>111.8</v>
      </c>
      <c r="M8" s="383">
        <v>7.9</v>
      </c>
      <c r="N8" s="383">
        <v>9.3000000000000007</v>
      </c>
      <c r="O8" s="383">
        <v>3.3</v>
      </c>
    </row>
    <row r="9" spans="2:15" ht="16.5" customHeight="1" x14ac:dyDescent="0.2">
      <c r="B9" s="319" t="s">
        <v>265</v>
      </c>
      <c r="C9" s="331" t="s">
        <v>75</v>
      </c>
      <c r="D9" s="377">
        <v>17.2</v>
      </c>
      <c r="E9" s="380">
        <v>17.5</v>
      </c>
      <c r="F9" s="380">
        <v>16.399999999999999</v>
      </c>
      <c r="G9" s="380">
        <v>142</v>
      </c>
      <c r="H9" s="380">
        <v>149.1</v>
      </c>
      <c r="I9" s="380">
        <v>126.8</v>
      </c>
      <c r="J9" s="380">
        <v>130.30000000000001</v>
      </c>
      <c r="K9" s="380">
        <v>135.5</v>
      </c>
      <c r="L9" s="380">
        <v>119.1</v>
      </c>
      <c r="M9" s="380">
        <v>11.7</v>
      </c>
      <c r="N9" s="380">
        <v>13.6</v>
      </c>
      <c r="O9" s="380">
        <v>7.7</v>
      </c>
    </row>
    <row r="10" spans="2:15" ht="16.5" customHeight="1" x14ac:dyDescent="0.2">
      <c r="B10" s="319" t="s">
        <v>167</v>
      </c>
      <c r="C10" s="331" t="s">
        <v>300</v>
      </c>
      <c r="D10" s="377">
        <v>17.600000000000001</v>
      </c>
      <c r="E10" s="380">
        <v>17.600000000000001</v>
      </c>
      <c r="F10" s="380">
        <v>17.3</v>
      </c>
      <c r="G10" s="380">
        <v>146.69999999999999</v>
      </c>
      <c r="H10" s="380">
        <v>148.80000000000001</v>
      </c>
      <c r="I10" s="380">
        <v>134.6</v>
      </c>
      <c r="J10" s="380">
        <v>133.19999999999999</v>
      </c>
      <c r="K10" s="380">
        <v>134.4</v>
      </c>
      <c r="L10" s="380">
        <v>125.9</v>
      </c>
      <c r="M10" s="380">
        <v>13.5</v>
      </c>
      <c r="N10" s="380">
        <v>14.4</v>
      </c>
      <c r="O10" s="380">
        <v>8.6999999999999993</v>
      </c>
    </row>
    <row r="11" spans="2:15" ht="16.5" customHeight="1" x14ac:dyDescent="0.2">
      <c r="B11" s="319" t="s">
        <v>343</v>
      </c>
      <c r="C11" s="331" t="s">
        <v>412</v>
      </c>
      <c r="D11" s="378">
        <v>18.399999999999999</v>
      </c>
      <c r="E11" s="381">
        <v>18.5</v>
      </c>
      <c r="F11" s="381">
        <v>18.2</v>
      </c>
      <c r="G11" s="381">
        <v>147.30000000000001</v>
      </c>
      <c r="H11" s="381">
        <v>151.6</v>
      </c>
      <c r="I11" s="381">
        <v>138.6</v>
      </c>
      <c r="J11" s="381">
        <v>138.30000000000001</v>
      </c>
      <c r="K11" s="381">
        <v>142</v>
      </c>
      <c r="L11" s="381">
        <v>130.9</v>
      </c>
      <c r="M11" s="381">
        <v>9</v>
      </c>
      <c r="N11" s="381">
        <v>9.6</v>
      </c>
      <c r="O11" s="381">
        <v>7.7</v>
      </c>
    </row>
    <row r="12" spans="2:15" ht="16.5" customHeight="1" x14ac:dyDescent="0.2">
      <c r="B12" s="319" t="s">
        <v>10</v>
      </c>
      <c r="C12" s="331" t="s">
        <v>495</v>
      </c>
      <c r="D12" s="378">
        <v>17.399999999999999</v>
      </c>
      <c r="E12" s="381">
        <v>17.5</v>
      </c>
      <c r="F12" s="381">
        <v>17</v>
      </c>
      <c r="G12" s="381">
        <v>153.4</v>
      </c>
      <c r="H12" s="381">
        <v>162.5</v>
      </c>
      <c r="I12" s="381">
        <v>126</v>
      </c>
      <c r="J12" s="381">
        <v>132.19999999999999</v>
      </c>
      <c r="K12" s="381">
        <v>137.69999999999999</v>
      </c>
      <c r="L12" s="381">
        <v>115.7</v>
      </c>
      <c r="M12" s="381">
        <v>21.2</v>
      </c>
      <c r="N12" s="381">
        <v>24.8</v>
      </c>
      <c r="O12" s="381">
        <v>10.3</v>
      </c>
    </row>
    <row r="13" spans="2:15" ht="16.5" customHeight="1" x14ac:dyDescent="0.2">
      <c r="B13" s="319" t="s">
        <v>57</v>
      </c>
      <c r="C13" s="331" t="s">
        <v>263</v>
      </c>
      <c r="D13" s="378">
        <v>17</v>
      </c>
      <c r="E13" s="381">
        <v>17.600000000000001</v>
      </c>
      <c r="F13" s="381">
        <v>16.5</v>
      </c>
      <c r="G13" s="381">
        <v>124.9</v>
      </c>
      <c r="H13" s="381">
        <v>144.9</v>
      </c>
      <c r="I13" s="381">
        <v>108.7</v>
      </c>
      <c r="J13" s="381">
        <v>117.4</v>
      </c>
      <c r="K13" s="381">
        <v>132.19999999999999</v>
      </c>
      <c r="L13" s="381">
        <v>105.5</v>
      </c>
      <c r="M13" s="381">
        <v>7.5</v>
      </c>
      <c r="N13" s="381">
        <v>12.7</v>
      </c>
      <c r="O13" s="381">
        <v>3.2</v>
      </c>
    </row>
    <row r="14" spans="2:15" ht="16.5" customHeight="1" x14ac:dyDescent="0.2">
      <c r="B14" s="319" t="s">
        <v>197</v>
      </c>
      <c r="C14" s="331" t="s">
        <v>497</v>
      </c>
      <c r="D14" s="378">
        <v>17.5</v>
      </c>
      <c r="E14" s="381">
        <v>18</v>
      </c>
      <c r="F14" s="381">
        <v>17.2</v>
      </c>
      <c r="G14" s="381">
        <v>140.5</v>
      </c>
      <c r="H14" s="381">
        <v>152.5</v>
      </c>
      <c r="I14" s="381">
        <v>132.4</v>
      </c>
      <c r="J14" s="381">
        <v>128.9</v>
      </c>
      <c r="K14" s="381">
        <v>138</v>
      </c>
      <c r="L14" s="381">
        <v>122.8</v>
      </c>
      <c r="M14" s="381">
        <v>11.6</v>
      </c>
      <c r="N14" s="381">
        <v>14.5</v>
      </c>
      <c r="O14" s="381">
        <v>9.6</v>
      </c>
    </row>
    <row r="15" spans="2:15" ht="16.5" customHeight="1" x14ac:dyDescent="0.2">
      <c r="B15" s="319" t="s">
        <v>435</v>
      </c>
      <c r="C15" s="331" t="s">
        <v>397</v>
      </c>
      <c r="D15" s="378">
        <v>15.8</v>
      </c>
      <c r="E15" s="381">
        <v>17.100000000000001</v>
      </c>
      <c r="F15" s="381">
        <v>14.5</v>
      </c>
      <c r="G15" s="381">
        <v>122.7</v>
      </c>
      <c r="H15" s="381">
        <v>136.9</v>
      </c>
      <c r="I15" s="381">
        <v>106.9</v>
      </c>
      <c r="J15" s="381">
        <v>116.8</v>
      </c>
      <c r="K15" s="381">
        <v>129.69999999999999</v>
      </c>
      <c r="L15" s="381">
        <v>102.4</v>
      </c>
      <c r="M15" s="381">
        <v>5.9</v>
      </c>
      <c r="N15" s="381">
        <v>7.2</v>
      </c>
      <c r="O15" s="381">
        <v>4.5</v>
      </c>
    </row>
    <row r="16" spans="2:15" ht="16.5" customHeight="1" x14ac:dyDescent="0.2">
      <c r="B16" s="319" t="s">
        <v>172</v>
      </c>
      <c r="C16" s="331" t="s">
        <v>498</v>
      </c>
      <c r="D16" s="378">
        <v>17</v>
      </c>
      <c r="E16" s="381">
        <v>17.600000000000001</v>
      </c>
      <c r="F16" s="381">
        <v>15.5</v>
      </c>
      <c r="G16" s="381">
        <v>140.6</v>
      </c>
      <c r="H16" s="381">
        <v>150.1</v>
      </c>
      <c r="I16" s="381">
        <v>118.4</v>
      </c>
      <c r="J16" s="381">
        <v>129.80000000000001</v>
      </c>
      <c r="K16" s="381">
        <v>137.30000000000001</v>
      </c>
      <c r="L16" s="381">
        <v>112.4</v>
      </c>
      <c r="M16" s="381">
        <v>10.8</v>
      </c>
      <c r="N16" s="381">
        <v>12.8</v>
      </c>
      <c r="O16" s="381">
        <v>6</v>
      </c>
    </row>
    <row r="17" spans="2:15" ht="16.5" customHeight="1" x14ac:dyDescent="0.2">
      <c r="B17" s="319" t="s">
        <v>42</v>
      </c>
      <c r="C17" s="331" t="s">
        <v>322</v>
      </c>
      <c r="D17" s="378">
        <v>13.7</v>
      </c>
      <c r="E17" s="381">
        <v>14.6</v>
      </c>
      <c r="F17" s="381">
        <v>13.2</v>
      </c>
      <c r="G17" s="381">
        <v>86.8</v>
      </c>
      <c r="H17" s="381">
        <v>98.1</v>
      </c>
      <c r="I17" s="381">
        <v>79.900000000000006</v>
      </c>
      <c r="J17" s="381">
        <v>82.5</v>
      </c>
      <c r="K17" s="381">
        <v>91.8</v>
      </c>
      <c r="L17" s="381">
        <v>76.8</v>
      </c>
      <c r="M17" s="381">
        <v>4.3</v>
      </c>
      <c r="N17" s="381">
        <v>6.3</v>
      </c>
      <c r="O17" s="381">
        <v>3.1</v>
      </c>
    </row>
    <row r="18" spans="2:15" ht="16.5" customHeight="1" x14ac:dyDescent="0.2">
      <c r="B18" s="319" t="s">
        <v>240</v>
      </c>
      <c r="C18" s="331" t="s">
        <v>499</v>
      </c>
      <c r="D18" s="378">
        <v>15.6</v>
      </c>
      <c r="E18" s="381">
        <v>16.8</v>
      </c>
      <c r="F18" s="381">
        <v>14.7</v>
      </c>
      <c r="G18" s="381">
        <v>113.1</v>
      </c>
      <c r="H18" s="381">
        <v>132.5</v>
      </c>
      <c r="I18" s="381">
        <v>99.6</v>
      </c>
      <c r="J18" s="381">
        <v>107.2</v>
      </c>
      <c r="K18" s="381">
        <v>124</v>
      </c>
      <c r="L18" s="381">
        <v>95.5</v>
      </c>
      <c r="M18" s="381">
        <v>5.9</v>
      </c>
      <c r="N18" s="381">
        <v>8.5</v>
      </c>
      <c r="O18" s="381">
        <v>4.0999999999999996</v>
      </c>
    </row>
    <row r="19" spans="2:15" ht="16.5" customHeight="1" x14ac:dyDescent="0.2">
      <c r="B19" s="319" t="s">
        <v>365</v>
      </c>
      <c r="C19" s="331" t="s">
        <v>280</v>
      </c>
      <c r="D19" s="378">
        <v>17.399999999999999</v>
      </c>
      <c r="E19" s="381">
        <v>18.600000000000001</v>
      </c>
      <c r="F19" s="381">
        <v>16.5</v>
      </c>
      <c r="G19" s="381">
        <v>140.69999999999999</v>
      </c>
      <c r="H19" s="381">
        <v>157.30000000000001</v>
      </c>
      <c r="I19" s="381">
        <v>126.9</v>
      </c>
      <c r="J19" s="381">
        <v>121.8</v>
      </c>
      <c r="K19" s="381">
        <v>133.4</v>
      </c>
      <c r="L19" s="381">
        <v>112.2</v>
      </c>
      <c r="M19" s="381">
        <v>18.899999999999999</v>
      </c>
      <c r="N19" s="381">
        <v>23.9</v>
      </c>
      <c r="O19" s="381">
        <v>14.7</v>
      </c>
    </row>
    <row r="20" spans="2:15" ht="16.5" customHeight="1" x14ac:dyDescent="0.2">
      <c r="B20" s="319" t="s">
        <v>99</v>
      </c>
      <c r="C20" s="331" t="s">
        <v>154</v>
      </c>
      <c r="D20" s="378">
        <v>16.7</v>
      </c>
      <c r="E20" s="381">
        <v>17.8</v>
      </c>
      <c r="F20" s="381">
        <v>16.399999999999999</v>
      </c>
      <c r="G20" s="381">
        <v>123</v>
      </c>
      <c r="H20" s="381">
        <v>136.9</v>
      </c>
      <c r="I20" s="381">
        <v>118.4</v>
      </c>
      <c r="J20" s="381">
        <v>118.1</v>
      </c>
      <c r="K20" s="381">
        <v>129.6</v>
      </c>
      <c r="L20" s="381">
        <v>114.3</v>
      </c>
      <c r="M20" s="381">
        <v>4.9000000000000004</v>
      </c>
      <c r="N20" s="381">
        <v>7.3</v>
      </c>
      <c r="O20" s="381">
        <v>4.0999999999999996</v>
      </c>
    </row>
    <row r="21" spans="2:15" ht="16.5" customHeight="1" x14ac:dyDescent="0.2">
      <c r="B21" s="319" t="s">
        <v>106</v>
      </c>
      <c r="C21" s="331" t="s">
        <v>452</v>
      </c>
      <c r="D21" s="378">
        <v>18.399999999999999</v>
      </c>
      <c r="E21" s="381">
        <v>18.899999999999999</v>
      </c>
      <c r="F21" s="381">
        <v>17.3</v>
      </c>
      <c r="G21" s="381">
        <v>154</v>
      </c>
      <c r="H21" s="381">
        <v>162.5</v>
      </c>
      <c r="I21" s="381">
        <v>133.4</v>
      </c>
      <c r="J21" s="381">
        <v>136.30000000000001</v>
      </c>
      <c r="K21" s="381">
        <v>140.6</v>
      </c>
      <c r="L21" s="381">
        <v>125.9</v>
      </c>
      <c r="M21" s="381">
        <v>17.7</v>
      </c>
      <c r="N21" s="381">
        <v>21.9</v>
      </c>
      <c r="O21" s="381">
        <v>7.5</v>
      </c>
    </row>
    <row r="22" spans="2:15" ht="16.5" customHeight="1" x14ac:dyDescent="0.2">
      <c r="B22" s="321" t="s">
        <v>8</v>
      </c>
      <c r="C22" s="332" t="s">
        <v>374</v>
      </c>
      <c r="D22" s="379">
        <v>17.399999999999999</v>
      </c>
      <c r="E22" s="384">
        <v>17.899999999999999</v>
      </c>
      <c r="F22" s="384">
        <v>16.3</v>
      </c>
      <c r="G22" s="384">
        <v>139.80000000000001</v>
      </c>
      <c r="H22" s="384">
        <v>150.6</v>
      </c>
      <c r="I22" s="384">
        <v>118.7</v>
      </c>
      <c r="J22" s="384">
        <v>126.8</v>
      </c>
      <c r="K22" s="384">
        <v>134.19999999999999</v>
      </c>
      <c r="L22" s="384">
        <v>112.3</v>
      </c>
      <c r="M22" s="384">
        <v>13</v>
      </c>
      <c r="N22" s="384">
        <v>16.399999999999999</v>
      </c>
      <c r="O22" s="384">
        <v>6.4</v>
      </c>
    </row>
    <row r="23" spans="2:15" ht="16.5" customHeight="1" x14ac:dyDescent="0.2">
      <c r="B23" s="322" t="s">
        <v>113</v>
      </c>
      <c r="C23" s="333" t="s">
        <v>255</v>
      </c>
      <c r="D23" s="380">
        <v>17.5</v>
      </c>
      <c r="E23" s="383">
        <v>18</v>
      </c>
      <c r="F23" s="383">
        <v>17.2</v>
      </c>
      <c r="G23" s="383">
        <v>141.4</v>
      </c>
      <c r="H23" s="383">
        <v>154.5</v>
      </c>
      <c r="I23" s="383">
        <v>131.9</v>
      </c>
      <c r="J23" s="383">
        <v>128.80000000000001</v>
      </c>
      <c r="K23" s="383">
        <v>140.9</v>
      </c>
      <c r="L23" s="383">
        <v>120.1</v>
      </c>
      <c r="M23" s="383">
        <v>12.6</v>
      </c>
      <c r="N23" s="383">
        <v>13.6</v>
      </c>
      <c r="O23" s="383">
        <v>11.8</v>
      </c>
    </row>
    <row r="24" spans="2:15" ht="16.5" customHeight="1" x14ac:dyDescent="0.2">
      <c r="B24" s="323" t="s">
        <v>349</v>
      </c>
      <c r="C24" s="331" t="s">
        <v>221</v>
      </c>
      <c r="D24" s="380">
        <v>14.3</v>
      </c>
      <c r="E24" s="380">
        <v>15.6</v>
      </c>
      <c r="F24" s="380">
        <v>13.4</v>
      </c>
      <c r="G24" s="380">
        <v>108.9</v>
      </c>
      <c r="H24" s="380">
        <v>125.5</v>
      </c>
      <c r="I24" s="380">
        <v>96.1</v>
      </c>
      <c r="J24" s="380">
        <v>103.9</v>
      </c>
      <c r="K24" s="380">
        <v>117.9</v>
      </c>
      <c r="L24" s="380">
        <v>93.1</v>
      </c>
      <c r="M24" s="380">
        <v>5</v>
      </c>
      <c r="N24" s="380">
        <v>7.6</v>
      </c>
      <c r="O24" s="380">
        <v>3</v>
      </c>
    </row>
    <row r="25" spans="2:15" ht="16.5" customHeight="1" x14ac:dyDescent="0.2">
      <c r="B25" s="324" t="s">
        <v>3</v>
      </c>
      <c r="C25" s="334" t="s">
        <v>139</v>
      </c>
      <c r="D25" s="375">
        <v>18.8</v>
      </c>
      <c r="E25" s="375">
        <v>18.7</v>
      </c>
      <c r="F25" s="375">
        <v>18.899999999999999</v>
      </c>
      <c r="G25" s="375">
        <v>154.4</v>
      </c>
      <c r="H25" s="375">
        <v>154.4</v>
      </c>
      <c r="I25" s="375">
        <v>154.5</v>
      </c>
      <c r="J25" s="375">
        <v>146.80000000000001</v>
      </c>
      <c r="K25" s="375">
        <v>146.30000000000001</v>
      </c>
      <c r="L25" s="375">
        <v>149.1</v>
      </c>
      <c r="M25" s="375">
        <v>7.6</v>
      </c>
      <c r="N25" s="375">
        <v>8.1</v>
      </c>
      <c r="O25" s="375">
        <v>5.4</v>
      </c>
    </row>
    <row r="26" spans="2:15" ht="16.5" customHeight="1" x14ac:dyDescent="0.2">
      <c r="B26" s="325" t="s">
        <v>186</v>
      </c>
      <c r="C26" s="335" t="s">
        <v>399</v>
      </c>
      <c r="D26" s="381">
        <v>17.5</v>
      </c>
      <c r="E26" s="381">
        <v>17.8</v>
      </c>
      <c r="F26" s="381">
        <v>16.2</v>
      </c>
      <c r="G26" s="381">
        <v>135.6</v>
      </c>
      <c r="H26" s="381">
        <v>140.9</v>
      </c>
      <c r="I26" s="381">
        <v>118.2</v>
      </c>
      <c r="J26" s="381">
        <v>122.4</v>
      </c>
      <c r="K26" s="381">
        <v>125.8</v>
      </c>
      <c r="L26" s="381">
        <v>111.2</v>
      </c>
      <c r="M26" s="381">
        <v>13.2</v>
      </c>
      <c r="N26" s="381">
        <v>15.1</v>
      </c>
      <c r="O26" s="381">
        <v>7</v>
      </c>
    </row>
    <row r="27" spans="2:15" ht="16.5" customHeight="1" x14ac:dyDescent="0.2">
      <c r="B27" s="325" t="s">
        <v>500</v>
      </c>
      <c r="C27" s="335" t="s">
        <v>405</v>
      </c>
      <c r="D27" s="381">
        <v>17</v>
      </c>
      <c r="E27" s="381">
        <v>17.7</v>
      </c>
      <c r="F27" s="381">
        <v>15.3</v>
      </c>
      <c r="G27" s="381">
        <v>137.19999999999999</v>
      </c>
      <c r="H27" s="381">
        <v>146.30000000000001</v>
      </c>
      <c r="I27" s="381">
        <v>112</v>
      </c>
      <c r="J27" s="381">
        <v>127</v>
      </c>
      <c r="K27" s="381">
        <v>133.80000000000001</v>
      </c>
      <c r="L27" s="381">
        <v>108.3</v>
      </c>
      <c r="M27" s="381">
        <v>10.199999999999999</v>
      </c>
      <c r="N27" s="381">
        <v>12.5</v>
      </c>
      <c r="O27" s="381">
        <v>3.7</v>
      </c>
    </row>
    <row r="28" spans="2:15" ht="16.5" customHeight="1" x14ac:dyDescent="0.2">
      <c r="B28" s="325" t="s">
        <v>501</v>
      </c>
      <c r="C28" s="335" t="s">
        <v>502</v>
      </c>
      <c r="D28" s="381">
        <v>16.899999999999999</v>
      </c>
      <c r="E28" s="381">
        <v>17.5</v>
      </c>
      <c r="F28" s="381">
        <v>15.8</v>
      </c>
      <c r="G28" s="381">
        <v>124</v>
      </c>
      <c r="H28" s="381">
        <v>132.80000000000001</v>
      </c>
      <c r="I28" s="381">
        <v>106.6</v>
      </c>
      <c r="J28" s="381">
        <v>116.5</v>
      </c>
      <c r="K28" s="381">
        <v>124</v>
      </c>
      <c r="L28" s="381">
        <v>101.7</v>
      </c>
      <c r="M28" s="381">
        <v>7.5</v>
      </c>
      <c r="N28" s="381">
        <v>8.8000000000000007</v>
      </c>
      <c r="O28" s="381">
        <v>4.9000000000000004</v>
      </c>
    </row>
    <row r="29" spans="2:15" ht="16.5" customHeight="1" x14ac:dyDescent="0.2">
      <c r="B29" s="325" t="s">
        <v>398</v>
      </c>
      <c r="C29" s="335" t="s">
        <v>222</v>
      </c>
      <c r="D29" s="381">
        <v>16.600000000000001</v>
      </c>
      <c r="E29" s="381">
        <v>17.100000000000001</v>
      </c>
      <c r="F29" s="381">
        <v>15.6</v>
      </c>
      <c r="G29" s="381">
        <v>142.1</v>
      </c>
      <c r="H29" s="381">
        <v>147</v>
      </c>
      <c r="I29" s="381">
        <v>131.30000000000001</v>
      </c>
      <c r="J29" s="381">
        <v>131.5</v>
      </c>
      <c r="K29" s="381">
        <v>135.1</v>
      </c>
      <c r="L29" s="381">
        <v>123.6</v>
      </c>
      <c r="M29" s="381">
        <v>10.6</v>
      </c>
      <c r="N29" s="381">
        <v>11.9</v>
      </c>
      <c r="O29" s="381">
        <v>7.7</v>
      </c>
    </row>
    <row r="30" spans="2:15" ht="16.5" customHeight="1" x14ac:dyDescent="0.2">
      <c r="B30" s="325" t="s">
        <v>503</v>
      </c>
      <c r="C30" s="335" t="s">
        <v>175</v>
      </c>
      <c r="D30" s="381">
        <v>16.8</v>
      </c>
      <c r="E30" s="381">
        <v>17.100000000000001</v>
      </c>
      <c r="F30" s="381">
        <v>16.3</v>
      </c>
      <c r="G30" s="381">
        <v>134.6</v>
      </c>
      <c r="H30" s="381">
        <v>140.80000000000001</v>
      </c>
      <c r="I30" s="381">
        <v>125.9</v>
      </c>
      <c r="J30" s="381">
        <v>128.6</v>
      </c>
      <c r="K30" s="381">
        <v>131.9</v>
      </c>
      <c r="L30" s="381">
        <v>123.9</v>
      </c>
      <c r="M30" s="381">
        <v>6</v>
      </c>
      <c r="N30" s="381">
        <v>8.9</v>
      </c>
      <c r="O30" s="381">
        <v>2</v>
      </c>
    </row>
    <row r="31" spans="2:15" ht="16.5" customHeight="1" x14ac:dyDescent="0.2">
      <c r="B31" s="325" t="s">
        <v>151</v>
      </c>
      <c r="C31" s="335" t="s">
        <v>376</v>
      </c>
      <c r="D31" s="381">
        <v>17.399999999999999</v>
      </c>
      <c r="E31" s="381">
        <v>17.7</v>
      </c>
      <c r="F31" s="381">
        <v>16.100000000000001</v>
      </c>
      <c r="G31" s="381">
        <v>149.5</v>
      </c>
      <c r="H31" s="381">
        <v>154</v>
      </c>
      <c r="I31" s="381">
        <v>131.9</v>
      </c>
      <c r="J31" s="381">
        <v>134.4</v>
      </c>
      <c r="K31" s="381">
        <v>137.4</v>
      </c>
      <c r="L31" s="381">
        <v>122.6</v>
      </c>
      <c r="M31" s="381">
        <v>15.1</v>
      </c>
      <c r="N31" s="381">
        <v>16.600000000000001</v>
      </c>
      <c r="O31" s="381">
        <v>9.3000000000000007</v>
      </c>
    </row>
    <row r="32" spans="2:15" ht="16.5" customHeight="1" x14ac:dyDescent="0.2">
      <c r="B32" s="325" t="s">
        <v>217</v>
      </c>
      <c r="C32" s="335" t="s">
        <v>491</v>
      </c>
      <c r="D32" s="381">
        <v>17.8</v>
      </c>
      <c r="E32" s="381">
        <v>18.2</v>
      </c>
      <c r="F32" s="381">
        <v>16.5</v>
      </c>
      <c r="G32" s="381">
        <v>146.1</v>
      </c>
      <c r="H32" s="381">
        <v>158.19999999999999</v>
      </c>
      <c r="I32" s="381">
        <v>111.1</v>
      </c>
      <c r="J32" s="381">
        <v>130.4</v>
      </c>
      <c r="K32" s="381">
        <v>138.5</v>
      </c>
      <c r="L32" s="381">
        <v>106.9</v>
      </c>
      <c r="M32" s="381">
        <v>15.7</v>
      </c>
      <c r="N32" s="381">
        <v>19.7</v>
      </c>
      <c r="O32" s="381">
        <v>4.2</v>
      </c>
    </row>
    <row r="33" spans="2:15" ht="16.5" customHeight="1" x14ac:dyDescent="0.2">
      <c r="B33" s="325" t="s">
        <v>504</v>
      </c>
      <c r="C33" s="335" t="s">
        <v>325</v>
      </c>
      <c r="D33" s="382">
        <v>15.4</v>
      </c>
      <c r="E33" s="382">
        <v>15.4</v>
      </c>
      <c r="F33" s="382">
        <v>14.8</v>
      </c>
      <c r="G33" s="382">
        <v>132.1</v>
      </c>
      <c r="H33" s="382">
        <v>134.5</v>
      </c>
      <c r="I33" s="382">
        <v>117.9</v>
      </c>
      <c r="J33" s="382">
        <v>122.4</v>
      </c>
      <c r="K33" s="382">
        <v>124.2</v>
      </c>
      <c r="L33" s="382">
        <v>111.6</v>
      </c>
      <c r="M33" s="382">
        <v>9.6999999999999993</v>
      </c>
      <c r="N33" s="382">
        <v>10.3</v>
      </c>
      <c r="O33" s="382">
        <v>6.3</v>
      </c>
    </row>
    <row r="34" spans="2:15" ht="16.5" customHeight="1" x14ac:dyDescent="0.2">
      <c r="B34" s="325" t="s">
        <v>198</v>
      </c>
      <c r="C34" s="335" t="s">
        <v>505</v>
      </c>
      <c r="D34" s="381">
        <v>18</v>
      </c>
      <c r="E34" s="381">
        <v>18</v>
      </c>
      <c r="F34" s="381">
        <v>17.8</v>
      </c>
      <c r="G34" s="381">
        <v>145.5</v>
      </c>
      <c r="H34" s="381">
        <v>145.9</v>
      </c>
      <c r="I34" s="381">
        <v>142.30000000000001</v>
      </c>
      <c r="J34" s="381">
        <v>136.6</v>
      </c>
      <c r="K34" s="381">
        <v>136.5</v>
      </c>
      <c r="L34" s="381">
        <v>137.69999999999999</v>
      </c>
      <c r="M34" s="381">
        <v>8.9</v>
      </c>
      <c r="N34" s="381">
        <v>9.4</v>
      </c>
      <c r="O34" s="381">
        <v>4.5999999999999996</v>
      </c>
    </row>
    <row r="35" spans="2:15" ht="16.5" customHeight="1" x14ac:dyDescent="0.2">
      <c r="B35" s="325" t="s">
        <v>247</v>
      </c>
      <c r="C35" s="335" t="s">
        <v>250</v>
      </c>
      <c r="D35" s="381">
        <v>16.7</v>
      </c>
      <c r="E35" s="381">
        <v>17.100000000000001</v>
      </c>
      <c r="F35" s="381">
        <v>15.3</v>
      </c>
      <c r="G35" s="381">
        <v>133.19999999999999</v>
      </c>
      <c r="H35" s="381">
        <v>139.5</v>
      </c>
      <c r="I35" s="381">
        <v>113.5</v>
      </c>
      <c r="J35" s="381">
        <v>123.7</v>
      </c>
      <c r="K35" s="381">
        <v>128.4</v>
      </c>
      <c r="L35" s="381">
        <v>108.8</v>
      </c>
      <c r="M35" s="381">
        <v>9.5</v>
      </c>
      <c r="N35" s="381">
        <v>11.1</v>
      </c>
      <c r="O35" s="381">
        <v>4.7</v>
      </c>
    </row>
    <row r="36" spans="2:15" ht="16.5" customHeight="1" x14ac:dyDescent="0.2">
      <c r="B36" s="325" t="s">
        <v>17</v>
      </c>
      <c r="C36" s="335" t="s">
        <v>390</v>
      </c>
      <c r="D36" s="381">
        <v>18.3</v>
      </c>
      <c r="E36" s="381">
        <v>18.3</v>
      </c>
      <c r="F36" s="381">
        <v>17.600000000000001</v>
      </c>
      <c r="G36" s="381">
        <v>148.6</v>
      </c>
      <c r="H36" s="381">
        <v>149.9</v>
      </c>
      <c r="I36" s="381">
        <v>140.30000000000001</v>
      </c>
      <c r="J36" s="381">
        <v>139</v>
      </c>
      <c r="K36" s="381">
        <v>139.9</v>
      </c>
      <c r="L36" s="381">
        <v>133.30000000000001</v>
      </c>
      <c r="M36" s="381">
        <v>9.6</v>
      </c>
      <c r="N36" s="381">
        <v>10</v>
      </c>
      <c r="O36" s="381">
        <v>7</v>
      </c>
    </row>
    <row r="37" spans="2:15" ht="16.5" customHeight="1" x14ac:dyDescent="0.2">
      <c r="B37" s="325" t="s">
        <v>470</v>
      </c>
      <c r="C37" s="335" t="s">
        <v>393</v>
      </c>
      <c r="D37" s="381">
        <v>16.100000000000001</v>
      </c>
      <c r="E37" s="381">
        <v>16.5</v>
      </c>
      <c r="F37" s="381">
        <v>14.2</v>
      </c>
      <c r="G37" s="381">
        <v>139.30000000000001</v>
      </c>
      <c r="H37" s="381">
        <v>144.5</v>
      </c>
      <c r="I37" s="381">
        <v>117</v>
      </c>
      <c r="J37" s="381">
        <v>125.5</v>
      </c>
      <c r="K37" s="381">
        <v>129.9</v>
      </c>
      <c r="L37" s="381">
        <v>106.5</v>
      </c>
      <c r="M37" s="381">
        <v>13.8</v>
      </c>
      <c r="N37" s="381">
        <v>14.6</v>
      </c>
      <c r="O37" s="381">
        <v>10.5</v>
      </c>
    </row>
    <row r="38" spans="2:15" ht="16.5" customHeight="1" x14ac:dyDescent="0.2">
      <c r="B38" s="325" t="s">
        <v>95</v>
      </c>
      <c r="C38" s="335" t="s">
        <v>394</v>
      </c>
      <c r="D38" s="381">
        <v>17.7</v>
      </c>
      <c r="E38" s="381">
        <v>18</v>
      </c>
      <c r="F38" s="381">
        <v>17.100000000000001</v>
      </c>
      <c r="G38" s="381">
        <v>145.6</v>
      </c>
      <c r="H38" s="381">
        <v>150.30000000000001</v>
      </c>
      <c r="I38" s="381">
        <v>135.19999999999999</v>
      </c>
      <c r="J38" s="381">
        <v>135.5</v>
      </c>
      <c r="K38" s="381">
        <v>138.6</v>
      </c>
      <c r="L38" s="381">
        <v>128.6</v>
      </c>
      <c r="M38" s="381">
        <v>10.1</v>
      </c>
      <c r="N38" s="381">
        <v>11.7</v>
      </c>
      <c r="O38" s="381">
        <v>6.6</v>
      </c>
    </row>
    <row r="39" spans="2:15" ht="16.5" customHeight="1" x14ac:dyDescent="0.2">
      <c r="B39" s="325" t="s">
        <v>489</v>
      </c>
      <c r="C39" s="335" t="s">
        <v>71</v>
      </c>
      <c r="D39" s="381">
        <v>18.600000000000001</v>
      </c>
      <c r="E39" s="381">
        <v>18.7</v>
      </c>
      <c r="F39" s="381">
        <v>17.899999999999999</v>
      </c>
      <c r="G39" s="381">
        <v>150.30000000000001</v>
      </c>
      <c r="H39" s="381">
        <v>155.1</v>
      </c>
      <c r="I39" s="381">
        <v>134.69999999999999</v>
      </c>
      <c r="J39" s="381">
        <v>143.1</v>
      </c>
      <c r="K39" s="381">
        <v>147</v>
      </c>
      <c r="L39" s="381">
        <v>130.5</v>
      </c>
      <c r="M39" s="381">
        <v>7.2</v>
      </c>
      <c r="N39" s="381">
        <v>8.1</v>
      </c>
      <c r="O39" s="381">
        <v>4.2</v>
      </c>
    </row>
    <row r="40" spans="2:15" ht="16.5" customHeight="1" x14ac:dyDescent="0.2">
      <c r="B40" s="325" t="s">
        <v>194</v>
      </c>
      <c r="C40" s="335" t="s">
        <v>406</v>
      </c>
      <c r="D40" s="381">
        <v>16.5</v>
      </c>
      <c r="E40" s="381">
        <v>16.600000000000001</v>
      </c>
      <c r="F40" s="381">
        <v>16.3</v>
      </c>
      <c r="G40" s="381">
        <v>130.5</v>
      </c>
      <c r="H40" s="381">
        <v>141</v>
      </c>
      <c r="I40" s="381">
        <v>115.4</v>
      </c>
      <c r="J40" s="381">
        <v>121.1</v>
      </c>
      <c r="K40" s="381">
        <v>128.1</v>
      </c>
      <c r="L40" s="381">
        <v>111</v>
      </c>
      <c r="M40" s="381">
        <v>9.4</v>
      </c>
      <c r="N40" s="381">
        <v>12.9</v>
      </c>
      <c r="O40" s="381">
        <v>4.4000000000000004</v>
      </c>
    </row>
    <row r="41" spans="2:15" ht="16.5" customHeight="1" x14ac:dyDescent="0.2">
      <c r="B41" s="325" t="s">
        <v>279</v>
      </c>
      <c r="C41" s="335" t="s">
        <v>408</v>
      </c>
      <c r="D41" s="381">
        <v>18.3</v>
      </c>
      <c r="E41" s="381">
        <v>18.5</v>
      </c>
      <c r="F41" s="381">
        <v>17.7</v>
      </c>
      <c r="G41" s="381">
        <v>150.69999999999999</v>
      </c>
      <c r="H41" s="381">
        <v>153.5</v>
      </c>
      <c r="I41" s="381">
        <v>140.5</v>
      </c>
      <c r="J41" s="381">
        <v>139.69999999999999</v>
      </c>
      <c r="K41" s="381">
        <v>141.4</v>
      </c>
      <c r="L41" s="381">
        <v>133.5</v>
      </c>
      <c r="M41" s="381">
        <v>11</v>
      </c>
      <c r="N41" s="381">
        <v>12.1</v>
      </c>
      <c r="O41" s="381">
        <v>7</v>
      </c>
    </row>
    <row r="42" spans="2:15" ht="16.5" customHeight="1" x14ac:dyDescent="0.2">
      <c r="B42" s="325" t="s">
        <v>122</v>
      </c>
      <c r="C42" s="335" t="s">
        <v>130</v>
      </c>
      <c r="D42" s="381">
        <v>17.600000000000001</v>
      </c>
      <c r="E42" s="381">
        <v>17.8</v>
      </c>
      <c r="F42" s="381">
        <v>16.899999999999999</v>
      </c>
      <c r="G42" s="381">
        <v>153.30000000000001</v>
      </c>
      <c r="H42" s="381">
        <v>156.9</v>
      </c>
      <c r="I42" s="381">
        <v>139.5</v>
      </c>
      <c r="J42" s="381">
        <v>137.5</v>
      </c>
      <c r="K42" s="381">
        <v>139.80000000000001</v>
      </c>
      <c r="L42" s="381">
        <v>128.6</v>
      </c>
      <c r="M42" s="381">
        <v>15.8</v>
      </c>
      <c r="N42" s="381">
        <v>17.100000000000001</v>
      </c>
      <c r="O42" s="381">
        <v>10.9</v>
      </c>
    </row>
    <row r="43" spans="2:15" ht="16.5" customHeight="1" x14ac:dyDescent="0.2">
      <c r="B43" s="325" t="s">
        <v>271</v>
      </c>
      <c r="C43" s="336" t="s">
        <v>171</v>
      </c>
      <c r="D43" s="381">
        <v>17.2</v>
      </c>
      <c r="E43" s="381">
        <v>17.8</v>
      </c>
      <c r="F43" s="381">
        <v>16.399999999999999</v>
      </c>
      <c r="G43" s="381">
        <v>141.9</v>
      </c>
      <c r="H43" s="381">
        <v>149.1</v>
      </c>
      <c r="I43" s="381">
        <v>130.6</v>
      </c>
      <c r="J43" s="381">
        <v>131.19999999999999</v>
      </c>
      <c r="K43" s="381">
        <v>135.80000000000001</v>
      </c>
      <c r="L43" s="381">
        <v>123.9</v>
      </c>
      <c r="M43" s="381">
        <v>10.7</v>
      </c>
      <c r="N43" s="381">
        <v>13.3</v>
      </c>
      <c r="O43" s="381">
        <v>6.7</v>
      </c>
    </row>
    <row r="44" spans="2:15" ht="16.5" customHeight="1" x14ac:dyDescent="0.2">
      <c r="B44" s="322" t="s">
        <v>121</v>
      </c>
      <c r="C44" s="337" t="s">
        <v>226</v>
      </c>
      <c r="D44" s="383">
        <v>16.5</v>
      </c>
      <c r="E44" s="383">
        <v>17</v>
      </c>
      <c r="F44" s="383">
        <v>15.5</v>
      </c>
      <c r="G44" s="383">
        <v>135.5</v>
      </c>
      <c r="H44" s="383">
        <v>146.9</v>
      </c>
      <c r="I44" s="383">
        <v>112</v>
      </c>
      <c r="J44" s="383">
        <v>124.9</v>
      </c>
      <c r="K44" s="383">
        <v>133</v>
      </c>
      <c r="L44" s="383">
        <v>108.2</v>
      </c>
      <c r="M44" s="383">
        <v>10.6</v>
      </c>
      <c r="N44" s="383">
        <v>13.9</v>
      </c>
      <c r="O44" s="383">
        <v>3.8</v>
      </c>
    </row>
    <row r="45" spans="2:15" ht="16.5" customHeight="1" x14ac:dyDescent="0.2">
      <c r="B45" s="326" t="s">
        <v>251</v>
      </c>
      <c r="C45" s="338" t="s">
        <v>443</v>
      </c>
      <c r="D45" s="384">
        <v>17.100000000000001</v>
      </c>
      <c r="E45" s="384">
        <v>18</v>
      </c>
      <c r="F45" s="384">
        <v>16.600000000000001</v>
      </c>
      <c r="G45" s="384">
        <v>120.9</v>
      </c>
      <c r="H45" s="384">
        <v>143.5</v>
      </c>
      <c r="I45" s="384">
        <v>108</v>
      </c>
      <c r="J45" s="384">
        <v>114.6</v>
      </c>
      <c r="K45" s="384">
        <v>131.6</v>
      </c>
      <c r="L45" s="384">
        <v>104.9</v>
      </c>
      <c r="M45" s="384">
        <v>6.3</v>
      </c>
      <c r="N45" s="384">
        <v>11.9</v>
      </c>
      <c r="O45" s="384">
        <v>3.1</v>
      </c>
    </row>
    <row r="46" spans="2:15" ht="16.5" customHeight="1" x14ac:dyDescent="0.2">
      <c r="B46" s="324" t="s">
        <v>418</v>
      </c>
      <c r="C46" s="334" t="s">
        <v>304</v>
      </c>
      <c r="D46" s="375">
        <v>16.3</v>
      </c>
      <c r="E46" s="375">
        <v>17.5</v>
      </c>
      <c r="F46" s="375">
        <v>15.5</v>
      </c>
      <c r="G46" s="375">
        <v>116.8</v>
      </c>
      <c r="H46" s="375">
        <v>137.1</v>
      </c>
      <c r="I46" s="375">
        <v>102.1</v>
      </c>
      <c r="J46" s="375">
        <v>112.5</v>
      </c>
      <c r="K46" s="375">
        <v>130.30000000000001</v>
      </c>
      <c r="L46" s="375">
        <v>99.6</v>
      </c>
      <c r="M46" s="375">
        <v>4.3</v>
      </c>
      <c r="N46" s="375">
        <v>6.8</v>
      </c>
      <c r="O46" s="375">
        <v>2.5</v>
      </c>
    </row>
    <row r="47" spans="2:15" ht="16.5" customHeight="1" x14ac:dyDescent="0.2">
      <c r="B47" s="325" t="s">
        <v>510</v>
      </c>
      <c r="C47" s="335" t="s">
        <v>511</v>
      </c>
      <c r="D47" s="381">
        <v>12.9</v>
      </c>
      <c r="E47" s="381">
        <v>13.5</v>
      </c>
      <c r="F47" s="381">
        <v>12.5</v>
      </c>
      <c r="G47" s="381">
        <v>76.900000000000006</v>
      </c>
      <c r="H47" s="381">
        <v>83.6</v>
      </c>
      <c r="I47" s="381">
        <v>73</v>
      </c>
      <c r="J47" s="381">
        <v>72.599999999999994</v>
      </c>
      <c r="K47" s="381">
        <v>77.400000000000006</v>
      </c>
      <c r="L47" s="381">
        <v>69.8</v>
      </c>
      <c r="M47" s="381">
        <v>4.3</v>
      </c>
      <c r="N47" s="381">
        <v>6.2</v>
      </c>
      <c r="O47" s="381">
        <v>3.2</v>
      </c>
    </row>
    <row r="48" spans="2:15" ht="16.5" customHeight="1" x14ac:dyDescent="0.2">
      <c r="B48" s="322" t="s">
        <v>161</v>
      </c>
      <c r="C48" s="333" t="s">
        <v>512</v>
      </c>
      <c r="D48" s="383">
        <v>17.2</v>
      </c>
      <c r="E48" s="383">
        <v>17.600000000000001</v>
      </c>
      <c r="F48" s="383">
        <v>17.100000000000001</v>
      </c>
      <c r="G48" s="383">
        <v>131.4</v>
      </c>
      <c r="H48" s="383">
        <v>140.5</v>
      </c>
      <c r="I48" s="383">
        <v>128.80000000000001</v>
      </c>
      <c r="J48" s="383">
        <v>124.2</v>
      </c>
      <c r="K48" s="383">
        <v>128.69999999999999</v>
      </c>
      <c r="L48" s="383">
        <v>122.9</v>
      </c>
      <c r="M48" s="383">
        <v>7.2</v>
      </c>
      <c r="N48" s="383">
        <v>11.8</v>
      </c>
      <c r="O48" s="383">
        <v>5.9</v>
      </c>
    </row>
    <row r="49" spans="2:15" ht="16.5" customHeight="1" x14ac:dyDescent="0.2">
      <c r="B49" s="326" t="s">
        <v>124</v>
      </c>
      <c r="C49" s="332" t="s">
        <v>24</v>
      </c>
      <c r="D49" s="384">
        <v>16.399999999999999</v>
      </c>
      <c r="E49" s="384">
        <v>17.899999999999999</v>
      </c>
      <c r="F49" s="384">
        <v>15.8</v>
      </c>
      <c r="G49" s="384">
        <v>116.5</v>
      </c>
      <c r="H49" s="384">
        <v>134.5</v>
      </c>
      <c r="I49" s="384">
        <v>110</v>
      </c>
      <c r="J49" s="384">
        <v>113.4</v>
      </c>
      <c r="K49" s="384">
        <v>130.19999999999999</v>
      </c>
      <c r="L49" s="384">
        <v>107.4</v>
      </c>
      <c r="M49" s="384">
        <v>3.1</v>
      </c>
      <c r="N49" s="384">
        <v>4.3</v>
      </c>
      <c r="O49" s="384">
        <v>2.6</v>
      </c>
    </row>
    <row r="50" spans="2:15" ht="16.5" customHeight="1" x14ac:dyDescent="0.2">
      <c r="B50" s="324" t="s">
        <v>30</v>
      </c>
      <c r="C50" s="334" t="s">
        <v>169</v>
      </c>
      <c r="D50" s="375">
        <v>17.399999999999999</v>
      </c>
      <c r="E50" s="375">
        <v>17.8</v>
      </c>
      <c r="F50" s="375">
        <v>17.100000000000001</v>
      </c>
      <c r="G50" s="375">
        <v>136.80000000000001</v>
      </c>
      <c r="H50" s="375">
        <v>143.6</v>
      </c>
      <c r="I50" s="375">
        <v>129.69999999999999</v>
      </c>
      <c r="J50" s="375">
        <v>126.2</v>
      </c>
      <c r="K50" s="375">
        <v>130.80000000000001</v>
      </c>
      <c r="L50" s="375">
        <v>121.4</v>
      </c>
      <c r="M50" s="375">
        <v>10.6</v>
      </c>
      <c r="N50" s="375">
        <v>12.8</v>
      </c>
      <c r="O50" s="375">
        <v>8.3000000000000007</v>
      </c>
    </row>
    <row r="51" spans="2:15" ht="16.5" customHeight="1" x14ac:dyDescent="0.2">
      <c r="B51" s="325" t="s">
        <v>380</v>
      </c>
      <c r="C51" s="335" t="s">
        <v>513</v>
      </c>
      <c r="D51" s="381">
        <v>17.600000000000001</v>
      </c>
      <c r="E51" s="381">
        <v>18.2</v>
      </c>
      <c r="F51" s="381">
        <v>16.100000000000001</v>
      </c>
      <c r="G51" s="381">
        <v>144.80000000000001</v>
      </c>
      <c r="H51" s="381">
        <v>158.9</v>
      </c>
      <c r="I51" s="381">
        <v>108.2</v>
      </c>
      <c r="J51" s="381">
        <v>128.30000000000001</v>
      </c>
      <c r="K51" s="381">
        <v>137.80000000000001</v>
      </c>
      <c r="L51" s="381">
        <v>103.7</v>
      </c>
      <c r="M51" s="381">
        <v>16.5</v>
      </c>
      <c r="N51" s="381">
        <v>21.1</v>
      </c>
      <c r="O51" s="381">
        <v>4.5</v>
      </c>
    </row>
    <row r="52" spans="2:15" ht="16.5" customHeight="1" x14ac:dyDescent="0.2">
      <c r="B52" s="326" t="s">
        <v>472</v>
      </c>
      <c r="C52" s="332" t="s">
        <v>514</v>
      </c>
      <c r="D52" s="384">
        <v>16.600000000000001</v>
      </c>
      <c r="E52" s="384">
        <v>17.3</v>
      </c>
      <c r="F52" s="384">
        <v>14.7</v>
      </c>
      <c r="G52" s="384">
        <v>131.80000000000001</v>
      </c>
      <c r="H52" s="384">
        <v>137.5</v>
      </c>
      <c r="I52" s="384">
        <v>114.1</v>
      </c>
      <c r="J52" s="384">
        <v>123.8</v>
      </c>
      <c r="K52" s="384">
        <v>128.80000000000001</v>
      </c>
      <c r="L52" s="384">
        <v>108.2</v>
      </c>
      <c r="M52" s="384">
        <v>8</v>
      </c>
      <c r="N52" s="384">
        <v>8.6999999999999993</v>
      </c>
      <c r="O52" s="384">
        <v>5.9</v>
      </c>
    </row>
    <row r="53" spans="2:15" ht="21.75" customHeight="1" x14ac:dyDescent="0.3">
      <c r="B53" s="8"/>
      <c r="C53" s="327">
        <v>45658</v>
      </c>
      <c r="D53" s="339" t="s">
        <v>331</v>
      </c>
      <c r="E53" s="8"/>
      <c r="F53" s="362"/>
      <c r="H53" s="8"/>
      <c r="I53" s="8"/>
      <c r="J53" s="8"/>
      <c r="K53" s="8"/>
      <c r="L53" s="8"/>
      <c r="M53" s="8"/>
      <c r="N53" s="8"/>
      <c r="O53" s="8"/>
    </row>
    <row r="54" spans="2:15" ht="18" customHeight="1" x14ac:dyDescent="0.2">
      <c r="B54" s="121"/>
      <c r="C54" s="328" t="s">
        <v>350</v>
      </c>
      <c r="E54" s="121"/>
      <c r="F54" s="121"/>
      <c r="G54" s="121"/>
      <c r="H54" s="121"/>
      <c r="I54" s="121"/>
      <c r="J54" s="121"/>
      <c r="K54" s="365"/>
      <c r="L54" s="121"/>
      <c r="M54" s="121"/>
      <c r="N54" s="121"/>
      <c r="O54" s="121"/>
    </row>
    <row r="55" spans="2:15" s="316" customFormat="1" ht="10.5" customHeight="1" x14ac:dyDescent="0.2">
      <c r="B55" s="629" t="s">
        <v>424</v>
      </c>
      <c r="C55" s="630"/>
      <c r="D55" s="629" t="s">
        <v>105</v>
      </c>
      <c r="E55" s="635"/>
      <c r="F55" s="630"/>
      <c r="G55" s="629" t="s">
        <v>88</v>
      </c>
      <c r="H55" s="635"/>
      <c r="I55" s="635"/>
      <c r="J55" s="364"/>
      <c r="K55" s="364"/>
      <c r="L55" s="364"/>
      <c r="M55" s="364"/>
      <c r="N55" s="364"/>
      <c r="O55" s="367"/>
    </row>
    <row r="56" spans="2:15" s="316" customFormat="1" ht="18" customHeight="1" x14ac:dyDescent="0.2">
      <c r="B56" s="631"/>
      <c r="C56" s="632"/>
      <c r="D56" s="637"/>
      <c r="E56" s="638"/>
      <c r="F56" s="639"/>
      <c r="G56" s="637"/>
      <c r="H56" s="638"/>
      <c r="I56" s="638"/>
      <c r="J56" s="642" t="s">
        <v>29</v>
      </c>
      <c r="K56" s="643"/>
      <c r="L56" s="643"/>
      <c r="M56" s="642" t="s">
        <v>155</v>
      </c>
      <c r="N56" s="644"/>
      <c r="O56" s="645"/>
    </row>
    <row r="57" spans="2:15" s="316" customFormat="1" ht="18" customHeight="1" x14ac:dyDescent="0.2">
      <c r="B57" s="633"/>
      <c r="C57" s="634"/>
      <c r="D57" s="368" t="s">
        <v>415</v>
      </c>
      <c r="E57" s="352" t="s">
        <v>471</v>
      </c>
      <c r="F57" s="352" t="s">
        <v>496</v>
      </c>
      <c r="G57" s="340" t="s">
        <v>415</v>
      </c>
      <c r="H57" s="352" t="s">
        <v>471</v>
      </c>
      <c r="I57" s="352" t="s">
        <v>496</v>
      </c>
      <c r="J57" s="340" t="s">
        <v>415</v>
      </c>
      <c r="K57" s="352" t="s">
        <v>471</v>
      </c>
      <c r="L57" s="352" t="s">
        <v>496</v>
      </c>
      <c r="M57" s="352" t="s">
        <v>415</v>
      </c>
      <c r="N57" s="340" t="s">
        <v>471</v>
      </c>
      <c r="O57" s="368" t="s">
        <v>496</v>
      </c>
    </row>
    <row r="58" spans="2:15" s="369" customFormat="1" ht="12" customHeight="1" x14ac:dyDescent="0.2">
      <c r="B58" s="370"/>
      <c r="C58" s="372"/>
      <c r="D58" s="385" t="s">
        <v>79</v>
      </c>
      <c r="E58" s="389" t="s">
        <v>79</v>
      </c>
      <c r="F58" s="389" t="s">
        <v>79</v>
      </c>
      <c r="G58" s="391" t="s">
        <v>14</v>
      </c>
      <c r="H58" s="391" t="s">
        <v>14</v>
      </c>
      <c r="I58" s="391" t="s">
        <v>14</v>
      </c>
      <c r="J58" s="391" t="s">
        <v>14</v>
      </c>
      <c r="K58" s="391" t="s">
        <v>14</v>
      </c>
      <c r="L58" s="391" t="s">
        <v>14</v>
      </c>
      <c r="M58" s="391" t="s">
        <v>14</v>
      </c>
      <c r="N58" s="391" t="s">
        <v>14</v>
      </c>
      <c r="O58" s="391" t="s">
        <v>14</v>
      </c>
    </row>
    <row r="59" spans="2:15" ht="16.5" customHeight="1" x14ac:dyDescent="0.2">
      <c r="B59" s="371" t="s">
        <v>316</v>
      </c>
      <c r="C59" s="373" t="s">
        <v>61</v>
      </c>
      <c r="D59" s="375">
        <v>17.399999999999999</v>
      </c>
      <c r="E59" s="375">
        <v>17.899999999999999</v>
      </c>
      <c r="F59" s="375">
        <v>16.8</v>
      </c>
      <c r="G59" s="375">
        <v>139.5</v>
      </c>
      <c r="H59" s="375">
        <v>151.30000000000001</v>
      </c>
      <c r="I59" s="375">
        <v>123.8</v>
      </c>
      <c r="J59" s="375">
        <v>127.6</v>
      </c>
      <c r="K59" s="375">
        <v>135.9</v>
      </c>
      <c r="L59" s="375">
        <v>116.5</v>
      </c>
      <c r="M59" s="375">
        <v>11.9</v>
      </c>
      <c r="N59" s="375">
        <v>15.4</v>
      </c>
      <c r="O59" s="375">
        <v>7.3</v>
      </c>
    </row>
    <row r="60" spans="2:15" ht="16.5" customHeight="1" x14ac:dyDescent="0.2">
      <c r="B60" s="318" t="s">
        <v>234</v>
      </c>
      <c r="C60" s="330" t="s">
        <v>494</v>
      </c>
      <c r="D60" s="376">
        <v>17.600000000000001</v>
      </c>
      <c r="E60" s="383">
        <v>17.899999999999999</v>
      </c>
      <c r="F60" s="383">
        <v>16.899999999999999</v>
      </c>
      <c r="G60" s="383">
        <v>139.69999999999999</v>
      </c>
      <c r="H60" s="383">
        <v>147.4</v>
      </c>
      <c r="I60" s="383">
        <v>119.3</v>
      </c>
      <c r="J60" s="383">
        <v>130.9</v>
      </c>
      <c r="K60" s="383">
        <v>136.30000000000001</v>
      </c>
      <c r="L60" s="383">
        <v>116.6</v>
      </c>
      <c r="M60" s="383">
        <v>8.8000000000000007</v>
      </c>
      <c r="N60" s="383">
        <v>11.1</v>
      </c>
      <c r="O60" s="383">
        <v>2.7</v>
      </c>
    </row>
    <row r="61" spans="2:15" ht="16.5" customHeight="1" x14ac:dyDescent="0.2">
      <c r="B61" s="319" t="s">
        <v>265</v>
      </c>
      <c r="C61" s="331" t="s">
        <v>75</v>
      </c>
      <c r="D61" s="378">
        <v>17.5</v>
      </c>
      <c r="E61" s="381">
        <v>17.7</v>
      </c>
      <c r="F61" s="381">
        <v>16.899999999999999</v>
      </c>
      <c r="G61" s="381">
        <v>147.19999999999999</v>
      </c>
      <c r="H61" s="381">
        <v>152.5</v>
      </c>
      <c r="I61" s="381">
        <v>134.69999999999999</v>
      </c>
      <c r="J61" s="381">
        <v>134.19999999999999</v>
      </c>
      <c r="K61" s="381">
        <v>137.80000000000001</v>
      </c>
      <c r="L61" s="381">
        <v>125.7</v>
      </c>
      <c r="M61" s="381">
        <v>13</v>
      </c>
      <c r="N61" s="381">
        <v>14.7</v>
      </c>
      <c r="O61" s="381">
        <v>9</v>
      </c>
    </row>
    <row r="62" spans="2:15" ht="16.5" customHeight="1" x14ac:dyDescent="0.2">
      <c r="B62" s="320" t="s">
        <v>167</v>
      </c>
      <c r="C62" s="331" t="s">
        <v>300</v>
      </c>
      <c r="D62" s="378">
        <v>17.3</v>
      </c>
      <c r="E62" s="381">
        <v>17.3</v>
      </c>
      <c r="F62" s="381">
        <v>17.2</v>
      </c>
      <c r="G62" s="381">
        <v>143.80000000000001</v>
      </c>
      <c r="H62" s="381">
        <v>145.9</v>
      </c>
      <c r="I62" s="381">
        <v>132.6</v>
      </c>
      <c r="J62" s="381">
        <v>130.30000000000001</v>
      </c>
      <c r="K62" s="381">
        <v>131.5</v>
      </c>
      <c r="L62" s="381">
        <v>123.8</v>
      </c>
      <c r="M62" s="381">
        <v>13.5</v>
      </c>
      <c r="N62" s="381">
        <v>14.4</v>
      </c>
      <c r="O62" s="381">
        <v>8.8000000000000007</v>
      </c>
    </row>
    <row r="63" spans="2:15" ht="16.5" customHeight="1" x14ac:dyDescent="0.2">
      <c r="B63" s="319" t="s">
        <v>343</v>
      </c>
      <c r="C63" s="331" t="s">
        <v>412</v>
      </c>
      <c r="D63" s="378">
        <v>18.8</v>
      </c>
      <c r="E63" s="381">
        <v>19</v>
      </c>
      <c r="F63" s="381">
        <v>18.2</v>
      </c>
      <c r="G63" s="381">
        <v>147.9</v>
      </c>
      <c r="H63" s="381">
        <v>154.19999999999999</v>
      </c>
      <c r="I63" s="381">
        <v>134</v>
      </c>
      <c r="J63" s="381">
        <v>141.1</v>
      </c>
      <c r="K63" s="381">
        <v>146.30000000000001</v>
      </c>
      <c r="L63" s="381">
        <v>129.5</v>
      </c>
      <c r="M63" s="381">
        <v>6.8</v>
      </c>
      <c r="N63" s="381">
        <v>7.9</v>
      </c>
      <c r="O63" s="381">
        <v>4.5</v>
      </c>
    </row>
    <row r="64" spans="2:15" ht="16.5" customHeight="1" x14ac:dyDescent="0.2">
      <c r="B64" s="319" t="s">
        <v>10</v>
      </c>
      <c r="C64" s="331" t="s">
        <v>495</v>
      </c>
      <c r="D64" s="378">
        <v>18</v>
      </c>
      <c r="E64" s="381">
        <v>18.2</v>
      </c>
      <c r="F64" s="381">
        <v>17.600000000000001</v>
      </c>
      <c r="G64" s="381">
        <v>154.19999999999999</v>
      </c>
      <c r="H64" s="381">
        <v>163</v>
      </c>
      <c r="I64" s="381">
        <v>130.9</v>
      </c>
      <c r="J64" s="381">
        <v>136.19999999999999</v>
      </c>
      <c r="K64" s="381">
        <v>142.4</v>
      </c>
      <c r="L64" s="381">
        <v>119.7</v>
      </c>
      <c r="M64" s="381">
        <v>18</v>
      </c>
      <c r="N64" s="381">
        <v>20.6</v>
      </c>
      <c r="O64" s="381">
        <v>11.2</v>
      </c>
    </row>
    <row r="65" spans="2:15" ht="16.5" customHeight="1" x14ac:dyDescent="0.2">
      <c r="B65" s="319" t="s">
        <v>57</v>
      </c>
      <c r="C65" s="331" t="s">
        <v>263</v>
      </c>
      <c r="D65" s="378">
        <v>18.2</v>
      </c>
      <c r="E65" s="381">
        <v>18.100000000000001</v>
      </c>
      <c r="F65" s="381">
        <v>18.2</v>
      </c>
      <c r="G65" s="381">
        <v>131.19999999999999</v>
      </c>
      <c r="H65" s="381">
        <v>148.9</v>
      </c>
      <c r="I65" s="381">
        <v>118.3</v>
      </c>
      <c r="J65" s="381">
        <v>124</v>
      </c>
      <c r="K65" s="381">
        <v>136.19999999999999</v>
      </c>
      <c r="L65" s="381">
        <v>115.1</v>
      </c>
      <c r="M65" s="381">
        <v>7.2</v>
      </c>
      <c r="N65" s="381">
        <v>12.7</v>
      </c>
      <c r="O65" s="381">
        <v>3.2</v>
      </c>
    </row>
    <row r="66" spans="2:15" ht="16.5" customHeight="1" x14ac:dyDescent="0.2">
      <c r="B66" s="319" t="s">
        <v>197</v>
      </c>
      <c r="C66" s="331" t="s">
        <v>497</v>
      </c>
      <c r="D66" s="378">
        <v>17.7</v>
      </c>
      <c r="E66" s="381">
        <v>18.2</v>
      </c>
      <c r="F66" s="381">
        <v>17.399999999999999</v>
      </c>
      <c r="G66" s="381">
        <v>138.1</v>
      </c>
      <c r="H66" s="381">
        <v>152.19999999999999</v>
      </c>
      <c r="I66" s="381">
        <v>130.4</v>
      </c>
      <c r="J66" s="381">
        <v>127.6</v>
      </c>
      <c r="K66" s="381">
        <v>138.9</v>
      </c>
      <c r="L66" s="381">
        <v>121.4</v>
      </c>
      <c r="M66" s="381">
        <v>10.5</v>
      </c>
      <c r="N66" s="381">
        <v>13.3</v>
      </c>
      <c r="O66" s="381">
        <v>9</v>
      </c>
    </row>
    <row r="67" spans="2:15" ht="16.5" customHeight="1" x14ac:dyDescent="0.2">
      <c r="B67" s="319" t="s">
        <v>435</v>
      </c>
      <c r="C67" s="331" t="s">
        <v>397</v>
      </c>
      <c r="D67" s="378">
        <v>16.399999999999999</v>
      </c>
      <c r="E67" s="381">
        <v>17.100000000000001</v>
      </c>
      <c r="F67" s="381">
        <v>15.9</v>
      </c>
      <c r="G67" s="381">
        <v>116.5</v>
      </c>
      <c r="H67" s="381">
        <v>130.19999999999999</v>
      </c>
      <c r="I67" s="381">
        <v>107.6</v>
      </c>
      <c r="J67" s="381">
        <v>111.5</v>
      </c>
      <c r="K67" s="381">
        <v>122.9</v>
      </c>
      <c r="L67" s="381">
        <v>104.1</v>
      </c>
      <c r="M67" s="381">
        <v>5</v>
      </c>
      <c r="N67" s="381">
        <v>7.3</v>
      </c>
      <c r="O67" s="381">
        <v>3.5</v>
      </c>
    </row>
    <row r="68" spans="2:15" ht="16.5" customHeight="1" x14ac:dyDescent="0.2">
      <c r="B68" s="319" t="s">
        <v>172</v>
      </c>
      <c r="C68" s="331" t="s">
        <v>498</v>
      </c>
      <c r="D68" s="378">
        <v>17.7</v>
      </c>
      <c r="E68" s="381">
        <v>18</v>
      </c>
      <c r="F68" s="381">
        <v>16.5</v>
      </c>
      <c r="G68" s="381">
        <v>150</v>
      </c>
      <c r="H68" s="381">
        <v>153.19999999999999</v>
      </c>
      <c r="I68" s="381">
        <v>135.30000000000001</v>
      </c>
      <c r="J68" s="381">
        <v>137.80000000000001</v>
      </c>
      <c r="K68" s="381">
        <v>139.9</v>
      </c>
      <c r="L68" s="381">
        <v>128.30000000000001</v>
      </c>
      <c r="M68" s="381">
        <v>12.2</v>
      </c>
      <c r="N68" s="381">
        <v>13.3</v>
      </c>
      <c r="O68" s="381">
        <v>7</v>
      </c>
    </row>
    <row r="69" spans="2:15" ht="16.5" customHeight="1" x14ac:dyDescent="0.2">
      <c r="B69" s="319" t="s">
        <v>42</v>
      </c>
      <c r="C69" s="331" t="s">
        <v>322</v>
      </c>
      <c r="D69" s="378">
        <v>15.4</v>
      </c>
      <c r="E69" s="381">
        <v>16.5</v>
      </c>
      <c r="F69" s="381">
        <v>14.8</v>
      </c>
      <c r="G69" s="381">
        <v>102.9</v>
      </c>
      <c r="H69" s="381">
        <v>121.2</v>
      </c>
      <c r="I69" s="381">
        <v>92.7</v>
      </c>
      <c r="J69" s="381">
        <v>98.8</v>
      </c>
      <c r="K69" s="381">
        <v>115.2</v>
      </c>
      <c r="L69" s="381">
        <v>89.7</v>
      </c>
      <c r="M69" s="381">
        <v>4.0999999999999996</v>
      </c>
      <c r="N69" s="381">
        <v>6</v>
      </c>
      <c r="O69" s="381">
        <v>3</v>
      </c>
    </row>
    <row r="70" spans="2:15" ht="16.5" customHeight="1" x14ac:dyDescent="0.2">
      <c r="B70" s="319" t="s">
        <v>240</v>
      </c>
      <c r="C70" s="331" t="s">
        <v>499</v>
      </c>
      <c r="D70" s="378">
        <v>15.9</v>
      </c>
      <c r="E70" s="381">
        <v>17.3</v>
      </c>
      <c r="F70" s="381">
        <v>14.7</v>
      </c>
      <c r="G70" s="381">
        <v>121.4</v>
      </c>
      <c r="H70" s="381">
        <v>139.1</v>
      </c>
      <c r="I70" s="381">
        <v>106.5</v>
      </c>
      <c r="J70" s="381">
        <v>112</v>
      </c>
      <c r="K70" s="381">
        <v>126.7</v>
      </c>
      <c r="L70" s="381">
        <v>99.7</v>
      </c>
      <c r="M70" s="381">
        <v>9.4</v>
      </c>
      <c r="N70" s="381">
        <v>12.4</v>
      </c>
      <c r="O70" s="381">
        <v>6.8</v>
      </c>
    </row>
    <row r="71" spans="2:15" ht="16.5" customHeight="1" x14ac:dyDescent="0.2">
      <c r="B71" s="319" t="s">
        <v>365</v>
      </c>
      <c r="C71" s="331" t="s">
        <v>280</v>
      </c>
      <c r="D71" s="378">
        <v>18.3</v>
      </c>
      <c r="E71" s="381">
        <v>18.600000000000001</v>
      </c>
      <c r="F71" s="381">
        <v>17.899999999999999</v>
      </c>
      <c r="G71" s="381">
        <v>151.1</v>
      </c>
      <c r="H71" s="381">
        <v>158.30000000000001</v>
      </c>
      <c r="I71" s="381">
        <v>142.5</v>
      </c>
      <c r="J71" s="381">
        <v>127.8</v>
      </c>
      <c r="K71" s="381">
        <v>133.1</v>
      </c>
      <c r="L71" s="381">
        <v>121.5</v>
      </c>
      <c r="M71" s="381">
        <v>23.3</v>
      </c>
      <c r="N71" s="381">
        <v>25.2</v>
      </c>
      <c r="O71" s="381">
        <v>21</v>
      </c>
    </row>
    <row r="72" spans="2:15" ht="16.5" customHeight="1" x14ac:dyDescent="0.2">
      <c r="B72" s="319" t="s">
        <v>99</v>
      </c>
      <c r="C72" s="331" t="s">
        <v>154</v>
      </c>
      <c r="D72" s="378">
        <v>16.8</v>
      </c>
      <c r="E72" s="381">
        <v>17.600000000000001</v>
      </c>
      <c r="F72" s="381">
        <v>16.5</v>
      </c>
      <c r="G72" s="381">
        <v>126.6</v>
      </c>
      <c r="H72" s="381">
        <v>136</v>
      </c>
      <c r="I72" s="381">
        <v>123</v>
      </c>
      <c r="J72" s="381">
        <v>120.4</v>
      </c>
      <c r="K72" s="381">
        <v>127.1</v>
      </c>
      <c r="L72" s="381">
        <v>117.8</v>
      </c>
      <c r="M72" s="381">
        <v>6.2</v>
      </c>
      <c r="N72" s="381">
        <v>8.9</v>
      </c>
      <c r="O72" s="381">
        <v>5.2</v>
      </c>
    </row>
    <row r="73" spans="2:15" ht="16.5" customHeight="1" x14ac:dyDescent="0.2">
      <c r="B73" s="319" t="s">
        <v>106</v>
      </c>
      <c r="C73" s="331" t="s">
        <v>452</v>
      </c>
      <c r="D73" s="378">
        <v>19.2</v>
      </c>
      <c r="E73" s="381">
        <v>19.399999999999999</v>
      </c>
      <c r="F73" s="381">
        <v>17.899999999999999</v>
      </c>
      <c r="G73" s="381">
        <v>167.6</v>
      </c>
      <c r="H73" s="381">
        <v>173.8</v>
      </c>
      <c r="I73" s="381">
        <v>132.5</v>
      </c>
      <c r="J73" s="381">
        <v>139.5</v>
      </c>
      <c r="K73" s="381">
        <v>142.6</v>
      </c>
      <c r="L73" s="381">
        <v>122</v>
      </c>
      <c r="M73" s="381">
        <v>28.1</v>
      </c>
      <c r="N73" s="381">
        <v>31.2</v>
      </c>
      <c r="O73" s="381">
        <v>10.5</v>
      </c>
    </row>
    <row r="74" spans="2:15" ht="16.5" customHeight="1" x14ac:dyDescent="0.2">
      <c r="B74" s="321" t="s">
        <v>8</v>
      </c>
      <c r="C74" s="332" t="s">
        <v>374</v>
      </c>
      <c r="D74" s="379">
        <v>17.3</v>
      </c>
      <c r="E74" s="384">
        <v>18</v>
      </c>
      <c r="F74" s="384">
        <v>16.100000000000001</v>
      </c>
      <c r="G74" s="384">
        <v>139.19999999999999</v>
      </c>
      <c r="H74" s="384">
        <v>153.69999999999999</v>
      </c>
      <c r="I74" s="384">
        <v>114.9</v>
      </c>
      <c r="J74" s="384">
        <v>125.1</v>
      </c>
      <c r="K74" s="384">
        <v>134.80000000000001</v>
      </c>
      <c r="L74" s="384">
        <v>108.8</v>
      </c>
      <c r="M74" s="384">
        <v>14.1</v>
      </c>
      <c r="N74" s="384">
        <v>18.899999999999999</v>
      </c>
      <c r="O74" s="384">
        <v>6.1</v>
      </c>
    </row>
    <row r="75" spans="2:15" ht="16.5" customHeight="1" x14ac:dyDescent="0.2">
      <c r="B75" s="322" t="s">
        <v>113</v>
      </c>
      <c r="C75" s="333" t="s">
        <v>255</v>
      </c>
      <c r="D75" s="383">
        <v>18.100000000000001</v>
      </c>
      <c r="E75" s="383">
        <v>18.399999999999999</v>
      </c>
      <c r="F75" s="383">
        <v>17.899999999999999</v>
      </c>
      <c r="G75" s="383">
        <v>150.6</v>
      </c>
      <c r="H75" s="383">
        <v>160.30000000000001</v>
      </c>
      <c r="I75" s="383">
        <v>143.19999999999999</v>
      </c>
      <c r="J75" s="383">
        <v>135.6</v>
      </c>
      <c r="K75" s="383">
        <v>144.9</v>
      </c>
      <c r="L75" s="383">
        <v>128.4</v>
      </c>
      <c r="M75" s="383">
        <v>15</v>
      </c>
      <c r="N75" s="383">
        <v>15.4</v>
      </c>
      <c r="O75" s="383">
        <v>14.8</v>
      </c>
    </row>
    <row r="76" spans="2:15" ht="16.5" customHeight="1" x14ac:dyDescent="0.2">
      <c r="B76" s="323" t="s">
        <v>349</v>
      </c>
      <c r="C76" s="331" t="s">
        <v>221</v>
      </c>
      <c r="D76" s="380">
        <v>16.399999999999999</v>
      </c>
      <c r="E76" s="380">
        <v>16.600000000000001</v>
      </c>
      <c r="F76" s="380">
        <v>16.100000000000001</v>
      </c>
      <c r="G76" s="380">
        <v>132.80000000000001</v>
      </c>
      <c r="H76" s="380">
        <v>136.1</v>
      </c>
      <c r="I76" s="380">
        <v>129.1</v>
      </c>
      <c r="J76" s="380">
        <v>125.3</v>
      </c>
      <c r="K76" s="380">
        <v>126.8</v>
      </c>
      <c r="L76" s="380">
        <v>123.6</v>
      </c>
      <c r="M76" s="380">
        <v>7.5</v>
      </c>
      <c r="N76" s="380">
        <v>9.3000000000000007</v>
      </c>
      <c r="O76" s="380">
        <v>5.5</v>
      </c>
    </row>
    <row r="77" spans="2:15" ht="16.5" customHeight="1" x14ac:dyDescent="0.2">
      <c r="B77" s="324" t="s">
        <v>3</v>
      </c>
      <c r="C77" s="334" t="s">
        <v>139</v>
      </c>
      <c r="D77" s="386">
        <v>18.8</v>
      </c>
      <c r="E77" s="386">
        <v>18.7</v>
      </c>
      <c r="F77" s="386">
        <v>18.899999999999999</v>
      </c>
      <c r="G77" s="386">
        <v>154.4</v>
      </c>
      <c r="H77" s="386">
        <v>154.4</v>
      </c>
      <c r="I77" s="386">
        <v>154.5</v>
      </c>
      <c r="J77" s="386">
        <v>146.80000000000001</v>
      </c>
      <c r="K77" s="386">
        <v>146.30000000000001</v>
      </c>
      <c r="L77" s="386">
        <v>149.1</v>
      </c>
      <c r="M77" s="386">
        <v>7.6</v>
      </c>
      <c r="N77" s="386">
        <v>8.1</v>
      </c>
      <c r="O77" s="386">
        <v>5.4</v>
      </c>
    </row>
    <row r="78" spans="2:15" ht="16.5" customHeight="1" x14ac:dyDescent="0.2">
      <c r="B78" s="325" t="s">
        <v>186</v>
      </c>
      <c r="C78" s="335" t="s">
        <v>399</v>
      </c>
      <c r="D78" s="382">
        <v>16.899999999999999</v>
      </c>
      <c r="E78" s="382">
        <v>17.2</v>
      </c>
      <c r="F78" s="382">
        <v>16.2</v>
      </c>
      <c r="G78" s="382">
        <v>143.1</v>
      </c>
      <c r="H78" s="382">
        <v>149.5</v>
      </c>
      <c r="I78" s="382">
        <v>126.1</v>
      </c>
      <c r="J78" s="382">
        <v>128.6</v>
      </c>
      <c r="K78" s="382">
        <v>132.69999999999999</v>
      </c>
      <c r="L78" s="382">
        <v>117.6</v>
      </c>
      <c r="M78" s="382">
        <v>14.5</v>
      </c>
      <c r="N78" s="382">
        <v>16.8</v>
      </c>
      <c r="O78" s="382">
        <v>8.5</v>
      </c>
    </row>
    <row r="79" spans="2:15" ht="16.5" customHeight="1" x14ac:dyDescent="0.2">
      <c r="B79" s="325" t="s">
        <v>500</v>
      </c>
      <c r="C79" s="335" t="s">
        <v>405</v>
      </c>
      <c r="D79" s="381">
        <v>17.7</v>
      </c>
      <c r="E79" s="381">
        <v>17.899999999999999</v>
      </c>
      <c r="F79" s="381">
        <v>16.3</v>
      </c>
      <c r="G79" s="381">
        <v>146.4</v>
      </c>
      <c r="H79" s="381">
        <v>149.69999999999999</v>
      </c>
      <c r="I79" s="381">
        <v>130.1</v>
      </c>
      <c r="J79" s="381">
        <v>132.80000000000001</v>
      </c>
      <c r="K79" s="381">
        <v>135</v>
      </c>
      <c r="L79" s="381">
        <v>121.7</v>
      </c>
      <c r="M79" s="381">
        <v>13.6</v>
      </c>
      <c r="N79" s="381">
        <v>14.7</v>
      </c>
      <c r="O79" s="381">
        <v>8.4</v>
      </c>
    </row>
    <row r="80" spans="2:15" ht="16.5" customHeight="1" x14ac:dyDescent="0.2">
      <c r="B80" s="325" t="s">
        <v>501</v>
      </c>
      <c r="C80" s="335" t="s">
        <v>502</v>
      </c>
      <c r="D80" s="381">
        <v>17.399999999999999</v>
      </c>
      <c r="E80" s="381">
        <v>18.5</v>
      </c>
      <c r="F80" s="381">
        <v>15.6</v>
      </c>
      <c r="G80" s="381">
        <v>128.80000000000001</v>
      </c>
      <c r="H80" s="381">
        <v>141.69999999999999</v>
      </c>
      <c r="I80" s="381">
        <v>106.4</v>
      </c>
      <c r="J80" s="381">
        <v>120.1</v>
      </c>
      <c r="K80" s="381">
        <v>130.9</v>
      </c>
      <c r="L80" s="381">
        <v>101.2</v>
      </c>
      <c r="M80" s="381">
        <v>8.6999999999999993</v>
      </c>
      <c r="N80" s="381">
        <v>10.8</v>
      </c>
      <c r="O80" s="381">
        <v>5.2</v>
      </c>
    </row>
    <row r="81" spans="2:15" ht="16.5" customHeight="1" x14ac:dyDescent="0.2">
      <c r="B81" s="325" t="s">
        <v>398</v>
      </c>
      <c r="C81" s="335" t="s">
        <v>222</v>
      </c>
      <c r="D81" s="381">
        <v>17</v>
      </c>
      <c r="E81" s="381">
        <v>17.600000000000001</v>
      </c>
      <c r="F81" s="381">
        <v>15.8</v>
      </c>
      <c r="G81" s="381">
        <v>147.4</v>
      </c>
      <c r="H81" s="381">
        <v>154.30000000000001</v>
      </c>
      <c r="I81" s="381">
        <v>134.19999999999999</v>
      </c>
      <c r="J81" s="381">
        <v>135.19999999999999</v>
      </c>
      <c r="K81" s="381">
        <v>140</v>
      </c>
      <c r="L81" s="381">
        <v>125.9</v>
      </c>
      <c r="M81" s="381">
        <v>12.2</v>
      </c>
      <c r="N81" s="381">
        <v>14.3</v>
      </c>
      <c r="O81" s="381">
        <v>8.3000000000000007</v>
      </c>
    </row>
    <row r="82" spans="2:15" ht="16.5" customHeight="1" x14ac:dyDescent="0.2">
      <c r="B82" s="325" t="s">
        <v>503</v>
      </c>
      <c r="C82" s="335" t="s">
        <v>175</v>
      </c>
      <c r="D82" s="381">
        <v>17.2</v>
      </c>
      <c r="E82" s="381">
        <v>17.2</v>
      </c>
      <c r="F82" s="381">
        <v>17</v>
      </c>
      <c r="G82" s="381">
        <v>139.19999999999999</v>
      </c>
      <c r="H82" s="381">
        <v>142.19999999999999</v>
      </c>
      <c r="I82" s="381">
        <v>134.5</v>
      </c>
      <c r="J82" s="381">
        <v>132.80000000000001</v>
      </c>
      <c r="K82" s="381">
        <v>132.6</v>
      </c>
      <c r="L82" s="381">
        <v>133</v>
      </c>
      <c r="M82" s="381">
        <v>6.4</v>
      </c>
      <c r="N82" s="381">
        <v>9.6</v>
      </c>
      <c r="O82" s="381">
        <v>1.5</v>
      </c>
    </row>
    <row r="83" spans="2:15" ht="16.5" customHeight="1" x14ac:dyDescent="0.2">
      <c r="B83" s="325" t="s">
        <v>151</v>
      </c>
      <c r="C83" s="335" t="s">
        <v>376</v>
      </c>
      <c r="D83" s="381">
        <v>17.399999999999999</v>
      </c>
      <c r="E83" s="381">
        <v>17.7</v>
      </c>
      <c r="F83" s="381">
        <v>16.100000000000001</v>
      </c>
      <c r="G83" s="381">
        <v>149.5</v>
      </c>
      <c r="H83" s="381">
        <v>154</v>
      </c>
      <c r="I83" s="381">
        <v>131.9</v>
      </c>
      <c r="J83" s="381">
        <v>134.4</v>
      </c>
      <c r="K83" s="381">
        <v>137.4</v>
      </c>
      <c r="L83" s="381">
        <v>122.6</v>
      </c>
      <c r="M83" s="381">
        <v>15.1</v>
      </c>
      <c r="N83" s="381">
        <v>16.600000000000001</v>
      </c>
      <c r="O83" s="381">
        <v>9.3000000000000007</v>
      </c>
    </row>
    <row r="84" spans="2:15" ht="16.5" customHeight="1" x14ac:dyDescent="0.2">
      <c r="B84" s="325" t="s">
        <v>217</v>
      </c>
      <c r="C84" s="335" t="s">
        <v>491</v>
      </c>
      <c r="D84" s="382">
        <v>17.7</v>
      </c>
      <c r="E84" s="382">
        <v>18.399999999999999</v>
      </c>
      <c r="F84" s="382">
        <v>16.100000000000001</v>
      </c>
      <c r="G84" s="382">
        <v>153.5</v>
      </c>
      <c r="H84" s="382">
        <v>170.2</v>
      </c>
      <c r="I84" s="382">
        <v>111.8</v>
      </c>
      <c r="J84" s="382">
        <v>134</v>
      </c>
      <c r="K84" s="382">
        <v>144.19999999999999</v>
      </c>
      <c r="L84" s="382">
        <v>108.5</v>
      </c>
      <c r="M84" s="382">
        <v>19.5</v>
      </c>
      <c r="N84" s="382">
        <v>26</v>
      </c>
      <c r="O84" s="382">
        <v>3.3</v>
      </c>
    </row>
    <row r="85" spans="2:15" ht="16.5" customHeight="1" x14ac:dyDescent="0.2">
      <c r="B85" s="325" t="s">
        <v>504</v>
      </c>
      <c r="C85" s="335" t="s">
        <v>325</v>
      </c>
      <c r="D85" s="382">
        <v>14.9</v>
      </c>
      <c r="E85" s="382">
        <v>15</v>
      </c>
      <c r="F85" s="382">
        <v>14.1</v>
      </c>
      <c r="G85" s="382">
        <v>133.6</v>
      </c>
      <c r="H85" s="382">
        <v>136.6</v>
      </c>
      <c r="I85" s="382">
        <v>116.5</v>
      </c>
      <c r="J85" s="382">
        <v>120.4</v>
      </c>
      <c r="K85" s="382">
        <v>122.6</v>
      </c>
      <c r="L85" s="382">
        <v>107.5</v>
      </c>
      <c r="M85" s="382">
        <v>13.2</v>
      </c>
      <c r="N85" s="382">
        <v>14</v>
      </c>
      <c r="O85" s="382">
        <v>9</v>
      </c>
    </row>
    <row r="86" spans="2:15" ht="16.5" customHeight="1" x14ac:dyDescent="0.2">
      <c r="B86" s="325" t="s">
        <v>198</v>
      </c>
      <c r="C86" s="335" t="s">
        <v>505</v>
      </c>
      <c r="D86" s="381">
        <v>18.2</v>
      </c>
      <c r="E86" s="381">
        <v>18.2</v>
      </c>
      <c r="F86" s="381">
        <v>18</v>
      </c>
      <c r="G86" s="381">
        <v>147.1</v>
      </c>
      <c r="H86" s="381">
        <v>147.4</v>
      </c>
      <c r="I86" s="381">
        <v>144.4</v>
      </c>
      <c r="J86" s="381">
        <v>138</v>
      </c>
      <c r="K86" s="381">
        <v>137.80000000000001</v>
      </c>
      <c r="L86" s="381">
        <v>138.9</v>
      </c>
      <c r="M86" s="381">
        <v>9.1</v>
      </c>
      <c r="N86" s="381">
        <v>9.6</v>
      </c>
      <c r="O86" s="381">
        <v>5.5</v>
      </c>
    </row>
    <row r="87" spans="2:15" ht="16.5" customHeight="1" x14ac:dyDescent="0.2">
      <c r="B87" s="325" t="s">
        <v>247</v>
      </c>
      <c r="C87" s="335" t="s">
        <v>250</v>
      </c>
      <c r="D87" s="381">
        <v>16.8</v>
      </c>
      <c r="E87" s="381">
        <v>17.100000000000001</v>
      </c>
      <c r="F87" s="381">
        <v>15.6</v>
      </c>
      <c r="G87" s="381">
        <v>141.9</v>
      </c>
      <c r="H87" s="381">
        <v>146.4</v>
      </c>
      <c r="I87" s="381">
        <v>124.1</v>
      </c>
      <c r="J87" s="381">
        <v>128.80000000000001</v>
      </c>
      <c r="K87" s="381">
        <v>132</v>
      </c>
      <c r="L87" s="381">
        <v>116.1</v>
      </c>
      <c r="M87" s="381">
        <v>13.1</v>
      </c>
      <c r="N87" s="381">
        <v>14.4</v>
      </c>
      <c r="O87" s="381">
        <v>8</v>
      </c>
    </row>
    <row r="88" spans="2:15" ht="16.5" customHeight="1" x14ac:dyDescent="0.2">
      <c r="B88" s="325" t="s">
        <v>17</v>
      </c>
      <c r="C88" s="335" t="s">
        <v>390</v>
      </c>
      <c r="D88" s="381">
        <v>18.600000000000001</v>
      </c>
      <c r="E88" s="381">
        <v>18.7</v>
      </c>
      <c r="F88" s="381">
        <v>17.8</v>
      </c>
      <c r="G88" s="381">
        <v>152.5</v>
      </c>
      <c r="H88" s="381">
        <v>154.19999999999999</v>
      </c>
      <c r="I88" s="381">
        <v>143</v>
      </c>
      <c r="J88" s="381">
        <v>141.6</v>
      </c>
      <c r="K88" s="381">
        <v>142.69999999999999</v>
      </c>
      <c r="L88" s="381">
        <v>135.30000000000001</v>
      </c>
      <c r="M88" s="381">
        <v>10.9</v>
      </c>
      <c r="N88" s="381">
        <v>11.5</v>
      </c>
      <c r="O88" s="381">
        <v>7.7</v>
      </c>
    </row>
    <row r="89" spans="2:15" ht="16.5" customHeight="1" x14ac:dyDescent="0.2">
      <c r="B89" s="325" t="s">
        <v>470</v>
      </c>
      <c r="C89" s="335" t="s">
        <v>393</v>
      </c>
      <c r="D89" s="381">
        <v>16.600000000000001</v>
      </c>
      <c r="E89" s="381">
        <v>16.8</v>
      </c>
      <c r="F89" s="381">
        <v>15.4</v>
      </c>
      <c r="G89" s="381">
        <v>144.19999999999999</v>
      </c>
      <c r="H89" s="381">
        <v>146.5</v>
      </c>
      <c r="I89" s="381">
        <v>127.9</v>
      </c>
      <c r="J89" s="381">
        <v>129.69999999999999</v>
      </c>
      <c r="K89" s="381">
        <v>131.19999999999999</v>
      </c>
      <c r="L89" s="381">
        <v>118.7</v>
      </c>
      <c r="M89" s="381">
        <v>14.5</v>
      </c>
      <c r="N89" s="381">
        <v>15.3</v>
      </c>
      <c r="O89" s="381">
        <v>9.1999999999999993</v>
      </c>
    </row>
    <row r="90" spans="2:15" ht="16.5" customHeight="1" x14ac:dyDescent="0.2">
      <c r="B90" s="325" t="s">
        <v>95</v>
      </c>
      <c r="C90" s="335" t="s">
        <v>394</v>
      </c>
      <c r="D90" s="381">
        <v>17.899999999999999</v>
      </c>
      <c r="E90" s="381">
        <v>18.100000000000001</v>
      </c>
      <c r="F90" s="381">
        <v>17.3</v>
      </c>
      <c r="G90" s="381">
        <v>148.1</v>
      </c>
      <c r="H90" s="381">
        <v>153.69999999999999</v>
      </c>
      <c r="I90" s="381">
        <v>136.80000000000001</v>
      </c>
      <c r="J90" s="381">
        <v>137.19999999999999</v>
      </c>
      <c r="K90" s="381">
        <v>140.9</v>
      </c>
      <c r="L90" s="381">
        <v>129.80000000000001</v>
      </c>
      <c r="M90" s="381">
        <v>10.9</v>
      </c>
      <c r="N90" s="381">
        <v>12.8</v>
      </c>
      <c r="O90" s="381">
        <v>7</v>
      </c>
    </row>
    <row r="91" spans="2:15" ht="16.5" customHeight="1" x14ac:dyDescent="0.2">
      <c r="B91" s="325" t="s">
        <v>489</v>
      </c>
      <c r="C91" s="335" t="s">
        <v>71</v>
      </c>
      <c r="D91" s="381">
        <v>18.899999999999999</v>
      </c>
      <c r="E91" s="381">
        <v>19</v>
      </c>
      <c r="F91" s="381">
        <v>18.3</v>
      </c>
      <c r="G91" s="381">
        <v>155</v>
      </c>
      <c r="H91" s="381">
        <v>157.80000000000001</v>
      </c>
      <c r="I91" s="381">
        <v>143.9</v>
      </c>
      <c r="J91" s="381">
        <v>147</v>
      </c>
      <c r="K91" s="381">
        <v>149.19999999999999</v>
      </c>
      <c r="L91" s="381">
        <v>138.4</v>
      </c>
      <c r="M91" s="381">
        <v>8</v>
      </c>
      <c r="N91" s="381">
        <v>8.6</v>
      </c>
      <c r="O91" s="381">
        <v>5.5</v>
      </c>
    </row>
    <row r="92" spans="2:15" ht="16.5" customHeight="1" x14ac:dyDescent="0.2">
      <c r="B92" s="325" t="s">
        <v>194</v>
      </c>
      <c r="C92" s="335" t="s">
        <v>406</v>
      </c>
      <c r="D92" s="381">
        <v>16.600000000000001</v>
      </c>
      <c r="E92" s="381">
        <v>16.600000000000001</v>
      </c>
      <c r="F92" s="381">
        <v>16.5</v>
      </c>
      <c r="G92" s="381">
        <v>132.80000000000001</v>
      </c>
      <c r="H92" s="381">
        <v>141.6</v>
      </c>
      <c r="I92" s="381">
        <v>118.9</v>
      </c>
      <c r="J92" s="381">
        <v>123.1</v>
      </c>
      <c r="K92" s="381">
        <v>128.6</v>
      </c>
      <c r="L92" s="381">
        <v>114.4</v>
      </c>
      <c r="M92" s="381">
        <v>9.6999999999999993</v>
      </c>
      <c r="N92" s="381">
        <v>13</v>
      </c>
      <c r="O92" s="381">
        <v>4.5</v>
      </c>
    </row>
    <row r="93" spans="2:15" ht="16.5" customHeight="1" x14ac:dyDescent="0.2">
      <c r="B93" s="325" t="s">
        <v>279</v>
      </c>
      <c r="C93" s="335" t="s">
        <v>408</v>
      </c>
      <c r="D93" s="381">
        <v>18.3</v>
      </c>
      <c r="E93" s="381">
        <v>18.5</v>
      </c>
      <c r="F93" s="381">
        <v>17.7</v>
      </c>
      <c r="G93" s="381">
        <v>150.69999999999999</v>
      </c>
      <c r="H93" s="381">
        <v>153.5</v>
      </c>
      <c r="I93" s="381">
        <v>140.5</v>
      </c>
      <c r="J93" s="381">
        <v>139.69999999999999</v>
      </c>
      <c r="K93" s="381">
        <v>141.4</v>
      </c>
      <c r="L93" s="381">
        <v>133.5</v>
      </c>
      <c r="M93" s="381">
        <v>11</v>
      </c>
      <c r="N93" s="381">
        <v>12.1</v>
      </c>
      <c r="O93" s="381">
        <v>7</v>
      </c>
    </row>
    <row r="94" spans="2:15" ht="16.5" customHeight="1" x14ac:dyDescent="0.2">
      <c r="B94" s="325" t="s">
        <v>122</v>
      </c>
      <c r="C94" s="335" t="s">
        <v>130</v>
      </c>
      <c r="D94" s="381">
        <v>17.7</v>
      </c>
      <c r="E94" s="381">
        <v>17.899999999999999</v>
      </c>
      <c r="F94" s="381">
        <v>16.899999999999999</v>
      </c>
      <c r="G94" s="381">
        <v>155</v>
      </c>
      <c r="H94" s="381">
        <v>158.30000000000001</v>
      </c>
      <c r="I94" s="381">
        <v>141.5</v>
      </c>
      <c r="J94" s="381">
        <v>138.9</v>
      </c>
      <c r="K94" s="381">
        <v>141</v>
      </c>
      <c r="L94" s="381">
        <v>130.19999999999999</v>
      </c>
      <c r="M94" s="381">
        <v>16.100000000000001</v>
      </c>
      <c r="N94" s="381">
        <v>17.3</v>
      </c>
      <c r="O94" s="381">
        <v>11.3</v>
      </c>
    </row>
    <row r="95" spans="2:15" ht="16.5" customHeight="1" x14ac:dyDescent="0.2">
      <c r="B95" s="325" t="s">
        <v>271</v>
      </c>
      <c r="C95" s="336" t="s">
        <v>171</v>
      </c>
      <c r="D95" s="381">
        <v>17.7</v>
      </c>
      <c r="E95" s="381">
        <v>18</v>
      </c>
      <c r="F95" s="381">
        <v>17.100000000000001</v>
      </c>
      <c r="G95" s="381">
        <v>147.5</v>
      </c>
      <c r="H95" s="381">
        <v>152</v>
      </c>
      <c r="I95" s="381">
        <v>140</v>
      </c>
      <c r="J95" s="381">
        <v>135.1</v>
      </c>
      <c r="K95" s="381">
        <v>137.4</v>
      </c>
      <c r="L95" s="381">
        <v>131.19999999999999</v>
      </c>
      <c r="M95" s="381">
        <v>12.4</v>
      </c>
      <c r="N95" s="381">
        <v>14.6</v>
      </c>
      <c r="O95" s="381">
        <v>8.8000000000000007</v>
      </c>
    </row>
    <row r="96" spans="2:15" ht="16.5" customHeight="1" x14ac:dyDescent="0.2">
      <c r="B96" s="322" t="s">
        <v>121</v>
      </c>
      <c r="C96" s="337" t="s">
        <v>226</v>
      </c>
      <c r="D96" s="383">
        <v>17.3</v>
      </c>
      <c r="E96" s="383">
        <v>17.2</v>
      </c>
      <c r="F96" s="383">
        <v>17.5</v>
      </c>
      <c r="G96" s="383">
        <v>150.5</v>
      </c>
      <c r="H96" s="383">
        <v>156.1</v>
      </c>
      <c r="I96" s="383">
        <v>133</v>
      </c>
      <c r="J96" s="383">
        <v>135.19999999999999</v>
      </c>
      <c r="K96" s="383">
        <v>138.69999999999999</v>
      </c>
      <c r="L96" s="383">
        <v>124.2</v>
      </c>
      <c r="M96" s="383">
        <v>15.3</v>
      </c>
      <c r="N96" s="383">
        <v>17.399999999999999</v>
      </c>
      <c r="O96" s="383">
        <v>8.8000000000000007</v>
      </c>
    </row>
    <row r="97" spans="2:15" ht="16.5" customHeight="1" x14ac:dyDescent="0.2">
      <c r="B97" s="326" t="s">
        <v>251</v>
      </c>
      <c r="C97" s="338" t="s">
        <v>443</v>
      </c>
      <c r="D97" s="384">
        <v>18.5</v>
      </c>
      <c r="E97" s="384">
        <v>19</v>
      </c>
      <c r="F97" s="384">
        <v>18.3</v>
      </c>
      <c r="G97" s="384">
        <v>124.1</v>
      </c>
      <c r="H97" s="384">
        <v>142.19999999999999</v>
      </c>
      <c r="I97" s="384">
        <v>116.4</v>
      </c>
      <c r="J97" s="384">
        <v>119.9</v>
      </c>
      <c r="K97" s="384">
        <v>133.9</v>
      </c>
      <c r="L97" s="384">
        <v>114</v>
      </c>
      <c r="M97" s="384">
        <v>4.2</v>
      </c>
      <c r="N97" s="384">
        <v>8.3000000000000007</v>
      </c>
      <c r="O97" s="384">
        <v>2.4</v>
      </c>
    </row>
    <row r="98" spans="2:15" ht="16.5" customHeight="1" x14ac:dyDescent="0.2">
      <c r="B98" s="324" t="s">
        <v>418</v>
      </c>
      <c r="C98" s="334" t="s">
        <v>304</v>
      </c>
      <c r="D98" s="375">
        <v>18</v>
      </c>
      <c r="E98" s="375">
        <v>20.100000000000001</v>
      </c>
      <c r="F98" s="375">
        <v>16.5</v>
      </c>
      <c r="G98" s="375">
        <v>129</v>
      </c>
      <c r="H98" s="375">
        <v>158.6</v>
      </c>
      <c r="I98" s="375">
        <v>108.8</v>
      </c>
      <c r="J98" s="375">
        <v>124.7</v>
      </c>
      <c r="K98" s="375">
        <v>152.5</v>
      </c>
      <c r="L98" s="375">
        <v>105.8</v>
      </c>
      <c r="M98" s="375">
        <v>4.3</v>
      </c>
      <c r="N98" s="375">
        <v>6.1</v>
      </c>
      <c r="O98" s="375">
        <v>3</v>
      </c>
    </row>
    <row r="99" spans="2:15" ht="16.5" customHeight="1" x14ac:dyDescent="0.2">
      <c r="B99" s="325" t="s">
        <v>510</v>
      </c>
      <c r="C99" s="335" t="s">
        <v>511</v>
      </c>
      <c r="D99" s="381">
        <v>13.7</v>
      </c>
      <c r="E99" s="381">
        <v>13.5</v>
      </c>
      <c r="F99" s="381">
        <v>13.8</v>
      </c>
      <c r="G99" s="381">
        <v>85.9</v>
      </c>
      <c r="H99" s="381">
        <v>90.7</v>
      </c>
      <c r="I99" s="381">
        <v>83.7</v>
      </c>
      <c r="J99" s="381">
        <v>81.900000000000006</v>
      </c>
      <c r="K99" s="381">
        <v>84.7</v>
      </c>
      <c r="L99" s="381">
        <v>80.599999999999994</v>
      </c>
      <c r="M99" s="381">
        <v>4</v>
      </c>
      <c r="N99" s="381">
        <v>6</v>
      </c>
      <c r="O99" s="381">
        <v>3.1</v>
      </c>
    </row>
    <row r="100" spans="2:15" ht="16.5" customHeight="1" x14ac:dyDescent="0.2">
      <c r="B100" s="322" t="s">
        <v>161</v>
      </c>
      <c r="C100" s="333" t="s">
        <v>512</v>
      </c>
      <c r="D100" s="383">
        <v>17.5</v>
      </c>
      <c r="E100" s="383">
        <v>17.600000000000001</v>
      </c>
      <c r="F100" s="383">
        <v>17.399999999999999</v>
      </c>
      <c r="G100" s="383">
        <v>140</v>
      </c>
      <c r="H100" s="383">
        <v>140.30000000000001</v>
      </c>
      <c r="I100" s="383">
        <v>140</v>
      </c>
      <c r="J100" s="383">
        <v>131</v>
      </c>
      <c r="K100" s="383">
        <v>128.19999999999999</v>
      </c>
      <c r="L100" s="383">
        <v>132.30000000000001</v>
      </c>
      <c r="M100" s="383">
        <v>9</v>
      </c>
      <c r="N100" s="383">
        <v>12.1</v>
      </c>
      <c r="O100" s="383">
        <v>7.7</v>
      </c>
    </row>
    <row r="101" spans="2:15" ht="16.5" customHeight="1" x14ac:dyDescent="0.2">
      <c r="B101" s="326" t="s">
        <v>124</v>
      </c>
      <c r="C101" s="332" t="s">
        <v>24</v>
      </c>
      <c r="D101" s="384">
        <v>16.100000000000001</v>
      </c>
      <c r="E101" s="384">
        <v>17.7</v>
      </c>
      <c r="F101" s="384">
        <v>15.6</v>
      </c>
      <c r="G101" s="384">
        <v>113</v>
      </c>
      <c r="H101" s="384">
        <v>130.9</v>
      </c>
      <c r="I101" s="384">
        <v>106.7</v>
      </c>
      <c r="J101" s="384">
        <v>109.6</v>
      </c>
      <c r="K101" s="384">
        <v>125.7</v>
      </c>
      <c r="L101" s="384">
        <v>103.9</v>
      </c>
      <c r="M101" s="384">
        <v>3.4</v>
      </c>
      <c r="N101" s="384">
        <v>5.2</v>
      </c>
      <c r="O101" s="384">
        <v>2.8</v>
      </c>
    </row>
    <row r="102" spans="2:15" ht="16.5" customHeight="1" x14ac:dyDescent="0.2">
      <c r="B102" s="324" t="s">
        <v>30</v>
      </c>
      <c r="C102" s="334" t="s">
        <v>169</v>
      </c>
      <c r="D102" s="383">
        <v>17.5</v>
      </c>
      <c r="E102" s="383">
        <v>18.100000000000001</v>
      </c>
      <c r="F102" s="383">
        <v>17</v>
      </c>
      <c r="G102" s="383">
        <v>135.9</v>
      </c>
      <c r="H102" s="383">
        <v>143.19999999999999</v>
      </c>
      <c r="I102" s="383">
        <v>128.6</v>
      </c>
      <c r="J102" s="383">
        <v>125.8</v>
      </c>
      <c r="K102" s="383">
        <v>131.19999999999999</v>
      </c>
      <c r="L102" s="383">
        <v>120.4</v>
      </c>
      <c r="M102" s="383">
        <v>10.1</v>
      </c>
      <c r="N102" s="383">
        <v>12</v>
      </c>
      <c r="O102" s="383">
        <v>8.1999999999999993</v>
      </c>
    </row>
    <row r="103" spans="2:15" ht="16.5" customHeight="1" x14ac:dyDescent="0.2">
      <c r="B103" s="325" t="s">
        <v>380</v>
      </c>
      <c r="C103" s="335" t="s">
        <v>513</v>
      </c>
      <c r="D103" s="381">
        <v>17.399999999999999</v>
      </c>
      <c r="E103" s="381">
        <v>18.100000000000001</v>
      </c>
      <c r="F103" s="381">
        <v>15.8</v>
      </c>
      <c r="G103" s="381">
        <v>143.4</v>
      </c>
      <c r="H103" s="381">
        <v>159</v>
      </c>
      <c r="I103" s="381">
        <v>105.3</v>
      </c>
      <c r="J103" s="381">
        <v>125.7</v>
      </c>
      <c r="K103" s="381">
        <v>135.80000000000001</v>
      </c>
      <c r="L103" s="381">
        <v>101</v>
      </c>
      <c r="M103" s="381">
        <v>17.7</v>
      </c>
      <c r="N103" s="381">
        <v>23.2</v>
      </c>
      <c r="O103" s="381">
        <v>4.3</v>
      </c>
    </row>
    <row r="104" spans="2:15" ht="16.5" customHeight="1" x14ac:dyDescent="0.2">
      <c r="B104" s="326" t="s">
        <v>472</v>
      </c>
      <c r="C104" s="332" t="s">
        <v>514</v>
      </c>
      <c r="D104" s="387">
        <v>16</v>
      </c>
      <c r="E104" s="387">
        <v>17.899999999999999</v>
      </c>
      <c r="F104" s="387">
        <v>12</v>
      </c>
      <c r="G104" s="387">
        <v>129.80000000000001</v>
      </c>
      <c r="H104" s="387">
        <v>153</v>
      </c>
      <c r="I104" s="387">
        <v>80.5</v>
      </c>
      <c r="J104" s="387">
        <v>119.3</v>
      </c>
      <c r="K104" s="387">
        <v>138.69999999999999</v>
      </c>
      <c r="L104" s="387">
        <v>78.099999999999994</v>
      </c>
      <c r="M104" s="387">
        <v>10.5</v>
      </c>
      <c r="N104" s="387">
        <v>14.3</v>
      </c>
      <c r="O104" s="387">
        <v>2.4</v>
      </c>
    </row>
  </sheetData>
  <mergeCells count="10">
    <mergeCell ref="J4:L4"/>
    <mergeCell ref="M4:O4"/>
    <mergeCell ref="J56:L56"/>
    <mergeCell ref="M56:O56"/>
    <mergeCell ref="B3:C5"/>
    <mergeCell ref="D3:F4"/>
    <mergeCell ref="G3:I4"/>
    <mergeCell ref="B55:C57"/>
    <mergeCell ref="D55:F56"/>
    <mergeCell ref="G55:I56"/>
  </mergeCells>
  <phoneticPr fontId="5"/>
  <dataValidations count="1">
    <dataValidation type="whole" allowBlank="1"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orientation="landscape" r:id="rId1"/>
  <headerFooter alignWithMargins="0"/>
  <rowBreaks count="1" manualBreakCount="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indexed="53"/>
  </sheetPr>
  <dimension ref="B1:R102"/>
  <sheetViews>
    <sheetView view="pageBreakPreview" topLeftCell="A22" zoomScale="60" zoomScaleNormal="70" workbookViewId="0">
      <selection activeCell="X9" sqref="X9"/>
    </sheetView>
  </sheetViews>
  <sheetFormatPr defaultColWidth="9" defaultRowHeight="13" x14ac:dyDescent="0.2"/>
  <cols>
    <col min="1" max="1" width="9" style="1" bestFit="1"/>
    <col min="2" max="2" width="6.453125" style="1" customWidth="1"/>
    <col min="3" max="3" width="38.6328125" style="190" customWidth="1"/>
    <col min="4" max="18" width="10.36328125" style="1" customWidth="1"/>
    <col min="19" max="19" width="9" style="1" bestFit="1"/>
    <col min="20" max="16384" width="9" style="1"/>
  </cols>
  <sheetData>
    <row r="1" spans="2:18" ht="21.75" customHeight="1" x14ac:dyDescent="0.3">
      <c r="B1" s="8"/>
      <c r="C1" s="327">
        <v>45658</v>
      </c>
      <c r="D1" s="339" t="s">
        <v>89</v>
      </c>
      <c r="E1" s="8"/>
      <c r="F1" s="8"/>
      <c r="H1" s="8"/>
      <c r="I1" s="8"/>
      <c r="J1" s="8"/>
      <c r="K1" s="8"/>
      <c r="L1" s="8"/>
      <c r="M1" s="8"/>
      <c r="N1" s="8"/>
      <c r="O1" s="8"/>
      <c r="P1" s="8"/>
      <c r="Q1" s="8"/>
      <c r="R1" s="8"/>
    </row>
    <row r="2" spans="2:18" ht="18" customHeight="1" x14ac:dyDescent="0.2">
      <c r="B2" s="121"/>
      <c r="C2" s="328" t="s">
        <v>212</v>
      </c>
      <c r="E2" s="121"/>
      <c r="F2" s="121"/>
      <c r="G2" s="121"/>
      <c r="H2" s="121"/>
      <c r="I2" s="121"/>
      <c r="J2" s="121"/>
      <c r="K2" s="121"/>
      <c r="L2" s="365"/>
      <c r="M2" s="121"/>
      <c r="N2" s="121"/>
      <c r="O2" s="121"/>
      <c r="P2" s="121"/>
      <c r="Q2" s="121"/>
      <c r="R2" s="121"/>
    </row>
    <row r="3" spans="2:18" s="316" customFormat="1" ht="18" customHeight="1" x14ac:dyDescent="0.2">
      <c r="B3" s="629" t="s">
        <v>516</v>
      </c>
      <c r="C3" s="630"/>
      <c r="D3" s="635" t="s">
        <v>517</v>
      </c>
      <c r="E3" s="635"/>
      <c r="F3" s="635"/>
      <c r="G3" s="629" t="s">
        <v>211</v>
      </c>
      <c r="H3" s="646"/>
      <c r="I3" s="646"/>
      <c r="J3" s="629" t="s">
        <v>178</v>
      </c>
      <c r="K3" s="646"/>
      <c r="L3" s="646"/>
      <c r="M3" s="642" t="s">
        <v>2</v>
      </c>
      <c r="N3" s="644"/>
      <c r="O3" s="644"/>
      <c r="P3" s="642" t="s">
        <v>453</v>
      </c>
      <c r="Q3" s="644"/>
      <c r="R3" s="645"/>
    </row>
    <row r="4" spans="2:18" s="316" customFormat="1" ht="18" customHeight="1" x14ac:dyDescent="0.2">
      <c r="B4" s="633"/>
      <c r="C4" s="634"/>
      <c r="D4" s="368" t="s">
        <v>492</v>
      </c>
      <c r="E4" s="352" t="s">
        <v>493</v>
      </c>
      <c r="F4" s="352" t="s">
        <v>66</v>
      </c>
      <c r="G4" s="340" t="s">
        <v>492</v>
      </c>
      <c r="H4" s="352" t="s">
        <v>493</v>
      </c>
      <c r="I4" s="352" t="s">
        <v>66</v>
      </c>
      <c r="J4" s="340" t="s">
        <v>492</v>
      </c>
      <c r="K4" s="352" t="s">
        <v>493</v>
      </c>
      <c r="L4" s="352" t="s">
        <v>66</v>
      </c>
      <c r="M4" s="352" t="s">
        <v>492</v>
      </c>
      <c r="N4" s="340" t="s">
        <v>493</v>
      </c>
      <c r="O4" s="352" t="s">
        <v>66</v>
      </c>
      <c r="P4" s="340" t="s">
        <v>492</v>
      </c>
      <c r="Q4" s="340" t="s">
        <v>493</v>
      </c>
      <c r="R4" s="368" t="s">
        <v>66</v>
      </c>
    </row>
    <row r="5" spans="2:18" s="316" customFormat="1" ht="9.75" customHeight="1" x14ac:dyDescent="0.2">
      <c r="B5" s="370"/>
      <c r="C5" s="372"/>
      <c r="D5" s="392" t="s">
        <v>407</v>
      </c>
      <c r="E5" s="405" t="s">
        <v>407</v>
      </c>
      <c r="F5" s="405" t="s">
        <v>407</v>
      </c>
      <c r="G5" s="405" t="s">
        <v>407</v>
      </c>
      <c r="H5" s="405" t="s">
        <v>407</v>
      </c>
      <c r="I5" s="405" t="s">
        <v>407</v>
      </c>
      <c r="J5" s="405" t="s">
        <v>407</v>
      </c>
      <c r="K5" s="405" t="s">
        <v>407</v>
      </c>
      <c r="L5" s="405" t="s">
        <v>407</v>
      </c>
      <c r="M5" s="405" t="s">
        <v>407</v>
      </c>
      <c r="N5" s="405" t="s">
        <v>407</v>
      </c>
      <c r="O5" s="405" t="s">
        <v>407</v>
      </c>
      <c r="P5" s="408" t="s">
        <v>136</v>
      </c>
      <c r="Q5" s="408" t="s">
        <v>136</v>
      </c>
      <c r="R5" s="408" t="s">
        <v>136</v>
      </c>
    </row>
    <row r="6" spans="2:18" ht="16.5" customHeight="1" x14ac:dyDescent="0.2">
      <c r="B6" s="371" t="s">
        <v>316</v>
      </c>
      <c r="C6" s="373" t="s">
        <v>61</v>
      </c>
      <c r="D6" s="393">
        <v>1428309</v>
      </c>
      <c r="E6" s="393">
        <v>767936</v>
      </c>
      <c r="F6" s="393">
        <v>660373</v>
      </c>
      <c r="G6" s="393">
        <v>17755</v>
      </c>
      <c r="H6" s="393">
        <v>10313</v>
      </c>
      <c r="I6" s="393">
        <v>7442</v>
      </c>
      <c r="J6" s="393">
        <v>18395</v>
      </c>
      <c r="K6" s="393">
        <v>8910</v>
      </c>
      <c r="L6" s="393">
        <v>9485</v>
      </c>
      <c r="M6" s="393">
        <v>1427669</v>
      </c>
      <c r="N6" s="393">
        <v>769339</v>
      </c>
      <c r="O6" s="393">
        <v>658330</v>
      </c>
      <c r="P6" s="375">
        <v>30.3</v>
      </c>
      <c r="Q6" s="375">
        <v>15.3</v>
      </c>
      <c r="R6" s="375">
        <v>47.8</v>
      </c>
    </row>
    <row r="7" spans="2:18" ht="16.5" customHeight="1" x14ac:dyDescent="0.2">
      <c r="B7" s="318" t="s">
        <v>234</v>
      </c>
      <c r="C7" s="330" t="s">
        <v>494</v>
      </c>
      <c r="D7" s="394">
        <v>63266</v>
      </c>
      <c r="E7" s="396">
        <v>48396</v>
      </c>
      <c r="F7" s="396">
        <v>14870</v>
      </c>
      <c r="G7" s="396">
        <v>550</v>
      </c>
      <c r="H7" s="396">
        <v>378</v>
      </c>
      <c r="I7" s="396">
        <v>172</v>
      </c>
      <c r="J7" s="396">
        <v>742</v>
      </c>
      <c r="K7" s="396">
        <v>415</v>
      </c>
      <c r="L7" s="396">
        <v>327</v>
      </c>
      <c r="M7" s="396">
        <v>63074</v>
      </c>
      <c r="N7" s="396">
        <v>48359</v>
      </c>
      <c r="O7" s="396">
        <v>14715</v>
      </c>
      <c r="P7" s="383">
        <v>12</v>
      </c>
      <c r="Q7" s="383">
        <v>7</v>
      </c>
      <c r="R7" s="383">
        <v>28.6</v>
      </c>
    </row>
    <row r="8" spans="2:18" ht="16.5" customHeight="1" x14ac:dyDescent="0.2">
      <c r="B8" s="319" t="s">
        <v>265</v>
      </c>
      <c r="C8" s="331" t="s">
        <v>75</v>
      </c>
      <c r="D8" s="395">
        <v>378547</v>
      </c>
      <c r="E8" s="398">
        <v>259547</v>
      </c>
      <c r="F8" s="398">
        <v>119000</v>
      </c>
      <c r="G8" s="398">
        <v>2802</v>
      </c>
      <c r="H8" s="398">
        <v>1658</v>
      </c>
      <c r="I8" s="398">
        <v>1144</v>
      </c>
      <c r="J8" s="398">
        <v>4413</v>
      </c>
      <c r="K8" s="398">
        <v>2431</v>
      </c>
      <c r="L8" s="398">
        <v>1982</v>
      </c>
      <c r="M8" s="398">
        <v>376936</v>
      </c>
      <c r="N8" s="398">
        <v>258774</v>
      </c>
      <c r="O8" s="398">
        <v>118162</v>
      </c>
      <c r="P8" s="381">
        <v>12.6</v>
      </c>
      <c r="Q8" s="381">
        <v>4.3</v>
      </c>
      <c r="R8" s="381">
        <v>30.7</v>
      </c>
    </row>
    <row r="9" spans="2:18" ht="16.5" customHeight="1" x14ac:dyDescent="0.2">
      <c r="B9" s="320" t="s">
        <v>167</v>
      </c>
      <c r="C9" s="331" t="s">
        <v>300</v>
      </c>
      <c r="D9" s="395">
        <v>6210</v>
      </c>
      <c r="E9" s="398">
        <v>5292</v>
      </c>
      <c r="F9" s="398">
        <v>918</v>
      </c>
      <c r="G9" s="398">
        <v>6</v>
      </c>
      <c r="H9" s="398">
        <v>6</v>
      </c>
      <c r="I9" s="398">
        <v>0</v>
      </c>
      <c r="J9" s="398">
        <v>34</v>
      </c>
      <c r="K9" s="398">
        <v>34</v>
      </c>
      <c r="L9" s="398">
        <v>0</v>
      </c>
      <c r="M9" s="398">
        <v>6182</v>
      </c>
      <c r="N9" s="398">
        <v>5264</v>
      </c>
      <c r="O9" s="398">
        <v>918</v>
      </c>
      <c r="P9" s="381">
        <v>5</v>
      </c>
      <c r="Q9" s="381">
        <v>3.7</v>
      </c>
      <c r="R9" s="381">
        <v>12.4</v>
      </c>
    </row>
    <row r="10" spans="2:18" ht="16.5" customHeight="1" x14ac:dyDescent="0.2">
      <c r="B10" s="319" t="s">
        <v>343</v>
      </c>
      <c r="C10" s="331" t="s">
        <v>412</v>
      </c>
      <c r="D10" s="395">
        <v>16594</v>
      </c>
      <c r="E10" s="398">
        <v>11129</v>
      </c>
      <c r="F10" s="398">
        <v>5465</v>
      </c>
      <c r="G10" s="398">
        <v>122</v>
      </c>
      <c r="H10" s="398">
        <v>83</v>
      </c>
      <c r="I10" s="398">
        <v>39</v>
      </c>
      <c r="J10" s="398">
        <v>102</v>
      </c>
      <c r="K10" s="398">
        <v>80</v>
      </c>
      <c r="L10" s="398">
        <v>22</v>
      </c>
      <c r="M10" s="398">
        <v>16614</v>
      </c>
      <c r="N10" s="398">
        <v>11132</v>
      </c>
      <c r="O10" s="398">
        <v>5482</v>
      </c>
      <c r="P10" s="381">
        <v>7.5</v>
      </c>
      <c r="Q10" s="381">
        <v>1.6</v>
      </c>
      <c r="R10" s="381">
        <v>19.399999999999999</v>
      </c>
    </row>
    <row r="11" spans="2:18" ht="16.5" customHeight="1" x14ac:dyDescent="0.2">
      <c r="B11" s="319" t="s">
        <v>10</v>
      </c>
      <c r="C11" s="331" t="s">
        <v>495</v>
      </c>
      <c r="D11" s="395">
        <v>87339</v>
      </c>
      <c r="E11" s="398">
        <v>65886</v>
      </c>
      <c r="F11" s="398">
        <v>21453</v>
      </c>
      <c r="G11" s="398">
        <v>1134</v>
      </c>
      <c r="H11" s="398">
        <v>502</v>
      </c>
      <c r="I11" s="398">
        <v>632</v>
      </c>
      <c r="J11" s="398">
        <v>802</v>
      </c>
      <c r="K11" s="398">
        <v>491</v>
      </c>
      <c r="L11" s="398">
        <v>311</v>
      </c>
      <c r="M11" s="398">
        <v>87671</v>
      </c>
      <c r="N11" s="398">
        <v>65897</v>
      </c>
      <c r="O11" s="398">
        <v>21774</v>
      </c>
      <c r="P11" s="381">
        <v>14.5</v>
      </c>
      <c r="Q11" s="381">
        <v>5.8</v>
      </c>
      <c r="R11" s="381">
        <v>40.6</v>
      </c>
    </row>
    <row r="12" spans="2:18" ht="16.5" customHeight="1" x14ac:dyDescent="0.2">
      <c r="B12" s="319" t="s">
        <v>57</v>
      </c>
      <c r="C12" s="331" t="s">
        <v>263</v>
      </c>
      <c r="D12" s="395">
        <v>227987</v>
      </c>
      <c r="E12" s="398">
        <v>102378</v>
      </c>
      <c r="F12" s="398">
        <v>125609</v>
      </c>
      <c r="G12" s="398">
        <v>3313</v>
      </c>
      <c r="H12" s="398">
        <v>1693</v>
      </c>
      <c r="I12" s="398">
        <v>1620</v>
      </c>
      <c r="J12" s="398">
        <v>3284</v>
      </c>
      <c r="K12" s="398">
        <v>1873</v>
      </c>
      <c r="L12" s="398">
        <v>1411</v>
      </c>
      <c r="M12" s="398">
        <v>228016</v>
      </c>
      <c r="N12" s="398">
        <v>102198</v>
      </c>
      <c r="O12" s="398">
        <v>125818</v>
      </c>
      <c r="P12" s="381">
        <v>49.4</v>
      </c>
      <c r="Q12" s="381">
        <v>26.2</v>
      </c>
      <c r="R12" s="381">
        <v>68.2</v>
      </c>
    </row>
    <row r="13" spans="2:18" ht="16.5" customHeight="1" x14ac:dyDescent="0.2">
      <c r="B13" s="319" t="s">
        <v>197</v>
      </c>
      <c r="C13" s="331" t="s">
        <v>497</v>
      </c>
      <c r="D13" s="395">
        <v>31291</v>
      </c>
      <c r="E13" s="398">
        <v>12508</v>
      </c>
      <c r="F13" s="398">
        <v>18783</v>
      </c>
      <c r="G13" s="398">
        <v>284</v>
      </c>
      <c r="H13" s="398">
        <v>187</v>
      </c>
      <c r="I13" s="398">
        <v>97</v>
      </c>
      <c r="J13" s="398">
        <v>319</v>
      </c>
      <c r="K13" s="398">
        <v>74</v>
      </c>
      <c r="L13" s="398">
        <v>245</v>
      </c>
      <c r="M13" s="398">
        <v>31256</v>
      </c>
      <c r="N13" s="398">
        <v>12621</v>
      </c>
      <c r="O13" s="398">
        <v>18635</v>
      </c>
      <c r="P13" s="381">
        <v>14.7</v>
      </c>
      <c r="Q13" s="381">
        <v>1.2</v>
      </c>
      <c r="R13" s="381">
        <v>23.8</v>
      </c>
    </row>
    <row r="14" spans="2:18" ht="16.5" customHeight="1" x14ac:dyDescent="0.2">
      <c r="B14" s="319" t="s">
        <v>435</v>
      </c>
      <c r="C14" s="331" t="s">
        <v>397</v>
      </c>
      <c r="D14" s="395">
        <v>15138</v>
      </c>
      <c r="E14" s="398">
        <v>7998</v>
      </c>
      <c r="F14" s="398">
        <v>7140</v>
      </c>
      <c r="G14" s="398">
        <v>479</v>
      </c>
      <c r="H14" s="398">
        <v>246</v>
      </c>
      <c r="I14" s="398">
        <v>233</v>
      </c>
      <c r="J14" s="398">
        <v>84</v>
      </c>
      <c r="K14" s="398">
        <v>25</v>
      </c>
      <c r="L14" s="398">
        <v>59</v>
      </c>
      <c r="M14" s="398">
        <v>15533</v>
      </c>
      <c r="N14" s="398">
        <v>8219</v>
      </c>
      <c r="O14" s="398">
        <v>7314</v>
      </c>
      <c r="P14" s="381">
        <v>49.6</v>
      </c>
      <c r="Q14" s="381">
        <v>33.299999999999997</v>
      </c>
      <c r="R14" s="381">
        <v>67.900000000000006</v>
      </c>
    </row>
    <row r="15" spans="2:18" ht="16.5" customHeight="1" x14ac:dyDescent="0.2">
      <c r="B15" s="319" t="s">
        <v>172</v>
      </c>
      <c r="C15" s="331" t="s">
        <v>498</v>
      </c>
      <c r="D15" s="395">
        <v>32952</v>
      </c>
      <c r="E15" s="398">
        <v>23023</v>
      </c>
      <c r="F15" s="398">
        <v>9929</v>
      </c>
      <c r="G15" s="398">
        <v>163</v>
      </c>
      <c r="H15" s="398">
        <v>92</v>
      </c>
      <c r="I15" s="398">
        <v>71</v>
      </c>
      <c r="J15" s="398">
        <v>349</v>
      </c>
      <c r="K15" s="398">
        <v>95</v>
      </c>
      <c r="L15" s="398">
        <v>254</v>
      </c>
      <c r="M15" s="398">
        <v>32766</v>
      </c>
      <c r="N15" s="398">
        <v>23020</v>
      </c>
      <c r="O15" s="398">
        <v>9746</v>
      </c>
      <c r="P15" s="381">
        <v>10.7</v>
      </c>
      <c r="Q15" s="381">
        <v>4.4000000000000004</v>
      </c>
      <c r="R15" s="381">
        <v>25.4</v>
      </c>
    </row>
    <row r="16" spans="2:18" ht="16.5" customHeight="1" x14ac:dyDescent="0.2">
      <c r="B16" s="319" t="s">
        <v>42</v>
      </c>
      <c r="C16" s="331" t="s">
        <v>322</v>
      </c>
      <c r="D16" s="395">
        <v>110414</v>
      </c>
      <c r="E16" s="398">
        <v>42057</v>
      </c>
      <c r="F16" s="398">
        <v>68357</v>
      </c>
      <c r="G16" s="398">
        <v>4156</v>
      </c>
      <c r="H16" s="398">
        <v>2712</v>
      </c>
      <c r="I16" s="398">
        <v>1444</v>
      </c>
      <c r="J16" s="398">
        <v>2318</v>
      </c>
      <c r="K16" s="398">
        <v>1075</v>
      </c>
      <c r="L16" s="398">
        <v>1243</v>
      </c>
      <c r="M16" s="398">
        <v>112252</v>
      </c>
      <c r="N16" s="398">
        <v>43694</v>
      </c>
      <c r="O16" s="398">
        <v>68558</v>
      </c>
      <c r="P16" s="381">
        <v>78.099999999999994</v>
      </c>
      <c r="Q16" s="381">
        <v>69.5</v>
      </c>
      <c r="R16" s="381">
        <v>83.6</v>
      </c>
    </row>
    <row r="17" spans="2:18" ht="16.5" customHeight="1" x14ac:dyDescent="0.2">
      <c r="B17" s="319" t="s">
        <v>240</v>
      </c>
      <c r="C17" s="331" t="s">
        <v>499</v>
      </c>
      <c r="D17" s="395">
        <v>39331</v>
      </c>
      <c r="E17" s="398">
        <v>16092</v>
      </c>
      <c r="F17" s="398">
        <v>23239</v>
      </c>
      <c r="G17" s="398">
        <v>562</v>
      </c>
      <c r="H17" s="398">
        <v>350</v>
      </c>
      <c r="I17" s="398">
        <v>212</v>
      </c>
      <c r="J17" s="398">
        <v>645</v>
      </c>
      <c r="K17" s="398">
        <v>324</v>
      </c>
      <c r="L17" s="398">
        <v>321</v>
      </c>
      <c r="M17" s="398">
        <v>39248</v>
      </c>
      <c r="N17" s="398">
        <v>16118</v>
      </c>
      <c r="O17" s="398">
        <v>23130</v>
      </c>
      <c r="P17" s="381">
        <v>56.6</v>
      </c>
      <c r="Q17" s="381">
        <v>40.200000000000003</v>
      </c>
      <c r="R17" s="381">
        <v>68.099999999999994</v>
      </c>
    </row>
    <row r="18" spans="2:18" ht="16.5" customHeight="1" x14ac:dyDescent="0.2">
      <c r="B18" s="319" t="s">
        <v>365</v>
      </c>
      <c r="C18" s="331" t="s">
        <v>280</v>
      </c>
      <c r="D18" s="395">
        <v>88905</v>
      </c>
      <c r="E18" s="398">
        <v>40041</v>
      </c>
      <c r="F18" s="398">
        <v>48864</v>
      </c>
      <c r="G18" s="398">
        <v>26</v>
      </c>
      <c r="H18" s="398">
        <v>16</v>
      </c>
      <c r="I18" s="398">
        <v>10</v>
      </c>
      <c r="J18" s="398">
        <v>472</v>
      </c>
      <c r="K18" s="398">
        <v>49</v>
      </c>
      <c r="L18" s="398">
        <v>423</v>
      </c>
      <c r="M18" s="398">
        <v>88459</v>
      </c>
      <c r="N18" s="398">
        <v>40008</v>
      </c>
      <c r="O18" s="398">
        <v>48451</v>
      </c>
      <c r="P18" s="381">
        <v>23.6</v>
      </c>
      <c r="Q18" s="381">
        <v>14.7</v>
      </c>
      <c r="R18" s="381">
        <v>30.9</v>
      </c>
    </row>
    <row r="19" spans="2:18" ht="16.5" customHeight="1" x14ac:dyDescent="0.2">
      <c r="B19" s="319" t="s">
        <v>99</v>
      </c>
      <c r="C19" s="331" t="s">
        <v>154</v>
      </c>
      <c r="D19" s="395">
        <v>205201</v>
      </c>
      <c r="E19" s="398">
        <v>49956</v>
      </c>
      <c r="F19" s="398">
        <v>155245</v>
      </c>
      <c r="G19" s="398">
        <v>2092</v>
      </c>
      <c r="H19" s="398">
        <v>1052</v>
      </c>
      <c r="I19" s="398">
        <v>1040</v>
      </c>
      <c r="J19" s="398">
        <v>2202</v>
      </c>
      <c r="K19" s="398">
        <v>366</v>
      </c>
      <c r="L19" s="398">
        <v>1836</v>
      </c>
      <c r="M19" s="398">
        <v>205091</v>
      </c>
      <c r="N19" s="398">
        <v>50642</v>
      </c>
      <c r="O19" s="398">
        <v>154449</v>
      </c>
      <c r="P19" s="381">
        <v>37.6</v>
      </c>
      <c r="Q19" s="381">
        <v>24.2</v>
      </c>
      <c r="R19" s="381">
        <v>42</v>
      </c>
    </row>
    <row r="20" spans="2:18" ht="16.5" customHeight="1" x14ac:dyDescent="0.2">
      <c r="B20" s="319" t="s">
        <v>106</v>
      </c>
      <c r="C20" s="331" t="s">
        <v>452</v>
      </c>
      <c r="D20" s="395">
        <v>11627</v>
      </c>
      <c r="E20" s="398">
        <v>8213</v>
      </c>
      <c r="F20" s="398">
        <v>3414</v>
      </c>
      <c r="G20" s="398">
        <v>72</v>
      </c>
      <c r="H20" s="398">
        <v>15</v>
      </c>
      <c r="I20" s="398">
        <v>57</v>
      </c>
      <c r="J20" s="398">
        <v>134</v>
      </c>
      <c r="K20" s="398">
        <v>85</v>
      </c>
      <c r="L20" s="398">
        <v>49</v>
      </c>
      <c r="M20" s="398">
        <v>11565</v>
      </c>
      <c r="N20" s="398">
        <v>8143</v>
      </c>
      <c r="O20" s="398">
        <v>3422</v>
      </c>
      <c r="P20" s="381">
        <v>8.1999999999999993</v>
      </c>
      <c r="Q20" s="381">
        <v>4.7</v>
      </c>
      <c r="R20" s="381">
        <v>16.600000000000001</v>
      </c>
    </row>
    <row r="21" spans="2:18" ht="16.5" customHeight="1" x14ac:dyDescent="0.2">
      <c r="B21" s="321" t="s">
        <v>8</v>
      </c>
      <c r="C21" s="332" t="s">
        <v>374</v>
      </c>
      <c r="D21" s="395">
        <v>113207</v>
      </c>
      <c r="E21" s="401">
        <v>75120</v>
      </c>
      <c r="F21" s="401">
        <v>38087</v>
      </c>
      <c r="G21" s="401">
        <v>1994</v>
      </c>
      <c r="H21" s="401">
        <v>1323</v>
      </c>
      <c r="I21" s="401">
        <v>671</v>
      </c>
      <c r="J21" s="401">
        <v>2495</v>
      </c>
      <c r="K21" s="401">
        <v>1493</v>
      </c>
      <c r="L21" s="401">
        <v>1002</v>
      </c>
      <c r="M21" s="401">
        <v>112706</v>
      </c>
      <c r="N21" s="401">
        <v>74950</v>
      </c>
      <c r="O21" s="401">
        <v>37756</v>
      </c>
      <c r="P21" s="384">
        <v>23.5</v>
      </c>
      <c r="Q21" s="384">
        <v>17.600000000000001</v>
      </c>
      <c r="R21" s="384">
        <v>35.299999999999997</v>
      </c>
    </row>
    <row r="22" spans="2:18" ht="16.5" customHeight="1" x14ac:dyDescent="0.2">
      <c r="B22" s="322" t="s">
        <v>113</v>
      </c>
      <c r="C22" s="333" t="s">
        <v>255</v>
      </c>
      <c r="D22" s="396">
        <v>48991</v>
      </c>
      <c r="E22" s="396">
        <v>20627</v>
      </c>
      <c r="F22" s="396">
        <v>28364</v>
      </c>
      <c r="G22" s="396">
        <v>593</v>
      </c>
      <c r="H22" s="396">
        <v>241</v>
      </c>
      <c r="I22" s="396">
        <v>352</v>
      </c>
      <c r="J22" s="396">
        <v>895</v>
      </c>
      <c r="K22" s="396">
        <v>445</v>
      </c>
      <c r="L22" s="396">
        <v>450</v>
      </c>
      <c r="M22" s="396">
        <v>48689</v>
      </c>
      <c r="N22" s="396">
        <v>20423</v>
      </c>
      <c r="O22" s="396">
        <v>28266</v>
      </c>
      <c r="P22" s="383">
        <v>35.9</v>
      </c>
      <c r="Q22" s="383">
        <v>15.5</v>
      </c>
      <c r="R22" s="383">
        <v>50.6</v>
      </c>
    </row>
    <row r="23" spans="2:18" ht="16.5" customHeight="1" x14ac:dyDescent="0.2">
      <c r="B23" s="323" t="s">
        <v>349</v>
      </c>
      <c r="C23" s="331" t="s">
        <v>221</v>
      </c>
      <c r="D23" s="397">
        <v>5231</v>
      </c>
      <c r="E23" s="397">
        <v>2272</v>
      </c>
      <c r="F23" s="399">
        <v>2959</v>
      </c>
      <c r="G23" s="399">
        <v>0</v>
      </c>
      <c r="H23" s="399">
        <v>0</v>
      </c>
      <c r="I23" s="399">
        <v>0</v>
      </c>
      <c r="J23" s="399">
        <v>75</v>
      </c>
      <c r="K23" s="399">
        <v>11</v>
      </c>
      <c r="L23" s="399">
        <v>64</v>
      </c>
      <c r="M23" s="399">
        <v>5156</v>
      </c>
      <c r="N23" s="399">
        <v>2261</v>
      </c>
      <c r="O23" s="399">
        <v>2895</v>
      </c>
      <c r="P23" s="380">
        <v>39.700000000000003</v>
      </c>
      <c r="Q23" s="380">
        <v>13</v>
      </c>
      <c r="R23" s="380">
        <v>60.7</v>
      </c>
    </row>
    <row r="24" spans="2:18" ht="16.5" customHeight="1" x14ac:dyDescent="0.2">
      <c r="B24" s="324" t="s">
        <v>3</v>
      </c>
      <c r="C24" s="334" t="s">
        <v>139</v>
      </c>
      <c r="D24" s="393">
        <v>2015</v>
      </c>
      <c r="E24" s="393">
        <v>1635</v>
      </c>
      <c r="F24" s="393">
        <v>380</v>
      </c>
      <c r="G24" s="393">
        <v>0</v>
      </c>
      <c r="H24" s="393">
        <v>0</v>
      </c>
      <c r="I24" s="393">
        <v>0</v>
      </c>
      <c r="J24" s="393">
        <v>2</v>
      </c>
      <c r="K24" s="393">
        <v>2</v>
      </c>
      <c r="L24" s="393">
        <v>0</v>
      </c>
      <c r="M24" s="393">
        <v>2013</v>
      </c>
      <c r="N24" s="393">
        <v>1633</v>
      </c>
      <c r="O24" s="393">
        <v>380</v>
      </c>
      <c r="P24" s="375">
        <v>1.9</v>
      </c>
      <c r="Q24" s="375">
        <v>1.3</v>
      </c>
      <c r="R24" s="375">
        <v>4.5</v>
      </c>
    </row>
    <row r="25" spans="2:18" ht="16.5" customHeight="1" x14ac:dyDescent="0.2">
      <c r="B25" s="325" t="s">
        <v>186</v>
      </c>
      <c r="C25" s="335" t="s">
        <v>399</v>
      </c>
      <c r="D25" s="398">
        <v>3138</v>
      </c>
      <c r="E25" s="398">
        <v>2415</v>
      </c>
      <c r="F25" s="398">
        <v>723</v>
      </c>
      <c r="G25" s="398">
        <v>10</v>
      </c>
      <c r="H25" s="398">
        <v>5</v>
      </c>
      <c r="I25" s="398">
        <v>5</v>
      </c>
      <c r="J25" s="398">
        <v>12</v>
      </c>
      <c r="K25" s="398">
        <v>12</v>
      </c>
      <c r="L25" s="398">
        <v>0</v>
      </c>
      <c r="M25" s="398">
        <v>3136</v>
      </c>
      <c r="N25" s="398">
        <v>2408</v>
      </c>
      <c r="O25" s="398">
        <v>728</v>
      </c>
      <c r="P25" s="381">
        <v>16.899999999999999</v>
      </c>
      <c r="Q25" s="381">
        <v>12.7</v>
      </c>
      <c r="R25" s="381">
        <v>30.8</v>
      </c>
    </row>
    <row r="26" spans="2:18" ht="16.5" customHeight="1" x14ac:dyDescent="0.2">
      <c r="B26" s="325" t="s">
        <v>500</v>
      </c>
      <c r="C26" s="335" t="s">
        <v>405</v>
      </c>
      <c r="D26" s="398">
        <v>17998</v>
      </c>
      <c r="E26" s="398">
        <v>13168</v>
      </c>
      <c r="F26" s="398">
        <v>4830</v>
      </c>
      <c r="G26" s="398">
        <v>11</v>
      </c>
      <c r="H26" s="398">
        <v>3</v>
      </c>
      <c r="I26" s="398">
        <v>8</v>
      </c>
      <c r="J26" s="398">
        <v>259</v>
      </c>
      <c r="K26" s="398">
        <v>43</v>
      </c>
      <c r="L26" s="398">
        <v>216</v>
      </c>
      <c r="M26" s="398">
        <v>17750</v>
      </c>
      <c r="N26" s="398">
        <v>13128</v>
      </c>
      <c r="O26" s="398">
        <v>4622</v>
      </c>
      <c r="P26" s="381">
        <v>9.1999999999999993</v>
      </c>
      <c r="Q26" s="381">
        <v>0.4</v>
      </c>
      <c r="R26" s="381">
        <v>34.200000000000003</v>
      </c>
    </row>
    <row r="27" spans="2:18" ht="16.5" customHeight="1" x14ac:dyDescent="0.2">
      <c r="B27" s="323" t="s">
        <v>501</v>
      </c>
      <c r="C27" s="331" t="s">
        <v>502</v>
      </c>
      <c r="D27" s="399">
        <v>6074</v>
      </c>
      <c r="E27" s="399">
        <v>4030</v>
      </c>
      <c r="F27" s="399">
        <v>2044</v>
      </c>
      <c r="G27" s="399">
        <v>31</v>
      </c>
      <c r="H27" s="399">
        <v>25</v>
      </c>
      <c r="I27" s="399">
        <v>6</v>
      </c>
      <c r="J27" s="399">
        <v>4</v>
      </c>
      <c r="K27" s="399">
        <v>0</v>
      </c>
      <c r="L27" s="399">
        <v>4</v>
      </c>
      <c r="M27" s="399">
        <v>6101</v>
      </c>
      <c r="N27" s="399">
        <v>4055</v>
      </c>
      <c r="O27" s="399">
        <v>2046</v>
      </c>
      <c r="P27" s="380">
        <v>18.8</v>
      </c>
      <c r="Q27" s="380">
        <v>7.8</v>
      </c>
      <c r="R27" s="380">
        <v>40.700000000000003</v>
      </c>
    </row>
    <row r="28" spans="2:18" ht="16.5" customHeight="1" x14ac:dyDescent="0.2">
      <c r="B28" s="325" t="s">
        <v>398</v>
      </c>
      <c r="C28" s="335" t="s">
        <v>222</v>
      </c>
      <c r="D28" s="398">
        <v>21731</v>
      </c>
      <c r="E28" s="398">
        <v>14867</v>
      </c>
      <c r="F28" s="398">
        <v>6864</v>
      </c>
      <c r="G28" s="398">
        <v>110</v>
      </c>
      <c r="H28" s="398">
        <v>106</v>
      </c>
      <c r="I28" s="398">
        <v>4</v>
      </c>
      <c r="J28" s="398">
        <v>97</v>
      </c>
      <c r="K28" s="398">
        <v>36</v>
      </c>
      <c r="L28" s="398">
        <v>61</v>
      </c>
      <c r="M28" s="398">
        <v>21744</v>
      </c>
      <c r="N28" s="398">
        <v>14937</v>
      </c>
      <c r="O28" s="398">
        <v>6807</v>
      </c>
      <c r="P28" s="381">
        <v>8.1</v>
      </c>
      <c r="Q28" s="381">
        <v>4.8</v>
      </c>
      <c r="R28" s="381">
        <v>15.5</v>
      </c>
    </row>
    <row r="29" spans="2:18" ht="16.5" customHeight="1" x14ac:dyDescent="0.2">
      <c r="B29" s="325" t="s">
        <v>503</v>
      </c>
      <c r="C29" s="335" t="s">
        <v>175</v>
      </c>
      <c r="D29" s="398">
        <v>26900</v>
      </c>
      <c r="E29" s="398">
        <v>15631</v>
      </c>
      <c r="F29" s="398">
        <v>11269</v>
      </c>
      <c r="G29" s="398">
        <v>96</v>
      </c>
      <c r="H29" s="398">
        <v>93</v>
      </c>
      <c r="I29" s="398">
        <v>3</v>
      </c>
      <c r="J29" s="398">
        <v>228</v>
      </c>
      <c r="K29" s="398">
        <v>189</v>
      </c>
      <c r="L29" s="398">
        <v>39</v>
      </c>
      <c r="M29" s="398">
        <v>26768</v>
      </c>
      <c r="N29" s="398">
        <v>15535</v>
      </c>
      <c r="O29" s="398">
        <v>11233</v>
      </c>
      <c r="P29" s="381">
        <v>12</v>
      </c>
      <c r="Q29" s="381">
        <v>5.5</v>
      </c>
      <c r="R29" s="381">
        <v>21.1</v>
      </c>
    </row>
    <row r="30" spans="2:18" ht="16.5" customHeight="1" x14ac:dyDescent="0.2">
      <c r="B30" s="325" t="s">
        <v>151</v>
      </c>
      <c r="C30" s="335" t="s">
        <v>376</v>
      </c>
      <c r="D30" s="398">
        <v>5194</v>
      </c>
      <c r="E30" s="398">
        <v>4162</v>
      </c>
      <c r="F30" s="398">
        <v>1032</v>
      </c>
      <c r="G30" s="398">
        <v>3</v>
      </c>
      <c r="H30" s="398">
        <v>0</v>
      </c>
      <c r="I30" s="398">
        <v>3</v>
      </c>
      <c r="J30" s="398">
        <v>15</v>
      </c>
      <c r="K30" s="398">
        <v>13</v>
      </c>
      <c r="L30" s="398">
        <v>2</v>
      </c>
      <c r="M30" s="398">
        <v>5182</v>
      </c>
      <c r="N30" s="398">
        <v>4149</v>
      </c>
      <c r="O30" s="398">
        <v>1033</v>
      </c>
      <c r="P30" s="381">
        <v>0.7</v>
      </c>
      <c r="Q30" s="381">
        <v>0.4</v>
      </c>
      <c r="R30" s="381">
        <v>1.7</v>
      </c>
    </row>
    <row r="31" spans="2:18" ht="16.5" customHeight="1" x14ac:dyDescent="0.2">
      <c r="B31" s="325" t="s">
        <v>217</v>
      </c>
      <c r="C31" s="335" t="s">
        <v>491</v>
      </c>
      <c r="D31" s="398">
        <v>5021</v>
      </c>
      <c r="E31" s="398">
        <v>3736</v>
      </c>
      <c r="F31" s="398">
        <v>1285</v>
      </c>
      <c r="G31" s="398">
        <v>0</v>
      </c>
      <c r="H31" s="398">
        <v>0</v>
      </c>
      <c r="I31" s="398">
        <v>0</v>
      </c>
      <c r="J31" s="398">
        <v>29</v>
      </c>
      <c r="K31" s="398">
        <v>29</v>
      </c>
      <c r="L31" s="398">
        <v>0</v>
      </c>
      <c r="M31" s="398">
        <v>4992</v>
      </c>
      <c r="N31" s="398">
        <v>3707</v>
      </c>
      <c r="O31" s="398">
        <v>1285</v>
      </c>
      <c r="P31" s="381">
        <v>8.3000000000000007</v>
      </c>
      <c r="Q31" s="381">
        <v>1.3</v>
      </c>
      <c r="R31" s="381">
        <v>28.7</v>
      </c>
    </row>
    <row r="32" spans="2:18" ht="16.5" customHeight="1" x14ac:dyDescent="0.2">
      <c r="B32" s="325" t="s">
        <v>504</v>
      </c>
      <c r="C32" s="335" t="s">
        <v>325</v>
      </c>
      <c r="D32" s="400">
        <v>3558</v>
      </c>
      <c r="E32" s="400">
        <v>3077</v>
      </c>
      <c r="F32" s="400">
        <v>481</v>
      </c>
      <c r="G32" s="400">
        <v>16</v>
      </c>
      <c r="H32" s="400">
        <v>0</v>
      </c>
      <c r="I32" s="400">
        <v>16</v>
      </c>
      <c r="J32" s="400">
        <v>71</v>
      </c>
      <c r="K32" s="400">
        <v>60</v>
      </c>
      <c r="L32" s="400">
        <v>11</v>
      </c>
      <c r="M32" s="400">
        <v>3503</v>
      </c>
      <c r="N32" s="400">
        <v>3017</v>
      </c>
      <c r="O32" s="400">
        <v>486</v>
      </c>
      <c r="P32" s="382">
        <v>2.9</v>
      </c>
      <c r="Q32" s="382">
        <v>0.7</v>
      </c>
      <c r="R32" s="382">
        <v>16.5</v>
      </c>
    </row>
    <row r="33" spans="2:18" ht="16.5" customHeight="1" x14ac:dyDescent="0.2">
      <c r="B33" s="325" t="s">
        <v>198</v>
      </c>
      <c r="C33" s="335" t="s">
        <v>505</v>
      </c>
      <c r="D33" s="398">
        <v>7542</v>
      </c>
      <c r="E33" s="398">
        <v>6642</v>
      </c>
      <c r="F33" s="398">
        <v>900</v>
      </c>
      <c r="G33" s="398">
        <v>42</v>
      </c>
      <c r="H33" s="398">
        <v>40</v>
      </c>
      <c r="I33" s="398">
        <v>2</v>
      </c>
      <c r="J33" s="398">
        <v>58</v>
      </c>
      <c r="K33" s="398">
        <v>44</v>
      </c>
      <c r="L33" s="398">
        <v>14</v>
      </c>
      <c r="M33" s="398">
        <v>7526</v>
      </c>
      <c r="N33" s="398">
        <v>6638</v>
      </c>
      <c r="O33" s="398">
        <v>888</v>
      </c>
      <c r="P33" s="381">
        <v>5.2</v>
      </c>
      <c r="Q33" s="381">
        <v>4.5999999999999996</v>
      </c>
      <c r="R33" s="381">
        <v>9.6999999999999993</v>
      </c>
    </row>
    <row r="34" spans="2:18" ht="16.5" customHeight="1" x14ac:dyDescent="0.2">
      <c r="B34" s="325" t="s">
        <v>247</v>
      </c>
      <c r="C34" s="335" t="s">
        <v>250</v>
      </c>
      <c r="D34" s="398">
        <v>21503</v>
      </c>
      <c r="E34" s="398">
        <v>16329</v>
      </c>
      <c r="F34" s="398">
        <v>5174</v>
      </c>
      <c r="G34" s="398">
        <v>167</v>
      </c>
      <c r="H34" s="398">
        <v>141</v>
      </c>
      <c r="I34" s="398">
        <v>26</v>
      </c>
      <c r="J34" s="398">
        <v>235</v>
      </c>
      <c r="K34" s="398">
        <v>119</v>
      </c>
      <c r="L34" s="398">
        <v>116</v>
      </c>
      <c r="M34" s="398">
        <v>21435</v>
      </c>
      <c r="N34" s="398">
        <v>16351</v>
      </c>
      <c r="O34" s="398">
        <v>5084</v>
      </c>
      <c r="P34" s="381">
        <v>13.5</v>
      </c>
      <c r="Q34" s="381">
        <v>8.6</v>
      </c>
      <c r="R34" s="381">
        <v>29.2</v>
      </c>
    </row>
    <row r="35" spans="2:18" ht="16.5" customHeight="1" x14ac:dyDescent="0.2">
      <c r="B35" s="325" t="s">
        <v>17</v>
      </c>
      <c r="C35" s="335" t="s">
        <v>390</v>
      </c>
      <c r="D35" s="398">
        <v>9310</v>
      </c>
      <c r="E35" s="398">
        <v>8059</v>
      </c>
      <c r="F35" s="398">
        <v>1251</v>
      </c>
      <c r="G35" s="398">
        <v>8</v>
      </c>
      <c r="H35" s="398">
        <v>5</v>
      </c>
      <c r="I35" s="398">
        <v>3</v>
      </c>
      <c r="J35" s="398">
        <v>71</v>
      </c>
      <c r="K35" s="398">
        <v>65</v>
      </c>
      <c r="L35" s="398">
        <v>6</v>
      </c>
      <c r="M35" s="398">
        <v>9247</v>
      </c>
      <c r="N35" s="398">
        <v>7999</v>
      </c>
      <c r="O35" s="398">
        <v>1248</v>
      </c>
      <c r="P35" s="381">
        <v>2.2999999999999998</v>
      </c>
      <c r="Q35" s="381">
        <v>1.9</v>
      </c>
      <c r="R35" s="381">
        <v>4.5</v>
      </c>
    </row>
    <row r="36" spans="2:18" ht="16.5" customHeight="1" x14ac:dyDescent="0.2">
      <c r="B36" s="325" t="s">
        <v>470</v>
      </c>
      <c r="C36" s="335" t="s">
        <v>393</v>
      </c>
      <c r="D36" s="398">
        <v>26576</v>
      </c>
      <c r="E36" s="398">
        <v>21412</v>
      </c>
      <c r="F36" s="398">
        <v>5164</v>
      </c>
      <c r="G36" s="398">
        <v>8</v>
      </c>
      <c r="H36" s="398">
        <v>4</v>
      </c>
      <c r="I36" s="398">
        <v>4</v>
      </c>
      <c r="J36" s="398">
        <v>403</v>
      </c>
      <c r="K36" s="398">
        <v>67</v>
      </c>
      <c r="L36" s="398">
        <v>336</v>
      </c>
      <c r="M36" s="398">
        <v>26181</v>
      </c>
      <c r="N36" s="398">
        <v>21349</v>
      </c>
      <c r="O36" s="398">
        <v>4832</v>
      </c>
      <c r="P36" s="381">
        <v>4.9000000000000004</v>
      </c>
      <c r="Q36" s="381">
        <v>2.4</v>
      </c>
      <c r="R36" s="381">
        <v>15.8</v>
      </c>
    </row>
    <row r="37" spans="2:18" ht="16.5" customHeight="1" x14ac:dyDescent="0.2">
      <c r="B37" s="325" t="s">
        <v>95</v>
      </c>
      <c r="C37" s="335" t="s">
        <v>394</v>
      </c>
      <c r="D37" s="398">
        <v>10617</v>
      </c>
      <c r="E37" s="398">
        <v>7351</v>
      </c>
      <c r="F37" s="398">
        <v>3266</v>
      </c>
      <c r="G37" s="398">
        <v>343</v>
      </c>
      <c r="H37" s="398">
        <v>217</v>
      </c>
      <c r="I37" s="398">
        <v>126</v>
      </c>
      <c r="J37" s="398">
        <v>152</v>
      </c>
      <c r="K37" s="398">
        <v>81</v>
      </c>
      <c r="L37" s="398">
        <v>71</v>
      </c>
      <c r="M37" s="398">
        <v>10808</v>
      </c>
      <c r="N37" s="398">
        <v>7487</v>
      </c>
      <c r="O37" s="398">
        <v>3321</v>
      </c>
      <c r="P37" s="381">
        <v>8.6</v>
      </c>
      <c r="Q37" s="381">
        <v>5.0999999999999996</v>
      </c>
      <c r="R37" s="381">
        <v>16.7</v>
      </c>
    </row>
    <row r="38" spans="2:18" ht="16.5" customHeight="1" x14ac:dyDescent="0.2">
      <c r="B38" s="325" t="s">
        <v>489</v>
      </c>
      <c r="C38" s="335" t="s">
        <v>71</v>
      </c>
      <c r="D38" s="398">
        <v>9085</v>
      </c>
      <c r="E38" s="398">
        <v>6952</v>
      </c>
      <c r="F38" s="398">
        <v>2133</v>
      </c>
      <c r="G38" s="398">
        <v>19</v>
      </c>
      <c r="H38" s="398">
        <v>4</v>
      </c>
      <c r="I38" s="398">
        <v>15</v>
      </c>
      <c r="J38" s="398">
        <v>35</v>
      </c>
      <c r="K38" s="398">
        <v>29</v>
      </c>
      <c r="L38" s="398">
        <v>6</v>
      </c>
      <c r="M38" s="398">
        <v>9069</v>
      </c>
      <c r="N38" s="398">
        <v>6927</v>
      </c>
      <c r="O38" s="398">
        <v>2142</v>
      </c>
      <c r="P38" s="381">
        <v>6.9</v>
      </c>
      <c r="Q38" s="381">
        <v>1.5</v>
      </c>
      <c r="R38" s="381">
        <v>24.4</v>
      </c>
    </row>
    <row r="39" spans="2:18" ht="16.5" customHeight="1" x14ac:dyDescent="0.2">
      <c r="B39" s="325" t="s">
        <v>194</v>
      </c>
      <c r="C39" s="335" t="s">
        <v>406</v>
      </c>
      <c r="D39" s="398">
        <v>40611</v>
      </c>
      <c r="E39" s="398">
        <v>24063</v>
      </c>
      <c r="F39" s="398">
        <v>16548</v>
      </c>
      <c r="G39" s="398">
        <v>602</v>
      </c>
      <c r="H39" s="398">
        <v>98</v>
      </c>
      <c r="I39" s="398">
        <v>504</v>
      </c>
      <c r="J39" s="398">
        <v>685</v>
      </c>
      <c r="K39" s="398">
        <v>273</v>
      </c>
      <c r="L39" s="398">
        <v>412</v>
      </c>
      <c r="M39" s="398">
        <v>40528</v>
      </c>
      <c r="N39" s="398">
        <v>23888</v>
      </c>
      <c r="O39" s="398">
        <v>16640</v>
      </c>
      <c r="P39" s="381">
        <v>21.5</v>
      </c>
      <c r="Q39" s="381">
        <v>4</v>
      </c>
      <c r="R39" s="381">
        <v>46.6</v>
      </c>
    </row>
    <row r="40" spans="2:18" ht="16.5" customHeight="1" x14ac:dyDescent="0.2">
      <c r="B40" s="325" t="s">
        <v>279</v>
      </c>
      <c r="C40" s="335" t="s">
        <v>408</v>
      </c>
      <c r="D40" s="398">
        <v>2047</v>
      </c>
      <c r="E40" s="398">
        <v>1602</v>
      </c>
      <c r="F40" s="398">
        <v>445</v>
      </c>
      <c r="G40" s="398">
        <v>9</v>
      </c>
      <c r="H40" s="398">
        <v>6</v>
      </c>
      <c r="I40" s="398">
        <v>3</v>
      </c>
      <c r="J40" s="398">
        <v>26</v>
      </c>
      <c r="K40" s="398">
        <v>14</v>
      </c>
      <c r="L40" s="398">
        <v>12</v>
      </c>
      <c r="M40" s="398">
        <v>2030</v>
      </c>
      <c r="N40" s="398">
        <v>1594</v>
      </c>
      <c r="O40" s="398">
        <v>436</v>
      </c>
      <c r="P40" s="381">
        <v>3.3</v>
      </c>
      <c r="Q40" s="381">
        <v>1.9</v>
      </c>
      <c r="R40" s="381">
        <v>8.3000000000000007</v>
      </c>
    </row>
    <row r="41" spans="2:18" ht="16.5" customHeight="1" x14ac:dyDescent="0.2">
      <c r="B41" s="325" t="s">
        <v>122</v>
      </c>
      <c r="C41" s="335" t="s">
        <v>130</v>
      </c>
      <c r="D41" s="398">
        <v>95987</v>
      </c>
      <c r="E41" s="398">
        <v>75807</v>
      </c>
      <c r="F41" s="398">
        <v>20180</v>
      </c>
      <c r="G41" s="398">
        <v>697</v>
      </c>
      <c r="H41" s="398">
        <v>639</v>
      </c>
      <c r="I41" s="398">
        <v>58</v>
      </c>
      <c r="J41" s="398">
        <v>997</v>
      </c>
      <c r="K41" s="398">
        <v>875</v>
      </c>
      <c r="L41" s="398">
        <v>122</v>
      </c>
      <c r="M41" s="398">
        <v>95687</v>
      </c>
      <c r="N41" s="398">
        <v>75571</v>
      </c>
      <c r="O41" s="398">
        <v>20116</v>
      </c>
      <c r="P41" s="381">
        <v>3.2</v>
      </c>
      <c r="Q41" s="381">
        <v>1.7</v>
      </c>
      <c r="R41" s="381">
        <v>9</v>
      </c>
    </row>
    <row r="42" spans="2:18" ht="16.5" customHeight="1" x14ac:dyDescent="0.2">
      <c r="B42" s="325" t="s">
        <v>271</v>
      </c>
      <c r="C42" s="336" t="s">
        <v>171</v>
      </c>
      <c r="D42" s="398">
        <v>9418</v>
      </c>
      <c r="E42" s="398">
        <v>5710</v>
      </c>
      <c r="F42" s="398">
        <v>3708</v>
      </c>
      <c r="G42" s="398">
        <v>37</v>
      </c>
      <c r="H42" s="398">
        <v>31</v>
      </c>
      <c r="I42" s="398">
        <v>6</v>
      </c>
      <c r="J42" s="398">
        <v>64</v>
      </c>
      <c r="K42" s="398">
        <v>24</v>
      </c>
      <c r="L42" s="398">
        <v>40</v>
      </c>
      <c r="M42" s="398">
        <v>9391</v>
      </c>
      <c r="N42" s="398">
        <v>5717</v>
      </c>
      <c r="O42" s="398">
        <v>3674</v>
      </c>
      <c r="P42" s="381">
        <v>7.9</v>
      </c>
      <c r="Q42" s="381">
        <v>1.7</v>
      </c>
      <c r="R42" s="381">
        <v>17.399999999999999</v>
      </c>
    </row>
    <row r="43" spans="2:18" ht="16.5" customHeight="1" x14ac:dyDescent="0.2">
      <c r="B43" s="322" t="s">
        <v>121</v>
      </c>
      <c r="C43" s="337" t="s">
        <v>226</v>
      </c>
      <c r="D43" s="396">
        <v>63443</v>
      </c>
      <c r="E43" s="396">
        <v>42804</v>
      </c>
      <c r="F43" s="396">
        <v>20639</v>
      </c>
      <c r="G43" s="396">
        <v>190</v>
      </c>
      <c r="H43" s="396">
        <v>170</v>
      </c>
      <c r="I43" s="396">
        <v>20</v>
      </c>
      <c r="J43" s="396">
        <v>758</v>
      </c>
      <c r="K43" s="396">
        <v>721</v>
      </c>
      <c r="L43" s="396">
        <v>37</v>
      </c>
      <c r="M43" s="396">
        <v>62875</v>
      </c>
      <c r="N43" s="396">
        <v>42253</v>
      </c>
      <c r="O43" s="396">
        <v>20622</v>
      </c>
      <c r="P43" s="383">
        <v>22.2</v>
      </c>
      <c r="Q43" s="383">
        <v>13</v>
      </c>
      <c r="R43" s="383">
        <v>41.2</v>
      </c>
    </row>
    <row r="44" spans="2:18" ht="16.5" customHeight="1" x14ac:dyDescent="0.2">
      <c r="B44" s="326" t="s">
        <v>251</v>
      </c>
      <c r="C44" s="338" t="s">
        <v>443</v>
      </c>
      <c r="D44" s="401">
        <v>164544</v>
      </c>
      <c r="E44" s="401">
        <v>59574</v>
      </c>
      <c r="F44" s="401">
        <v>104970</v>
      </c>
      <c r="G44" s="401">
        <v>3123</v>
      </c>
      <c r="H44" s="401">
        <v>1523</v>
      </c>
      <c r="I44" s="401">
        <v>1600</v>
      </c>
      <c r="J44" s="401">
        <v>2526</v>
      </c>
      <c r="K44" s="401">
        <v>1152</v>
      </c>
      <c r="L44" s="401">
        <v>1374</v>
      </c>
      <c r="M44" s="401">
        <v>165141</v>
      </c>
      <c r="N44" s="401">
        <v>59945</v>
      </c>
      <c r="O44" s="401">
        <v>105196</v>
      </c>
      <c r="P44" s="384">
        <v>59.7</v>
      </c>
      <c r="Q44" s="384">
        <v>35.5</v>
      </c>
      <c r="R44" s="384">
        <v>73.5</v>
      </c>
    </row>
    <row r="45" spans="2:18" ht="16.5" customHeight="1" x14ac:dyDescent="0.2">
      <c r="B45" s="324" t="s">
        <v>418</v>
      </c>
      <c r="C45" s="334" t="s">
        <v>304</v>
      </c>
      <c r="D45" s="393">
        <v>27260</v>
      </c>
      <c r="E45" s="393">
        <v>11257</v>
      </c>
      <c r="F45" s="393">
        <v>16003</v>
      </c>
      <c r="G45" s="393">
        <v>1131</v>
      </c>
      <c r="H45" s="393">
        <v>814</v>
      </c>
      <c r="I45" s="393">
        <v>317</v>
      </c>
      <c r="J45" s="393">
        <v>328</v>
      </c>
      <c r="K45" s="393">
        <v>21</v>
      </c>
      <c r="L45" s="393">
        <v>307</v>
      </c>
      <c r="M45" s="393">
        <v>28063</v>
      </c>
      <c r="N45" s="393">
        <v>12050</v>
      </c>
      <c r="O45" s="393">
        <v>16013</v>
      </c>
      <c r="P45" s="375">
        <v>61.7</v>
      </c>
      <c r="Q45" s="375">
        <v>45.9</v>
      </c>
      <c r="R45" s="375">
        <v>73.5</v>
      </c>
    </row>
    <row r="46" spans="2:18" ht="16.5" customHeight="1" x14ac:dyDescent="0.2">
      <c r="B46" s="325" t="s">
        <v>510</v>
      </c>
      <c r="C46" s="335" t="s">
        <v>511</v>
      </c>
      <c r="D46" s="398">
        <v>83154</v>
      </c>
      <c r="E46" s="398">
        <v>30800</v>
      </c>
      <c r="F46" s="398">
        <v>52354</v>
      </c>
      <c r="G46" s="398">
        <v>3025</v>
      </c>
      <c r="H46" s="398">
        <v>1898</v>
      </c>
      <c r="I46" s="398">
        <v>1127</v>
      </c>
      <c r="J46" s="398">
        <v>1990</v>
      </c>
      <c r="K46" s="398">
        <v>1054</v>
      </c>
      <c r="L46" s="398">
        <v>936</v>
      </c>
      <c r="M46" s="398">
        <v>84189</v>
      </c>
      <c r="N46" s="398">
        <v>31644</v>
      </c>
      <c r="O46" s="398">
        <v>52545</v>
      </c>
      <c r="P46" s="381">
        <v>83.5</v>
      </c>
      <c r="Q46" s="381">
        <v>78.400000000000006</v>
      </c>
      <c r="R46" s="381">
        <v>86.6</v>
      </c>
    </row>
    <row r="47" spans="2:18" ht="16.5" customHeight="1" x14ac:dyDescent="0.2">
      <c r="B47" s="322" t="s">
        <v>161</v>
      </c>
      <c r="C47" s="333" t="s">
        <v>512</v>
      </c>
      <c r="D47" s="396">
        <v>89483</v>
      </c>
      <c r="E47" s="396">
        <v>19928</v>
      </c>
      <c r="F47" s="396">
        <v>69555</v>
      </c>
      <c r="G47" s="396">
        <v>738</v>
      </c>
      <c r="H47" s="396">
        <v>221</v>
      </c>
      <c r="I47" s="396">
        <v>517</v>
      </c>
      <c r="J47" s="396">
        <v>978</v>
      </c>
      <c r="K47" s="396">
        <v>101</v>
      </c>
      <c r="L47" s="396">
        <v>877</v>
      </c>
      <c r="M47" s="396">
        <v>89243</v>
      </c>
      <c r="N47" s="396">
        <v>20048</v>
      </c>
      <c r="O47" s="396">
        <v>69195</v>
      </c>
      <c r="P47" s="383">
        <v>24.2</v>
      </c>
      <c r="Q47" s="383">
        <v>14.7</v>
      </c>
      <c r="R47" s="383">
        <v>27</v>
      </c>
    </row>
    <row r="48" spans="2:18" ht="16.5" customHeight="1" x14ac:dyDescent="0.2">
      <c r="B48" s="326" t="s">
        <v>124</v>
      </c>
      <c r="C48" s="332" t="s">
        <v>24</v>
      </c>
      <c r="D48" s="401">
        <v>115718</v>
      </c>
      <c r="E48" s="401">
        <v>30028</v>
      </c>
      <c r="F48" s="401">
        <v>85690</v>
      </c>
      <c r="G48" s="401">
        <v>1354</v>
      </c>
      <c r="H48" s="401">
        <v>831</v>
      </c>
      <c r="I48" s="401">
        <v>523</v>
      </c>
      <c r="J48" s="401">
        <v>1224</v>
      </c>
      <c r="K48" s="401">
        <v>265</v>
      </c>
      <c r="L48" s="401">
        <v>959</v>
      </c>
      <c r="M48" s="401">
        <v>115848</v>
      </c>
      <c r="N48" s="401">
        <v>30594</v>
      </c>
      <c r="O48" s="401">
        <v>85254</v>
      </c>
      <c r="P48" s="384">
        <v>47.9</v>
      </c>
      <c r="Q48" s="384">
        <v>30.5</v>
      </c>
      <c r="R48" s="384">
        <v>54.2</v>
      </c>
    </row>
    <row r="49" spans="2:18" ht="16.5" customHeight="1" x14ac:dyDescent="0.2">
      <c r="B49" s="324" t="s">
        <v>30</v>
      </c>
      <c r="C49" s="334" t="s">
        <v>169</v>
      </c>
      <c r="D49" s="396">
        <v>35055</v>
      </c>
      <c r="E49" s="396">
        <v>18018</v>
      </c>
      <c r="F49" s="396">
        <v>17037</v>
      </c>
      <c r="G49" s="396">
        <v>1103</v>
      </c>
      <c r="H49" s="396">
        <v>577</v>
      </c>
      <c r="I49" s="396">
        <v>526</v>
      </c>
      <c r="J49" s="396">
        <v>1263</v>
      </c>
      <c r="K49" s="396">
        <v>578</v>
      </c>
      <c r="L49" s="396">
        <v>685</v>
      </c>
      <c r="M49" s="396">
        <v>34895</v>
      </c>
      <c r="N49" s="396">
        <v>18017</v>
      </c>
      <c r="O49" s="396">
        <v>16878</v>
      </c>
      <c r="P49" s="383">
        <v>10.8</v>
      </c>
      <c r="Q49" s="383">
        <v>6.8</v>
      </c>
      <c r="R49" s="383">
        <v>15.1</v>
      </c>
    </row>
    <row r="50" spans="2:18" ht="16.5" customHeight="1" x14ac:dyDescent="0.2">
      <c r="B50" s="325" t="s">
        <v>380</v>
      </c>
      <c r="C50" s="335" t="s">
        <v>513</v>
      </c>
      <c r="D50" s="398">
        <v>56196</v>
      </c>
      <c r="E50" s="398">
        <v>40467</v>
      </c>
      <c r="F50" s="398">
        <v>15729</v>
      </c>
      <c r="G50" s="398">
        <v>717</v>
      </c>
      <c r="H50" s="398">
        <v>638</v>
      </c>
      <c r="I50" s="398">
        <v>79</v>
      </c>
      <c r="J50" s="398">
        <v>737</v>
      </c>
      <c r="K50" s="398">
        <v>435</v>
      </c>
      <c r="L50" s="398">
        <v>302</v>
      </c>
      <c r="M50" s="398">
        <v>56176</v>
      </c>
      <c r="N50" s="398">
        <v>40670</v>
      </c>
      <c r="O50" s="398">
        <v>15506</v>
      </c>
      <c r="P50" s="381">
        <v>31.6</v>
      </c>
      <c r="Q50" s="381">
        <v>22.8</v>
      </c>
      <c r="R50" s="381">
        <v>54.9</v>
      </c>
    </row>
    <row r="51" spans="2:18" ht="16.5" customHeight="1" x14ac:dyDescent="0.2">
      <c r="B51" s="326" t="s">
        <v>472</v>
      </c>
      <c r="C51" s="332" t="s">
        <v>514</v>
      </c>
      <c r="D51" s="401">
        <v>21956</v>
      </c>
      <c r="E51" s="401">
        <v>16635</v>
      </c>
      <c r="F51" s="401">
        <v>5321</v>
      </c>
      <c r="G51" s="401">
        <v>174</v>
      </c>
      <c r="H51" s="401">
        <v>108</v>
      </c>
      <c r="I51" s="401">
        <v>66</v>
      </c>
      <c r="J51" s="401">
        <v>495</v>
      </c>
      <c r="K51" s="401">
        <v>480</v>
      </c>
      <c r="L51" s="401">
        <v>15</v>
      </c>
      <c r="M51" s="401">
        <v>21635</v>
      </c>
      <c r="N51" s="401">
        <v>16263</v>
      </c>
      <c r="O51" s="401">
        <v>5372</v>
      </c>
      <c r="P51" s="384">
        <v>22.9</v>
      </c>
      <c r="Q51" s="384">
        <v>16.7</v>
      </c>
      <c r="R51" s="384">
        <v>41.6</v>
      </c>
    </row>
    <row r="52" spans="2:18" ht="19" x14ac:dyDescent="0.3">
      <c r="B52" s="8"/>
      <c r="C52" s="327">
        <v>45658</v>
      </c>
      <c r="D52" s="339" t="s">
        <v>518</v>
      </c>
      <c r="E52" s="8"/>
      <c r="F52" s="362"/>
      <c r="H52" s="8"/>
      <c r="I52" s="8"/>
      <c r="J52" s="8"/>
      <c r="K52" s="8"/>
      <c r="L52" s="8"/>
      <c r="M52" s="8"/>
      <c r="N52" s="8"/>
      <c r="O52" s="8"/>
      <c r="P52" s="8"/>
      <c r="Q52" s="8"/>
      <c r="R52" s="8"/>
    </row>
    <row r="53" spans="2:18" ht="18" customHeight="1" x14ac:dyDescent="0.2">
      <c r="B53" s="121"/>
      <c r="C53" s="328" t="s">
        <v>51</v>
      </c>
      <c r="E53" s="121"/>
      <c r="F53" s="121"/>
      <c r="G53" s="121"/>
      <c r="H53" s="121"/>
      <c r="I53" s="121"/>
      <c r="J53" s="121"/>
      <c r="K53" s="121"/>
      <c r="L53" s="365"/>
      <c r="M53" s="121"/>
      <c r="N53" s="121"/>
      <c r="O53" s="121"/>
      <c r="P53" s="121"/>
      <c r="Q53" s="121"/>
      <c r="R53" s="121"/>
    </row>
    <row r="54" spans="2:18" s="316" customFormat="1" ht="18" customHeight="1" x14ac:dyDescent="0.2">
      <c r="B54" s="629" t="s">
        <v>516</v>
      </c>
      <c r="C54" s="630"/>
      <c r="D54" s="635" t="s">
        <v>48</v>
      </c>
      <c r="E54" s="635"/>
      <c r="F54" s="635"/>
      <c r="G54" s="629" t="s">
        <v>227</v>
      </c>
      <c r="H54" s="646"/>
      <c r="I54" s="646"/>
      <c r="J54" s="629" t="s">
        <v>519</v>
      </c>
      <c r="K54" s="646"/>
      <c r="L54" s="646"/>
      <c r="M54" s="642" t="s">
        <v>509</v>
      </c>
      <c r="N54" s="644"/>
      <c r="O54" s="644"/>
      <c r="P54" s="642" t="s">
        <v>101</v>
      </c>
      <c r="Q54" s="644"/>
      <c r="R54" s="645"/>
    </row>
    <row r="55" spans="2:18" s="316" customFormat="1" ht="18" customHeight="1" x14ac:dyDescent="0.2">
      <c r="B55" s="633"/>
      <c r="C55" s="634"/>
      <c r="D55" s="368" t="s">
        <v>415</v>
      </c>
      <c r="E55" s="352" t="s">
        <v>471</v>
      </c>
      <c r="F55" s="352" t="s">
        <v>496</v>
      </c>
      <c r="G55" s="340" t="s">
        <v>415</v>
      </c>
      <c r="H55" s="352" t="s">
        <v>471</v>
      </c>
      <c r="I55" s="352" t="s">
        <v>496</v>
      </c>
      <c r="J55" s="340" t="s">
        <v>415</v>
      </c>
      <c r="K55" s="352" t="s">
        <v>471</v>
      </c>
      <c r="L55" s="352" t="s">
        <v>496</v>
      </c>
      <c r="M55" s="352" t="s">
        <v>415</v>
      </c>
      <c r="N55" s="340" t="s">
        <v>471</v>
      </c>
      <c r="O55" s="407" t="s">
        <v>496</v>
      </c>
      <c r="P55" s="340" t="s">
        <v>415</v>
      </c>
      <c r="Q55" s="340" t="s">
        <v>471</v>
      </c>
      <c r="R55" s="368" t="s">
        <v>496</v>
      </c>
    </row>
    <row r="56" spans="2:18" s="316" customFormat="1" ht="9.75" customHeight="1" x14ac:dyDescent="0.2">
      <c r="B56" s="370"/>
      <c r="C56" s="372"/>
      <c r="D56" s="392" t="s">
        <v>11</v>
      </c>
      <c r="E56" s="405" t="s">
        <v>11</v>
      </c>
      <c r="F56" s="405" t="s">
        <v>11</v>
      </c>
      <c r="G56" s="405" t="s">
        <v>11</v>
      </c>
      <c r="H56" s="405" t="s">
        <v>11</v>
      </c>
      <c r="I56" s="405" t="s">
        <v>11</v>
      </c>
      <c r="J56" s="405" t="s">
        <v>11</v>
      </c>
      <c r="K56" s="405" t="s">
        <v>11</v>
      </c>
      <c r="L56" s="405" t="s">
        <v>11</v>
      </c>
      <c r="M56" s="405" t="s">
        <v>11</v>
      </c>
      <c r="N56" s="405" t="s">
        <v>11</v>
      </c>
      <c r="O56" s="405" t="s">
        <v>11</v>
      </c>
      <c r="P56" s="408" t="s">
        <v>136</v>
      </c>
      <c r="Q56" s="408" t="s">
        <v>136</v>
      </c>
      <c r="R56" s="408" t="s">
        <v>136</v>
      </c>
    </row>
    <row r="57" spans="2:18" ht="16.5" customHeight="1" x14ac:dyDescent="0.2">
      <c r="B57" s="371" t="s">
        <v>316</v>
      </c>
      <c r="C57" s="373" t="s">
        <v>61</v>
      </c>
      <c r="D57" s="393">
        <v>879228</v>
      </c>
      <c r="E57" s="393">
        <v>501207</v>
      </c>
      <c r="F57" s="393">
        <v>378021</v>
      </c>
      <c r="G57" s="393">
        <v>9162</v>
      </c>
      <c r="H57" s="393">
        <v>5405</v>
      </c>
      <c r="I57" s="393">
        <v>3757</v>
      </c>
      <c r="J57" s="393">
        <v>9998</v>
      </c>
      <c r="K57" s="393">
        <v>4941</v>
      </c>
      <c r="L57" s="393">
        <v>5057</v>
      </c>
      <c r="M57" s="393">
        <v>878392</v>
      </c>
      <c r="N57" s="393">
        <v>501671</v>
      </c>
      <c r="O57" s="393">
        <v>376721</v>
      </c>
      <c r="P57" s="375">
        <v>24.5</v>
      </c>
      <c r="Q57" s="375">
        <v>11.8</v>
      </c>
      <c r="R57" s="375">
        <v>41.4</v>
      </c>
    </row>
    <row r="58" spans="2:18" ht="16.5" customHeight="1" x14ac:dyDescent="0.2">
      <c r="B58" s="318" t="s">
        <v>234</v>
      </c>
      <c r="C58" s="330" t="s">
        <v>494</v>
      </c>
      <c r="D58" s="394">
        <v>16915</v>
      </c>
      <c r="E58" s="396">
        <v>12290</v>
      </c>
      <c r="F58" s="396">
        <v>4625</v>
      </c>
      <c r="G58" s="396">
        <v>46</v>
      </c>
      <c r="H58" s="396">
        <v>40</v>
      </c>
      <c r="I58" s="396">
        <v>6</v>
      </c>
      <c r="J58" s="396">
        <v>105</v>
      </c>
      <c r="K58" s="396">
        <v>86</v>
      </c>
      <c r="L58" s="396">
        <v>19</v>
      </c>
      <c r="M58" s="396">
        <v>16856</v>
      </c>
      <c r="N58" s="396">
        <v>12244</v>
      </c>
      <c r="O58" s="396">
        <v>4612</v>
      </c>
      <c r="P58" s="383">
        <v>18.2</v>
      </c>
      <c r="Q58" s="383">
        <v>7.8</v>
      </c>
      <c r="R58" s="383">
        <v>45.8</v>
      </c>
    </row>
    <row r="59" spans="2:18" ht="16.5" customHeight="1" x14ac:dyDescent="0.2">
      <c r="B59" s="319" t="s">
        <v>265</v>
      </c>
      <c r="C59" s="331" t="s">
        <v>75</v>
      </c>
      <c r="D59" s="395">
        <v>305477</v>
      </c>
      <c r="E59" s="398">
        <v>215872</v>
      </c>
      <c r="F59" s="398">
        <v>89605</v>
      </c>
      <c r="G59" s="398">
        <v>2612</v>
      </c>
      <c r="H59" s="398">
        <v>1468</v>
      </c>
      <c r="I59" s="398">
        <v>1144</v>
      </c>
      <c r="J59" s="398">
        <v>3072</v>
      </c>
      <c r="K59" s="398">
        <v>1811</v>
      </c>
      <c r="L59" s="398">
        <v>1261</v>
      </c>
      <c r="M59" s="398">
        <v>305017</v>
      </c>
      <c r="N59" s="398">
        <v>215529</v>
      </c>
      <c r="O59" s="398">
        <v>89488</v>
      </c>
      <c r="P59" s="381">
        <v>8.6999999999999993</v>
      </c>
      <c r="Q59" s="381">
        <v>2.8</v>
      </c>
      <c r="R59" s="381">
        <v>22.8</v>
      </c>
    </row>
    <row r="60" spans="2:18" ht="16.5" customHeight="1" x14ac:dyDescent="0.2">
      <c r="B60" s="320" t="s">
        <v>167</v>
      </c>
      <c r="C60" s="331" t="s">
        <v>300</v>
      </c>
      <c r="D60" s="395">
        <v>4760</v>
      </c>
      <c r="E60" s="398">
        <v>4007</v>
      </c>
      <c r="F60" s="398">
        <v>753</v>
      </c>
      <c r="G60" s="398">
        <v>6</v>
      </c>
      <c r="H60" s="398">
        <v>6</v>
      </c>
      <c r="I60" s="398">
        <v>0</v>
      </c>
      <c r="J60" s="398">
        <v>17</v>
      </c>
      <c r="K60" s="398">
        <v>17</v>
      </c>
      <c r="L60" s="398">
        <v>0</v>
      </c>
      <c r="M60" s="398">
        <v>4749</v>
      </c>
      <c r="N60" s="398">
        <v>3996</v>
      </c>
      <c r="O60" s="398">
        <v>753</v>
      </c>
      <c r="P60" s="381">
        <v>5.8</v>
      </c>
      <c r="Q60" s="381">
        <v>4.0999999999999996</v>
      </c>
      <c r="R60" s="381">
        <v>15.1</v>
      </c>
    </row>
    <row r="61" spans="2:18" ht="16.5" customHeight="1" x14ac:dyDescent="0.2">
      <c r="B61" s="319" t="s">
        <v>343</v>
      </c>
      <c r="C61" s="331" t="s">
        <v>412</v>
      </c>
      <c r="D61" s="395">
        <v>12151</v>
      </c>
      <c r="E61" s="398">
        <v>8431</v>
      </c>
      <c r="F61" s="398">
        <v>3720</v>
      </c>
      <c r="G61" s="398">
        <v>83</v>
      </c>
      <c r="H61" s="398">
        <v>44</v>
      </c>
      <c r="I61" s="398">
        <v>39</v>
      </c>
      <c r="J61" s="398">
        <v>102</v>
      </c>
      <c r="K61" s="398">
        <v>80</v>
      </c>
      <c r="L61" s="398">
        <v>22</v>
      </c>
      <c r="M61" s="398">
        <v>12132</v>
      </c>
      <c r="N61" s="398">
        <v>8395</v>
      </c>
      <c r="O61" s="398">
        <v>3737</v>
      </c>
      <c r="P61" s="381">
        <v>10.3</v>
      </c>
      <c r="Q61" s="381">
        <v>2.2000000000000002</v>
      </c>
      <c r="R61" s="381">
        <v>28.5</v>
      </c>
    </row>
    <row r="62" spans="2:18" ht="16.5" customHeight="1" x14ac:dyDescent="0.2">
      <c r="B62" s="319" t="s">
        <v>10</v>
      </c>
      <c r="C62" s="331" t="s">
        <v>495</v>
      </c>
      <c r="D62" s="395">
        <v>59209</v>
      </c>
      <c r="E62" s="398">
        <v>43061</v>
      </c>
      <c r="F62" s="398">
        <v>16148</v>
      </c>
      <c r="G62" s="398">
        <v>665</v>
      </c>
      <c r="H62" s="398">
        <v>354</v>
      </c>
      <c r="I62" s="398">
        <v>311</v>
      </c>
      <c r="J62" s="398">
        <v>802</v>
      </c>
      <c r="K62" s="398">
        <v>491</v>
      </c>
      <c r="L62" s="398">
        <v>311</v>
      </c>
      <c r="M62" s="398">
        <v>59072</v>
      </c>
      <c r="N62" s="398">
        <v>42924</v>
      </c>
      <c r="O62" s="398">
        <v>16148</v>
      </c>
      <c r="P62" s="381">
        <v>16.7</v>
      </c>
      <c r="Q62" s="381">
        <v>8.1999999999999993</v>
      </c>
      <c r="R62" s="381">
        <v>39.200000000000003</v>
      </c>
    </row>
    <row r="63" spans="2:18" ht="16.5" customHeight="1" x14ac:dyDescent="0.2">
      <c r="B63" s="319" t="s">
        <v>57</v>
      </c>
      <c r="C63" s="331" t="s">
        <v>263</v>
      </c>
      <c r="D63" s="395">
        <v>92766</v>
      </c>
      <c r="E63" s="398">
        <v>38940</v>
      </c>
      <c r="F63" s="398">
        <v>53826</v>
      </c>
      <c r="G63" s="398">
        <v>859</v>
      </c>
      <c r="H63" s="398">
        <v>625</v>
      </c>
      <c r="I63" s="398">
        <v>234</v>
      </c>
      <c r="J63" s="398">
        <v>1308</v>
      </c>
      <c r="K63" s="398">
        <v>720</v>
      </c>
      <c r="L63" s="398">
        <v>588</v>
      </c>
      <c r="M63" s="398">
        <v>92317</v>
      </c>
      <c r="N63" s="398">
        <v>38845</v>
      </c>
      <c r="O63" s="398">
        <v>53472</v>
      </c>
      <c r="P63" s="381">
        <v>54.8</v>
      </c>
      <c r="Q63" s="381">
        <v>29.6</v>
      </c>
      <c r="R63" s="381">
        <v>73.099999999999994</v>
      </c>
    </row>
    <row r="64" spans="2:18" ht="16.5" customHeight="1" x14ac:dyDescent="0.2">
      <c r="B64" s="319" t="s">
        <v>197</v>
      </c>
      <c r="C64" s="331" t="s">
        <v>497</v>
      </c>
      <c r="D64" s="395">
        <v>15935</v>
      </c>
      <c r="E64" s="398">
        <v>5613</v>
      </c>
      <c r="F64" s="398">
        <v>10322</v>
      </c>
      <c r="G64" s="398">
        <v>47</v>
      </c>
      <c r="H64" s="398">
        <v>29</v>
      </c>
      <c r="I64" s="398">
        <v>18</v>
      </c>
      <c r="J64" s="398">
        <v>66</v>
      </c>
      <c r="K64" s="398">
        <v>3</v>
      </c>
      <c r="L64" s="398">
        <v>63</v>
      </c>
      <c r="M64" s="398">
        <v>15916</v>
      </c>
      <c r="N64" s="398">
        <v>5639</v>
      </c>
      <c r="O64" s="398">
        <v>10277</v>
      </c>
      <c r="P64" s="381">
        <v>14.6</v>
      </c>
      <c r="Q64" s="381">
        <v>1.3</v>
      </c>
      <c r="R64" s="381">
        <v>22</v>
      </c>
    </row>
    <row r="65" spans="2:18" ht="16.5" customHeight="1" x14ac:dyDescent="0.2">
      <c r="B65" s="319" t="s">
        <v>435</v>
      </c>
      <c r="C65" s="331" t="s">
        <v>397</v>
      </c>
      <c r="D65" s="395">
        <v>5314</v>
      </c>
      <c r="E65" s="398">
        <v>2074</v>
      </c>
      <c r="F65" s="398">
        <v>3240</v>
      </c>
      <c r="G65" s="398">
        <v>73</v>
      </c>
      <c r="H65" s="398">
        <v>43</v>
      </c>
      <c r="I65" s="398">
        <v>30</v>
      </c>
      <c r="J65" s="398">
        <v>84</v>
      </c>
      <c r="K65" s="398">
        <v>25</v>
      </c>
      <c r="L65" s="398">
        <v>59</v>
      </c>
      <c r="M65" s="398">
        <v>5303</v>
      </c>
      <c r="N65" s="398">
        <v>2092</v>
      </c>
      <c r="O65" s="398">
        <v>3211</v>
      </c>
      <c r="P65" s="381">
        <v>57.5</v>
      </c>
      <c r="Q65" s="381">
        <v>38.799999999999997</v>
      </c>
      <c r="R65" s="381">
        <v>69.599999999999994</v>
      </c>
    </row>
    <row r="66" spans="2:18" ht="16.5" customHeight="1" x14ac:dyDescent="0.2">
      <c r="B66" s="319" t="s">
        <v>172</v>
      </c>
      <c r="C66" s="331" t="s">
        <v>498</v>
      </c>
      <c r="D66" s="395">
        <v>21514</v>
      </c>
      <c r="E66" s="398">
        <v>17735</v>
      </c>
      <c r="F66" s="398">
        <v>3779</v>
      </c>
      <c r="G66" s="398">
        <v>77</v>
      </c>
      <c r="H66" s="398">
        <v>67</v>
      </c>
      <c r="I66" s="398">
        <v>10</v>
      </c>
      <c r="J66" s="398">
        <v>122</v>
      </c>
      <c r="K66" s="398">
        <v>95</v>
      </c>
      <c r="L66" s="398">
        <v>27</v>
      </c>
      <c r="M66" s="398">
        <v>21469</v>
      </c>
      <c r="N66" s="398">
        <v>17707</v>
      </c>
      <c r="O66" s="398">
        <v>3762</v>
      </c>
      <c r="P66" s="381">
        <v>5.6</v>
      </c>
      <c r="Q66" s="381">
        <v>3.1</v>
      </c>
      <c r="R66" s="381">
        <v>17.3</v>
      </c>
    </row>
    <row r="67" spans="2:18" ht="16.5" customHeight="1" x14ac:dyDescent="0.2">
      <c r="B67" s="319" t="s">
        <v>42</v>
      </c>
      <c r="C67" s="331" t="s">
        <v>322</v>
      </c>
      <c r="D67" s="395">
        <v>43724</v>
      </c>
      <c r="E67" s="398">
        <v>15333</v>
      </c>
      <c r="F67" s="398">
        <v>28391</v>
      </c>
      <c r="G67" s="398">
        <v>1376</v>
      </c>
      <c r="H67" s="398">
        <v>746</v>
      </c>
      <c r="I67" s="398">
        <v>630</v>
      </c>
      <c r="J67" s="398">
        <v>723</v>
      </c>
      <c r="K67" s="398">
        <v>182</v>
      </c>
      <c r="L67" s="398">
        <v>541</v>
      </c>
      <c r="M67" s="398">
        <v>44377</v>
      </c>
      <c r="N67" s="398">
        <v>15897</v>
      </c>
      <c r="O67" s="398">
        <v>28480</v>
      </c>
      <c r="P67" s="381">
        <v>69.7</v>
      </c>
      <c r="Q67" s="381">
        <v>55</v>
      </c>
      <c r="R67" s="381">
        <v>77.900000000000006</v>
      </c>
    </row>
    <row r="68" spans="2:18" ht="16.5" customHeight="1" x14ac:dyDescent="0.2">
      <c r="B68" s="319" t="s">
        <v>240</v>
      </c>
      <c r="C68" s="331" t="s">
        <v>499</v>
      </c>
      <c r="D68" s="395">
        <v>18615</v>
      </c>
      <c r="E68" s="398">
        <v>8421</v>
      </c>
      <c r="F68" s="398">
        <v>10194</v>
      </c>
      <c r="G68" s="398">
        <v>296</v>
      </c>
      <c r="H68" s="398">
        <v>139</v>
      </c>
      <c r="I68" s="398">
        <v>157</v>
      </c>
      <c r="J68" s="398">
        <v>272</v>
      </c>
      <c r="K68" s="398">
        <v>87</v>
      </c>
      <c r="L68" s="398">
        <v>185</v>
      </c>
      <c r="M68" s="398">
        <v>18639</v>
      </c>
      <c r="N68" s="398">
        <v>8473</v>
      </c>
      <c r="O68" s="398">
        <v>10166</v>
      </c>
      <c r="P68" s="381">
        <v>51.8</v>
      </c>
      <c r="Q68" s="381">
        <v>38.700000000000003</v>
      </c>
      <c r="R68" s="381">
        <v>62.7</v>
      </c>
    </row>
    <row r="69" spans="2:18" ht="16.5" customHeight="1" x14ac:dyDescent="0.2">
      <c r="B69" s="319" t="s">
        <v>365</v>
      </c>
      <c r="C69" s="331" t="s">
        <v>280</v>
      </c>
      <c r="D69" s="395">
        <v>62769</v>
      </c>
      <c r="E69" s="398">
        <v>34218</v>
      </c>
      <c r="F69" s="398">
        <v>28551</v>
      </c>
      <c r="G69" s="398">
        <v>26</v>
      </c>
      <c r="H69" s="398">
        <v>16</v>
      </c>
      <c r="I69" s="398">
        <v>10</v>
      </c>
      <c r="J69" s="398">
        <v>70</v>
      </c>
      <c r="K69" s="398">
        <v>49</v>
      </c>
      <c r="L69" s="398">
        <v>21</v>
      </c>
      <c r="M69" s="398">
        <v>62725</v>
      </c>
      <c r="N69" s="398">
        <v>34185</v>
      </c>
      <c r="O69" s="398">
        <v>28540</v>
      </c>
      <c r="P69" s="381">
        <v>18.899999999999999</v>
      </c>
      <c r="Q69" s="381">
        <v>13.1</v>
      </c>
      <c r="R69" s="381">
        <v>25.7</v>
      </c>
    </row>
    <row r="70" spans="2:18" ht="16.5" customHeight="1" x14ac:dyDescent="0.2">
      <c r="B70" s="319" t="s">
        <v>99</v>
      </c>
      <c r="C70" s="331" t="s">
        <v>154</v>
      </c>
      <c r="D70" s="395">
        <v>127095</v>
      </c>
      <c r="E70" s="398">
        <v>35455</v>
      </c>
      <c r="F70" s="398">
        <v>91640</v>
      </c>
      <c r="G70" s="398">
        <v>1355</v>
      </c>
      <c r="H70" s="398">
        <v>834</v>
      </c>
      <c r="I70" s="398">
        <v>521</v>
      </c>
      <c r="J70" s="398">
        <v>1178</v>
      </c>
      <c r="K70" s="398">
        <v>219</v>
      </c>
      <c r="L70" s="398">
        <v>959</v>
      </c>
      <c r="M70" s="398">
        <v>127272</v>
      </c>
      <c r="N70" s="398">
        <v>36070</v>
      </c>
      <c r="O70" s="398">
        <v>91202</v>
      </c>
      <c r="P70" s="381">
        <v>32.299999999999997</v>
      </c>
      <c r="Q70" s="381">
        <v>21.3</v>
      </c>
      <c r="R70" s="381">
        <v>36.6</v>
      </c>
    </row>
    <row r="71" spans="2:18" ht="16.5" customHeight="1" x14ac:dyDescent="0.2">
      <c r="B71" s="319" t="s">
        <v>106</v>
      </c>
      <c r="C71" s="331" t="s">
        <v>452</v>
      </c>
      <c r="D71" s="395">
        <v>6523</v>
      </c>
      <c r="E71" s="398">
        <v>5526</v>
      </c>
      <c r="F71" s="398">
        <v>997</v>
      </c>
      <c r="G71" s="398">
        <v>21</v>
      </c>
      <c r="H71" s="398">
        <v>15</v>
      </c>
      <c r="I71" s="398">
        <v>6</v>
      </c>
      <c r="J71" s="398">
        <v>134</v>
      </c>
      <c r="K71" s="398">
        <v>85</v>
      </c>
      <c r="L71" s="398">
        <v>49</v>
      </c>
      <c r="M71" s="398">
        <v>6410</v>
      </c>
      <c r="N71" s="398">
        <v>5456</v>
      </c>
      <c r="O71" s="398">
        <v>954</v>
      </c>
      <c r="P71" s="381">
        <v>8.1999999999999993</v>
      </c>
      <c r="Q71" s="381">
        <v>4.0999999999999996</v>
      </c>
      <c r="R71" s="381">
        <v>31.1</v>
      </c>
    </row>
    <row r="72" spans="2:18" ht="16.5" customHeight="1" x14ac:dyDescent="0.2">
      <c r="B72" s="321" t="s">
        <v>8</v>
      </c>
      <c r="C72" s="332" t="s">
        <v>374</v>
      </c>
      <c r="D72" s="402">
        <v>86461</v>
      </c>
      <c r="E72" s="401">
        <v>54231</v>
      </c>
      <c r="F72" s="401">
        <v>32230</v>
      </c>
      <c r="G72" s="401">
        <v>1620</v>
      </c>
      <c r="H72" s="401">
        <v>979</v>
      </c>
      <c r="I72" s="401">
        <v>641</v>
      </c>
      <c r="J72" s="401">
        <v>1943</v>
      </c>
      <c r="K72" s="401">
        <v>991</v>
      </c>
      <c r="L72" s="401">
        <v>952</v>
      </c>
      <c r="M72" s="401">
        <v>86138</v>
      </c>
      <c r="N72" s="401">
        <v>54219</v>
      </c>
      <c r="O72" s="401">
        <v>31919</v>
      </c>
      <c r="P72" s="384">
        <v>26.3</v>
      </c>
      <c r="Q72" s="384">
        <v>19.7</v>
      </c>
      <c r="R72" s="384">
        <v>37.4</v>
      </c>
    </row>
    <row r="73" spans="2:18" ht="16.5" customHeight="1" x14ac:dyDescent="0.2">
      <c r="B73" s="322" t="s">
        <v>113</v>
      </c>
      <c r="C73" s="333" t="s">
        <v>255</v>
      </c>
      <c r="D73" s="396">
        <v>38597</v>
      </c>
      <c r="E73" s="396">
        <v>16897</v>
      </c>
      <c r="F73" s="396">
        <v>21700</v>
      </c>
      <c r="G73" s="396">
        <v>593</v>
      </c>
      <c r="H73" s="396">
        <v>241</v>
      </c>
      <c r="I73" s="396">
        <v>352</v>
      </c>
      <c r="J73" s="396">
        <v>439</v>
      </c>
      <c r="K73" s="396">
        <v>142</v>
      </c>
      <c r="L73" s="396">
        <v>297</v>
      </c>
      <c r="M73" s="396">
        <v>38751</v>
      </c>
      <c r="N73" s="396">
        <v>16996</v>
      </c>
      <c r="O73" s="396">
        <v>21755</v>
      </c>
      <c r="P73" s="383">
        <v>31.3</v>
      </c>
      <c r="Q73" s="383">
        <v>16.399999999999999</v>
      </c>
      <c r="R73" s="383">
        <v>43</v>
      </c>
    </row>
    <row r="74" spans="2:18" ht="16.5" customHeight="1" x14ac:dyDescent="0.2">
      <c r="B74" s="323" t="s">
        <v>349</v>
      </c>
      <c r="C74" s="331" t="s">
        <v>221</v>
      </c>
      <c r="D74" s="399">
        <v>3039</v>
      </c>
      <c r="E74" s="399">
        <v>1616</v>
      </c>
      <c r="F74" s="399">
        <v>1423</v>
      </c>
      <c r="G74" s="399">
        <v>0</v>
      </c>
      <c r="H74" s="399">
        <v>0</v>
      </c>
      <c r="I74" s="399">
        <v>0</v>
      </c>
      <c r="J74" s="399">
        <v>37</v>
      </c>
      <c r="K74" s="399">
        <v>11</v>
      </c>
      <c r="L74" s="399">
        <v>26</v>
      </c>
      <c r="M74" s="399">
        <v>3002</v>
      </c>
      <c r="N74" s="399">
        <v>1605</v>
      </c>
      <c r="O74" s="399">
        <v>1397</v>
      </c>
      <c r="P74" s="380">
        <v>14.4</v>
      </c>
      <c r="Q74" s="380">
        <v>3.8</v>
      </c>
      <c r="R74" s="380">
        <v>26.6</v>
      </c>
    </row>
    <row r="75" spans="2:18" ht="16.5" customHeight="1" x14ac:dyDescent="0.2">
      <c r="B75" s="324" t="s">
        <v>3</v>
      </c>
      <c r="C75" s="334" t="s">
        <v>139</v>
      </c>
      <c r="D75" s="403">
        <v>2015</v>
      </c>
      <c r="E75" s="403">
        <v>1635</v>
      </c>
      <c r="F75" s="403">
        <v>380</v>
      </c>
      <c r="G75" s="403">
        <v>0</v>
      </c>
      <c r="H75" s="403">
        <v>0</v>
      </c>
      <c r="I75" s="403">
        <v>0</v>
      </c>
      <c r="J75" s="403">
        <v>2</v>
      </c>
      <c r="K75" s="403">
        <v>2</v>
      </c>
      <c r="L75" s="403">
        <v>0</v>
      </c>
      <c r="M75" s="403">
        <v>2013</v>
      </c>
      <c r="N75" s="403">
        <v>1633</v>
      </c>
      <c r="O75" s="403">
        <v>380</v>
      </c>
      <c r="P75" s="386">
        <v>1.9</v>
      </c>
      <c r="Q75" s="386">
        <v>1.3</v>
      </c>
      <c r="R75" s="386">
        <v>4.5</v>
      </c>
    </row>
    <row r="76" spans="2:18" ht="16.5" customHeight="1" x14ac:dyDescent="0.2">
      <c r="B76" s="325" t="s">
        <v>186</v>
      </c>
      <c r="C76" s="335" t="s">
        <v>399</v>
      </c>
      <c r="D76" s="400">
        <v>2055</v>
      </c>
      <c r="E76" s="400">
        <v>1497</v>
      </c>
      <c r="F76" s="400">
        <v>558</v>
      </c>
      <c r="G76" s="400">
        <v>10</v>
      </c>
      <c r="H76" s="400">
        <v>5</v>
      </c>
      <c r="I76" s="400">
        <v>5</v>
      </c>
      <c r="J76" s="400">
        <v>12</v>
      </c>
      <c r="K76" s="400">
        <v>12</v>
      </c>
      <c r="L76" s="400">
        <v>0</v>
      </c>
      <c r="M76" s="400">
        <v>2053</v>
      </c>
      <c r="N76" s="400">
        <v>1490</v>
      </c>
      <c r="O76" s="400">
        <v>563</v>
      </c>
      <c r="P76" s="382">
        <v>11.9</v>
      </c>
      <c r="Q76" s="382">
        <v>6</v>
      </c>
      <c r="R76" s="382">
        <v>27.5</v>
      </c>
    </row>
    <row r="77" spans="2:18" ht="16.5" customHeight="1" x14ac:dyDescent="0.2">
      <c r="B77" s="325" t="s">
        <v>500</v>
      </c>
      <c r="C77" s="335" t="s">
        <v>405</v>
      </c>
      <c r="D77" s="398">
        <v>12782</v>
      </c>
      <c r="E77" s="398">
        <v>10708</v>
      </c>
      <c r="F77" s="398">
        <v>2074</v>
      </c>
      <c r="G77" s="398">
        <v>11</v>
      </c>
      <c r="H77" s="398">
        <v>3</v>
      </c>
      <c r="I77" s="398">
        <v>8</v>
      </c>
      <c r="J77" s="398">
        <v>62</v>
      </c>
      <c r="K77" s="398">
        <v>43</v>
      </c>
      <c r="L77" s="398">
        <v>19</v>
      </c>
      <c r="M77" s="398">
        <v>12731</v>
      </c>
      <c r="N77" s="398">
        <v>10668</v>
      </c>
      <c r="O77" s="398">
        <v>2063</v>
      </c>
      <c r="P77" s="381">
        <v>2.2000000000000002</v>
      </c>
      <c r="Q77" s="381">
        <v>0.5</v>
      </c>
      <c r="R77" s="381">
        <v>11.4</v>
      </c>
    </row>
    <row r="78" spans="2:18" ht="16.5" customHeight="1" x14ac:dyDescent="0.2">
      <c r="B78" s="323" t="s">
        <v>501</v>
      </c>
      <c r="C78" s="331" t="s">
        <v>502</v>
      </c>
      <c r="D78" s="399">
        <v>4080</v>
      </c>
      <c r="E78" s="399">
        <v>2596</v>
      </c>
      <c r="F78" s="399">
        <v>1484</v>
      </c>
      <c r="G78" s="399">
        <v>31</v>
      </c>
      <c r="H78" s="399">
        <v>25</v>
      </c>
      <c r="I78" s="399">
        <v>6</v>
      </c>
      <c r="J78" s="399">
        <v>4</v>
      </c>
      <c r="K78" s="399">
        <v>0</v>
      </c>
      <c r="L78" s="399">
        <v>4</v>
      </c>
      <c r="M78" s="399">
        <v>4107</v>
      </c>
      <c r="N78" s="399">
        <v>2621</v>
      </c>
      <c r="O78" s="399">
        <v>1486</v>
      </c>
      <c r="P78" s="380">
        <v>15.1</v>
      </c>
      <c r="Q78" s="380">
        <v>1.3</v>
      </c>
      <c r="R78" s="380">
        <v>39.5</v>
      </c>
    </row>
    <row r="79" spans="2:18" ht="16.5" customHeight="1" x14ac:dyDescent="0.2">
      <c r="B79" s="325" t="s">
        <v>398</v>
      </c>
      <c r="C79" s="335" t="s">
        <v>222</v>
      </c>
      <c r="D79" s="398">
        <v>18802</v>
      </c>
      <c r="E79" s="398">
        <v>12377</v>
      </c>
      <c r="F79" s="398">
        <v>6425</v>
      </c>
      <c r="G79" s="398">
        <v>110</v>
      </c>
      <c r="H79" s="398">
        <v>106</v>
      </c>
      <c r="I79" s="398">
        <v>4</v>
      </c>
      <c r="J79" s="398">
        <v>97</v>
      </c>
      <c r="K79" s="398">
        <v>36</v>
      </c>
      <c r="L79" s="398">
        <v>61</v>
      </c>
      <c r="M79" s="398">
        <v>18815</v>
      </c>
      <c r="N79" s="398">
        <v>12447</v>
      </c>
      <c r="O79" s="398">
        <v>6368</v>
      </c>
      <c r="P79" s="381">
        <v>3.9</v>
      </c>
      <c r="Q79" s="381">
        <v>1</v>
      </c>
      <c r="R79" s="381">
        <v>9.6</v>
      </c>
    </row>
    <row r="80" spans="2:18" ht="16.5" customHeight="1" x14ac:dyDescent="0.2">
      <c r="B80" s="325" t="s">
        <v>503</v>
      </c>
      <c r="C80" s="335" t="s">
        <v>175</v>
      </c>
      <c r="D80" s="398">
        <v>20550</v>
      </c>
      <c r="E80" s="398">
        <v>12459</v>
      </c>
      <c r="F80" s="398">
        <v>8091</v>
      </c>
      <c r="G80" s="398">
        <v>96</v>
      </c>
      <c r="H80" s="398">
        <v>93</v>
      </c>
      <c r="I80" s="398">
        <v>3</v>
      </c>
      <c r="J80" s="398">
        <v>115</v>
      </c>
      <c r="K80" s="398">
        <v>76</v>
      </c>
      <c r="L80" s="398">
        <v>39</v>
      </c>
      <c r="M80" s="398">
        <v>20531</v>
      </c>
      <c r="N80" s="398">
        <v>12476</v>
      </c>
      <c r="O80" s="398">
        <v>8055</v>
      </c>
      <c r="P80" s="381">
        <v>5.7</v>
      </c>
      <c r="Q80" s="381">
        <v>3.4</v>
      </c>
      <c r="R80" s="381">
        <v>9.4</v>
      </c>
    </row>
    <row r="81" spans="2:18" ht="16.5" customHeight="1" x14ac:dyDescent="0.2">
      <c r="B81" s="325" t="s">
        <v>151</v>
      </c>
      <c r="C81" s="335" t="s">
        <v>376</v>
      </c>
      <c r="D81" s="398">
        <v>5194</v>
      </c>
      <c r="E81" s="398">
        <v>4162</v>
      </c>
      <c r="F81" s="398">
        <v>1032</v>
      </c>
      <c r="G81" s="398">
        <v>3</v>
      </c>
      <c r="H81" s="398">
        <v>0</v>
      </c>
      <c r="I81" s="398">
        <v>3</v>
      </c>
      <c r="J81" s="398">
        <v>15</v>
      </c>
      <c r="K81" s="398">
        <v>13</v>
      </c>
      <c r="L81" s="398">
        <v>2</v>
      </c>
      <c r="M81" s="398">
        <v>5182</v>
      </c>
      <c r="N81" s="398">
        <v>4149</v>
      </c>
      <c r="O81" s="398">
        <v>1033</v>
      </c>
      <c r="P81" s="381">
        <v>0.7</v>
      </c>
      <c r="Q81" s="381">
        <v>0.4</v>
      </c>
      <c r="R81" s="381">
        <v>1.7</v>
      </c>
    </row>
    <row r="82" spans="2:18" ht="16.5" customHeight="1" x14ac:dyDescent="0.2">
      <c r="B82" s="325" t="s">
        <v>217</v>
      </c>
      <c r="C82" s="335" t="s">
        <v>491</v>
      </c>
      <c r="D82" s="400">
        <v>3067</v>
      </c>
      <c r="E82" s="400">
        <v>2196</v>
      </c>
      <c r="F82" s="400">
        <v>871</v>
      </c>
      <c r="G82" s="400">
        <v>0</v>
      </c>
      <c r="H82" s="400">
        <v>0</v>
      </c>
      <c r="I82" s="400">
        <v>0</v>
      </c>
      <c r="J82" s="400">
        <v>29</v>
      </c>
      <c r="K82" s="400">
        <v>29</v>
      </c>
      <c r="L82" s="400">
        <v>0</v>
      </c>
      <c r="M82" s="400">
        <v>3038</v>
      </c>
      <c r="N82" s="400">
        <v>2167</v>
      </c>
      <c r="O82" s="400">
        <v>871</v>
      </c>
      <c r="P82" s="382">
        <v>12.2</v>
      </c>
      <c r="Q82" s="382">
        <v>2.2000000000000002</v>
      </c>
      <c r="R82" s="382">
        <v>37.200000000000003</v>
      </c>
    </row>
    <row r="83" spans="2:18" ht="16.5" customHeight="1" x14ac:dyDescent="0.2">
      <c r="B83" s="325" t="s">
        <v>504</v>
      </c>
      <c r="C83" s="335" t="s">
        <v>325</v>
      </c>
      <c r="D83" s="400">
        <v>2239</v>
      </c>
      <c r="E83" s="400">
        <v>1910</v>
      </c>
      <c r="F83" s="400">
        <v>329</v>
      </c>
      <c r="G83" s="400">
        <v>16</v>
      </c>
      <c r="H83" s="400">
        <v>0</v>
      </c>
      <c r="I83" s="400">
        <v>16</v>
      </c>
      <c r="J83" s="400">
        <v>29</v>
      </c>
      <c r="K83" s="400">
        <v>18</v>
      </c>
      <c r="L83" s="400">
        <v>11</v>
      </c>
      <c r="M83" s="400">
        <v>2226</v>
      </c>
      <c r="N83" s="400">
        <v>1892</v>
      </c>
      <c r="O83" s="400">
        <v>334</v>
      </c>
      <c r="P83" s="382">
        <v>2.7</v>
      </c>
      <c r="Q83" s="382">
        <v>1.1000000000000001</v>
      </c>
      <c r="R83" s="382">
        <v>11.4</v>
      </c>
    </row>
    <row r="84" spans="2:18" ht="16.5" customHeight="1" x14ac:dyDescent="0.2">
      <c r="B84" s="325" t="s">
        <v>198</v>
      </c>
      <c r="C84" s="335" t="s">
        <v>505</v>
      </c>
      <c r="D84" s="398">
        <v>6543</v>
      </c>
      <c r="E84" s="398">
        <v>5786</v>
      </c>
      <c r="F84" s="398">
        <v>757</v>
      </c>
      <c r="G84" s="398">
        <v>42</v>
      </c>
      <c r="H84" s="398">
        <v>40</v>
      </c>
      <c r="I84" s="398">
        <v>2</v>
      </c>
      <c r="J84" s="398">
        <v>58</v>
      </c>
      <c r="K84" s="398">
        <v>44</v>
      </c>
      <c r="L84" s="398">
        <v>14</v>
      </c>
      <c r="M84" s="398">
        <v>6527</v>
      </c>
      <c r="N84" s="398">
        <v>5782</v>
      </c>
      <c r="O84" s="398">
        <v>745</v>
      </c>
      <c r="P84" s="381">
        <v>6</v>
      </c>
      <c r="Q84" s="381">
        <v>5.3</v>
      </c>
      <c r="R84" s="381">
        <v>11.5</v>
      </c>
    </row>
    <row r="85" spans="2:18" ht="16.5" customHeight="1" x14ac:dyDescent="0.2">
      <c r="B85" s="325" t="s">
        <v>247</v>
      </c>
      <c r="C85" s="335" t="s">
        <v>250</v>
      </c>
      <c r="D85" s="398">
        <v>12032</v>
      </c>
      <c r="E85" s="398">
        <v>9578</v>
      </c>
      <c r="F85" s="398">
        <v>2454</v>
      </c>
      <c r="G85" s="398">
        <v>90</v>
      </c>
      <c r="H85" s="398">
        <v>64</v>
      </c>
      <c r="I85" s="398">
        <v>26</v>
      </c>
      <c r="J85" s="398">
        <v>235</v>
      </c>
      <c r="K85" s="398">
        <v>119</v>
      </c>
      <c r="L85" s="398">
        <v>116</v>
      </c>
      <c r="M85" s="398">
        <v>11887</v>
      </c>
      <c r="N85" s="398">
        <v>9523</v>
      </c>
      <c r="O85" s="398">
        <v>2364</v>
      </c>
      <c r="P85" s="381">
        <v>5.7</v>
      </c>
      <c r="Q85" s="381">
        <v>3.5</v>
      </c>
      <c r="R85" s="381">
        <v>14.4</v>
      </c>
    </row>
    <row r="86" spans="2:18" ht="16.5" customHeight="1" x14ac:dyDescent="0.2">
      <c r="B86" s="325" t="s">
        <v>17</v>
      </c>
      <c r="C86" s="335" t="s">
        <v>390</v>
      </c>
      <c r="D86" s="398">
        <v>7301</v>
      </c>
      <c r="E86" s="398">
        <v>6245</v>
      </c>
      <c r="F86" s="398">
        <v>1056</v>
      </c>
      <c r="G86" s="398">
        <v>8</v>
      </c>
      <c r="H86" s="398">
        <v>5</v>
      </c>
      <c r="I86" s="398">
        <v>3</v>
      </c>
      <c r="J86" s="398">
        <v>71</v>
      </c>
      <c r="K86" s="398">
        <v>65</v>
      </c>
      <c r="L86" s="398">
        <v>6</v>
      </c>
      <c r="M86" s="398">
        <v>7238</v>
      </c>
      <c r="N86" s="398">
        <v>6185</v>
      </c>
      <c r="O86" s="398">
        <v>1053</v>
      </c>
      <c r="P86" s="381">
        <v>1.1000000000000001</v>
      </c>
      <c r="Q86" s="381">
        <v>1</v>
      </c>
      <c r="R86" s="381">
        <v>1.1000000000000001</v>
      </c>
    </row>
    <row r="87" spans="2:18" ht="16.5" customHeight="1" x14ac:dyDescent="0.2">
      <c r="B87" s="325" t="s">
        <v>470</v>
      </c>
      <c r="C87" s="335" t="s">
        <v>393</v>
      </c>
      <c r="D87" s="398">
        <v>17382</v>
      </c>
      <c r="E87" s="398">
        <v>15283</v>
      </c>
      <c r="F87" s="398">
        <v>2099</v>
      </c>
      <c r="G87" s="398">
        <v>8</v>
      </c>
      <c r="H87" s="398">
        <v>4</v>
      </c>
      <c r="I87" s="398">
        <v>4</v>
      </c>
      <c r="J87" s="398">
        <v>70</v>
      </c>
      <c r="K87" s="398">
        <v>67</v>
      </c>
      <c r="L87" s="398">
        <v>3</v>
      </c>
      <c r="M87" s="398">
        <v>17320</v>
      </c>
      <c r="N87" s="398">
        <v>15220</v>
      </c>
      <c r="O87" s="398">
        <v>2100</v>
      </c>
      <c r="P87" s="381">
        <v>2.2000000000000002</v>
      </c>
      <c r="Q87" s="381">
        <v>1.4</v>
      </c>
      <c r="R87" s="381">
        <v>7.8</v>
      </c>
    </row>
    <row r="88" spans="2:18" ht="16.5" customHeight="1" x14ac:dyDescent="0.2">
      <c r="B88" s="325" t="s">
        <v>95</v>
      </c>
      <c r="C88" s="335" t="s">
        <v>394</v>
      </c>
      <c r="D88" s="398">
        <v>9142</v>
      </c>
      <c r="E88" s="398">
        <v>6100</v>
      </c>
      <c r="F88" s="398">
        <v>3042</v>
      </c>
      <c r="G88" s="398">
        <v>311</v>
      </c>
      <c r="H88" s="398">
        <v>185</v>
      </c>
      <c r="I88" s="398">
        <v>126</v>
      </c>
      <c r="J88" s="398">
        <v>152</v>
      </c>
      <c r="K88" s="398">
        <v>81</v>
      </c>
      <c r="L88" s="398">
        <v>71</v>
      </c>
      <c r="M88" s="398">
        <v>9301</v>
      </c>
      <c r="N88" s="398">
        <v>6204</v>
      </c>
      <c r="O88" s="398">
        <v>3097</v>
      </c>
      <c r="P88" s="381">
        <v>7.6</v>
      </c>
      <c r="Q88" s="381">
        <v>2.5</v>
      </c>
      <c r="R88" s="381">
        <v>17.899999999999999</v>
      </c>
    </row>
    <row r="89" spans="2:18" ht="16.5" customHeight="1" x14ac:dyDescent="0.2">
      <c r="B89" s="325" t="s">
        <v>489</v>
      </c>
      <c r="C89" s="335" t="s">
        <v>71</v>
      </c>
      <c r="D89" s="398">
        <v>8035</v>
      </c>
      <c r="E89" s="398">
        <v>6425</v>
      </c>
      <c r="F89" s="398">
        <v>1610</v>
      </c>
      <c r="G89" s="398">
        <v>19</v>
      </c>
      <c r="H89" s="398">
        <v>4</v>
      </c>
      <c r="I89" s="398">
        <v>15</v>
      </c>
      <c r="J89" s="398">
        <v>35</v>
      </c>
      <c r="K89" s="398">
        <v>29</v>
      </c>
      <c r="L89" s="398">
        <v>6</v>
      </c>
      <c r="M89" s="398">
        <v>8019</v>
      </c>
      <c r="N89" s="398">
        <v>6400</v>
      </c>
      <c r="O89" s="398">
        <v>1619</v>
      </c>
      <c r="P89" s="381">
        <v>1.3</v>
      </c>
      <c r="Q89" s="381">
        <v>0.2</v>
      </c>
      <c r="R89" s="381">
        <v>5.9</v>
      </c>
    </row>
    <row r="90" spans="2:18" ht="16.5" customHeight="1" x14ac:dyDescent="0.2">
      <c r="B90" s="325" t="s">
        <v>194</v>
      </c>
      <c r="C90" s="335" t="s">
        <v>406</v>
      </c>
      <c r="D90" s="398">
        <v>36697</v>
      </c>
      <c r="E90" s="398">
        <v>22548</v>
      </c>
      <c r="F90" s="398">
        <v>14149</v>
      </c>
      <c r="G90" s="398">
        <v>602</v>
      </c>
      <c r="H90" s="398">
        <v>98</v>
      </c>
      <c r="I90" s="398">
        <v>504</v>
      </c>
      <c r="J90" s="398">
        <v>685</v>
      </c>
      <c r="K90" s="398">
        <v>273</v>
      </c>
      <c r="L90" s="398">
        <v>412</v>
      </c>
      <c r="M90" s="398">
        <v>36614</v>
      </c>
      <c r="N90" s="398">
        <v>22373</v>
      </c>
      <c r="O90" s="398">
        <v>14241</v>
      </c>
      <c r="P90" s="381">
        <v>17.5</v>
      </c>
      <c r="Q90" s="381">
        <v>3.2</v>
      </c>
      <c r="R90" s="381">
        <v>39.9</v>
      </c>
    </row>
    <row r="91" spans="2:18" ht="16.5" customHeight="1" x14ac:dyDescent="0.2">
      <c r="B91" s="325" t="s">
        <v>279</v>
      </c>
      <c r="C91" s="335" t="s">
        <v>408</v>
      </c>
      <c r="D91" s="398">
        <v>2047</v>
      </c>
      <c r="E91" s="398">
        <v>1602</v>
      </c>
      <c r="F91" s="398">
        <v>445</v>
      </c>
      <c r="G91" s="398">
        <v>9</v>
      </c>
      <c r="H91" s="398">
        <v>6</v>
      </c>
      <c r="I91" s="398">
        <v>3</v>
      </c>
      <c r="J91" s="398">
        <v>26</v>
      </c>
      <c r="K91" s="398">
        <v>14</v>
      </c>
      <c r="L91" s="398">
        <v>12</v>
      </c>
      <c r="M91" s="398">
        <v>2030</v>
      </c>
      <c r="N91" s="398">
        <v>1594</v>
      </c>
      <c r="O91" s="398">
        <v>436</v>
      </c>
      <c r="P91" s="381">
        <v>3.3</v>
      </c>
      <c r="Q91" s="381">
        <v>1.9</v>
      </c>
      <c r="R91" s="381">
        <v>8.3000000000000007</v>
      </c>
    </row>
    <row r="92" spans="2:18" ht="16.5" customHeight="1" x14ac:dyDescent="0.2">
      <c r="B92" s="325" t="s">
        <v>122</v>
      </c>
      <c r="C92" s="335" t="s">
        <v>130</v>
      </c>
      <c r="D92" s="398">
        <v>87103</v>
      </c>
      <c r="E92" s="398">
        <v>70000</v>
      </c>
      <c r="F92" s="398">
        <v>17103</v>
      </c>
      <c r="G92" s="398">
        <v>616</v>
      </c>
      <c r="H92" s="398">
        <v>558</v>
      </c>
      <c r="I92" s="398">
        <v>58</v>
      </c>
      <c r="J92" s="398">
        <v>835</v>
      </c>
      <c r="K92" s="398">
        <v>713</v>
      </c>
      <c r="L92" s="398">
        <v>122</v>
      </c>
      <c r="M92" s="398">
        <v>86884</v>
      </c>
      <c r="N92" s="398">
        <v>69845</v>
      </c>
      <c r="O92" s="398">
        <v>17039</v>
      </c>
      <c r="P92" s="381">
        <v>1.6</v>
      </c>
      <c r="Q92" s="381">
        <v>0.9</v>
      </c>
      <c r="R92" s="381">
        <v>4.5</v>
      </c>
    </row>
    <row r="93" spans="2:18" ht="16.5" customHeight="1" x14ac:dyDescent="0.2">
      <c r="B93" s="325" t="s">
        <v>271</v>
      </c>
      <c r="C93" s="336" t="s">
        <v>171</v>
      </c>
      <c r="D93" s="398">
        <v>6775</v>
      </c>
      <c r="E93" s="398">
        <v>4252</v>
      </c>
      <c r="F93" s="398">
        <v>2523</v>
      </c>
      <c r="G93" s="398">
        <v>37</v>
      </c>
      <c r="H93" s="398">
        <v>31</v>
      </c>
      <c r="I93" s="398">
        <v>6</v>
      </c>
      <c r="J93" s="398">
        <v>64</v>
      </c>
      <c r="K93" s="398">
        <v>24</v>
      </c>
      <c r="L93" s="398">
        <v>40</v>
      </c>
      <c r="M93" s="398">
        <v>6748</v>
      </c>
      <c r="N93" s="398">
        <v>4259</v>
      </c>
      <c r="O93" s="398">
        <v>2489</v>
      </c>
      <c r="P93" s="381">
        <v>3.7</v>
      </c>
      <c r="Q93" s="381">
        <v>0.9</v>
      </c>
      <c r="R93" s="381">
        <v>8.6</v>
      </c>
    </row>
    <row r="94" spans="2:18" ht="16.5" customHeight="1" x14ac:dyDescent="0.2">
      <c r="B94" s="322" t="s">
        <v>121</v>
      </c>
      <c r="C94" s="337" t="s">
        <v>226</v>
      </c>
      <c r="D94" s="396">
        <v>24732</v>
      </c>
      <c r="E94" s="396">
        <v>18706</v>
      </c>
      <c r="F94" s="396">
        <v>6026</v>
      </c>
      <c r="G94" s="396">
        <v>190</v>
      </c>
      <c r="H94" s="396">
        <v>170</v>
      </c>
      <c r="I94" s="396">
        <v>20</v>
      </c>
      <c r="J94" s="396">
        <v>178</v>
      </c>
      <c r="K94" s="396">
        <v>141</v>
      </c>
      <c r="L94" s="396">
        <v>37</v>
      </c>
      <c r="M94" s="396">
        <v>24744</v>
      </c>
      <c r="N94" s="396">
        <v>18735</v>
      </c>
      <c r="O94" s="396">
        <v>6009</v>
      </c>
      <c r="P94" s="383">
        <v>16.3</v>
      </c>
      <c r="Q94" s="383">
        <v>15.3</v>
      </c>
      <c r="R94" s="383">
        <v>19.600000000000001</v>
      </c>
    </row>
    <row r="95" spans="2:18" ht="16.5" customHeight="1" x14ac:dyDescent="0.2">
      <c r="B95" s="326" t="s">
        <v>251</v>
      </c>
      <c r="C95" s="338" t="s">
        <v>443</v>
      </c>
      <c r="D95" s="401">
        <v>68034</v>
      </c>
      <c r="E95" s="401">
        <v>20234</v>
      </c>
      <c r="F95" s="401">
        <v>47800</v>
      </c>
      <c r="G95" s="401">
        <v>669</v>
      </c>
      <c r="H95" s="401">
        <v>455</v>
      </c>
      <c r="I95" s="401">
        <v>214</v>
      </c>
      <c r="J95" s="401">
        <v>1130</v>
      </c>
      <c r="K95" s="401">
        <v>579</v>
      </c>
      <c r="L95" s="401">
        <v>551</v>
      </c>
      <c r="M95" s="401">
        <v>67573</v>
      </c>
      <c r="N95" s="401">
        <v>20110</v>
      </c>
      <c r="O95" s="401">
        <v>47463</v>
      </c>
      <c r="P95" s="384">
        <v>68.900000000000006</v>
      </c>
      <c r="Q95" s="384">
        <v>43</v>
      </c>
      <c r="R95" s="384">
        <v>79.8</v>
      </c>
    </row>
    <row r="96" spans="2:18" ht="16.5" customHeight="1" x14ac:dyDescent="0.2">
      <c r="B96" s="324" t="s">
        <v>418</v>
      </c>
      <c r="C96" s="334" t="s">
        <v>304</v>
      </c>
      <c r="D96" s="393">
        <v>17143</v>
      </c>
      <c r="E96" s="393">
        <v>6843</v>
      </c>
      <c r="F96" s="393">
        <v>10300</v>
      </c>
      <c r="G96" s="393">
        <v>679</v>
      </c>
      <c r="H96" s="393">
        <v>362</v>
      </c>
      <c r="I96" s="393">
        <v>317</v>
      </c>
      <c r="J96" s="393">
        <v>328</v>
      </c>
      <c r="K96" s="393">
        <v>21</v>
      </c>
      <c r="L96" s="393">
        <v>307</v>
      </c>
      <c r="M96" s="393">
        <v>17494</v>
      </c>
      <c r="N96" s="393">
        <v>7184</v>
      </c>
      <c r="O96" s="393">
        <v>10310</v>
      </c>
      <c r="P96" s="375">
        <v>53.3</v>
      </c>
      <c r="Q96" s="375">
        <v>30.1</v>
      </c>
      <c r="R96" s="375">
        <v>69.5</v>
      </c>
    </row>
    <row r="97" spans="2:18" ht="16.5" customHeight="1" x14ac:dyDescent="0.2">
      <c r="B97" s="325" t="s">
        <v>510</v>
      </c>
      <c r="C97" s="335" t="s">
        <v>511</v>
      </c>
      <c r="D97" s="398">
        <v>26581</v>
      </c>
      <c r="E97" s="398">
        <v>8490</v>
      </c>
      <c r="F97" s="398">
        <v>18091</v>
      </c>
      <c r="G97" s="398">
        <v>697</v>
      </c>
      <c r="H97" s="398">
        <v>384</v>
      </c>
      <c r="I97" s="398">
        <v>313</v>
      </c>
      <c r="J97" s="398">
        <v>395</v>
      </c>
      <c r="K97" s="398">
        <v>161</v>
      </c>
      <c r="L97" s="398">
        <v>234</v>
      </c>
      <c r="M97" s="398">
        <v>26883</v>
      </c>
      <c r="N97" s="398">
        <v>8713</v>
      </c>
      <c r="O97" s="398">
        <v>18170</v>
      </c>
      <c r="P97" s="381">
        <v>80.400000000000006</v>
      </c>
      <c r="Q97" s="381">
        <v>75.599999999999994</v>
      </c>
      <c r="R97" s="381">
        <v>82.7</v>
      </c>
    </row>
    <row r="98" spans="2:18" ht="16.5" customHeight="1" x14ac:dyDescent="0.2">
      <c r="B98" s="322" t="s">
        <v>161</v>
      </c>
      <c r="C98" s="333" t="s">
        <v>512</v>
      </c>
      <c r="D98" s="396">
        <v>64225</v>
      </c>
      <c r="E98" s="396">
        <v>19260</v>
      </c>
      <c r="F98" s="396">
        <v>44965</v>
      </c>
      <c r="G98" s="396">
        <v>520</v>
      </c>
      <c r="H98" s="396">
        <v>221</v>
      </c>
      <c r="I98" s="396">
        <v>299</v>
      </c>
      <c r="J98" s="396">
        <v>644</v>
      </c>
      <c r="K98" s="396">
        <v>101</v>
      </c>
      <c r="L98" s="396">
        <v>543</v>
      </c>
      <c r="M98" s="396">
        <v>64101</v>
      </c>
      <c r="N98" s="396">
        <v>19380</v>
      </c>
      <c r="O98" s="396">
        <v>44721</v>
      </c>
      <c r="P98" s="383">
        <v>20.9</v>
      </c>
      <c r="Q98" s="383">
        <v>15.2</v>
      </c>
      <c r="R98" s="383">
        <v>23.3</v>
      </c>
    </row>
    <row r="99" spans="2:18" ht="16.5" customHeight="1" x14ac:dyDescent="0.2">
      <c r="B99" s="326" t="s">
        <v>124</v>
      </c>
      <c r="C99" s="332" t="s">
        <v>24</v>
      </c>
      <c r="D99" s="401">
        <v>62870</v>
      </c>
      <c r="E99" s="401">
        <v>16195</v>
      </c>
      <c r="F99" s="401">
        <v>46675</v>
      </c>
      <c r="G99" s="401">
        <v>835</v>
      </c>
      <c r="H99" s="401">
        <v>613</v>
      </c>
      <c r="I99" s="401">
        <v>222</v>
      </c>
      <c r="J99" s="401">
        <v>534</v>
      </c>
      <c r="K99" s="401">
        <v>118</v>
      </c>
      <c r="L99" s="401">
        <v>416</v>
      </c>
      <c r="M99" s="401">
        <v>63171</v>
      </c>
      <c r="N99" s="401">
        <v>16690</v>
      </c>
      <c r="O99" s="401">
        <v>46481</v>
      </c>
      <c r="P99" s="384">
        <v>43.8</v>
      </c>
      <c r="Q99" s="384">
        <v>28.5</v>
      </c>
      <c r="R99" s="384">
        <v>49.4</v>
      </c>
    </row>
    <row r="100" spans="2:18" ht="16.5" customHeight="1" x14ac:dyDescent="0.2">
      <c r="B100" s="324" t="s">
        <v>30</v>
      </c>
      <c r="C100" s="334" t="s">
        <v>169</v>
      </c>
      <c r="D100" s="396">
        <v>32409</v>
      </c>
      <c r="E100" s="396">
        <v>16167</v>
      </c>
      <c r="F100" s="396">
        <v>16242</v>
      </c>
      <c r="G100" s="396">
        <v>1103</v>
      </c>
      <c r="H100" s="396">
        <v>577</v>
      </c>
      <c r="I100" s="396">
        <v>526</v>
      </c>
      <c r="J100" s="396">
        <v>1263</v>
      </c>
      <c r="K100" s="396">
        <v>578</v>
      </c>
      <c r="L100" s="396">
        <v>685</v>
      </c>
      <c r="M100" s="396">
        <v>32249</v>
      </c>
      <c r="N100" s="396">
        <v>16166</v>
      </c>
      <c r="O100" s="396">
        <v>16083</v>
      </c>
      <c r="P100" s="383">
        <v>11.4</v>
      </c>
      <c r="Q100" s="383">
        <v>6.9</v>
      </c>
      <c r="R100" s="383">
        <v>15.9</v>
      </c>
    </row>
    <row r="101" spans="2:18" ht="16.5" customHeight="1" x14ac:dyDescent="0.2">
      <c r="B101" s="325" t="s">
        <v>380</v>
      </c>
      <c r="C101" s="335" t="s">
        <v>513</v>
      </c>
      <c r="D101" s="398">
        <v>45385</v>
      </c>
      <c r="E101" s="398">
        <v>32144</v>
      </c>
      <c r="F101" s="398">
        <v>13241</v>
      </c>
      <c r="G101" s="398">
        <v>442</v>
      </c>
      <c r="H101" s="398">
        <v>393</v>
      </c>
      <c r="I101" s="398">
        <v>49</v>
      </c>
      <c r="J101" s="398">
        <v>589</v>
      </c>
      <c r="K101" s="398">
        <v>337</v>
      </c>
      <c r="L101" s="398">
        <v>252</v>
      </c>
      <c r="M101" s="398">
        <v>45238</v>
      </c>
      <c r="N101" s="398">
        <v>32200</v>
      </c>
      <c r="O101" s="398">
        <v>13038</v>
      </c>
      <c r="P101" s="381">
        <v>36.799999999999997</v>
      </c>
      <c r="Q101" s="381">
        <v>27.9</v>
      </c>
      <c r="R101" s="381">
        <v>58.8</v>
      </c>
    </row>
    <row r="102" spans="2:18" ht="16.5" customHeight="1" x14ac:dyDescent="0.2">
      <c r="B102" s="326" t="s">
        <v>472</v>
      </c>
      <c r="C102" s="332" t="s">
        <v>514</v>
      </c>
      <c r="D102" s="404">
        <v>8667</v>
      </c>
      <c r="E102" s="404">
        <v>5920</v>
      </c>
      <c r="F102" s="404">
        <v>2747</v>
      </c>
      <c r="G102" s="404">
        <v>75</v>
      </c>
      <c r="H102" s="404">
        <v>9</v>
      </c>
      <c r="I102" s="404">
        <v>66</v>
      </c>
      <c r="J102" s="404">
        <v>91</v>
      </c>
      <c r="K102" s="404">
        <v>76</v>
      </c>
      <c r="L102" s="404">
        <v>15</v>
      </c>
      <c r="M102" s="404">
        <v>8651</v>
      </c>
      <c r="N102" s="404">
        <v>5853</v>
      </c>
      <c r="O102" s="404">
        <v>2798</v>
      </c>
      <c r="P102" s="387">
        <v>26.7</v>
      </c>
      <c r="Q102" s="387">
        <v>9.9</v>
      </c>
      <c r="R102" s="387">
        <v>61.9</v>
      </c>
    </row>
  </sheetData>
  <mergeCells count="12">
    <mergeCell ref="M54:O54"/>
    <mergeCell ref="P54:R54"/>
    <mergeCell ref="D3:F3"/>
    <mergeCell ref="G3:I3"/>
    <mergeCell ref="J3:L3"/>
    <mergeCell ref="M3:O3"/>
    <mergeCell ref="P3:R3"/>
    <mergeCell ref="B3:C4"/>
    <mergeCell ref="B54:C55"/>
    <mergeCell ref="D54:F54"/>
    <mergeCell ref="G54:I54"/>
    <mergeCell ref="J54:L54"/>
  </mergeCells>
  <phoneticPr fontId="5"/>
  <dataValidations count="1">
    <dataValidation type="whole" allowBlank="1"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orientation="landscape"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8"/>
  </sheetPr>
  <dimension ref="B2:T52"/>
  <sheetViews>
    <sheetView zoomScale="130" zoomScaleNormal="130" workbookViewId="0">
      <selection activeCell="X9" sqref="X9"/>
    </sheetView>
  </sheetViews>
  <sheetFormatPr defaultColWidth="9" defaultRowHeight="13" x14ac:dyDescent="0.2"/>
  <cols>
    <col min="1" max="1" width="1.453125" style="19" customWidth="1"/>
    <col min="2" max="2" width="2.90625" style="19" customWidth="1"/>
    <col min="3" max="3" width="2.6328125" style="19" customWidth="1"/>
    <col min="4" max="4" width="6.6328125" style="19" customWidth="1"/>
    <col min="5" max="5" width="4.36328125" style="19" customWidth="1"/>
    <col min="6" max="6" width="31.90625" style="19" customWidth="1"/>
    <col min="7" max="11" width="7.6328125" style="19" customWidth="1"/>
    <col min="12" max="12" width="8.6328125" style="19" customWidth="1"/>
    <col min="13" max="13" width="2.6328125" style="19" customWidth="1"/>
    <col min="14" max="14" width="1.26953125" style="19" customWidth="1"/>
    <col min="15" max="15" width="2.6328125" style="20" customWidth="1"/>
    <col min="16" max="17" width="2.6328125" style="19" customWidth="1"/>
    <col min="18" max="20" width="9" style="19" hidden="1" customWidth="1"/>
    <col min="21" max="16384" width="9" style="19"/>
  </cols>
  <sheetData>
    <row r="2" spans="2:20" s="21" customFormat="1" ht="24.75" customHeight="1" x14ac:dyDescent="0.2">
      <c r="B2" s="496" t="s">
        <v>232</v>
      </c>
      <c r="C2" s="496"/>
      <c r="D2" s="496"/>
      <c r="E2" s="496"/>
      <c r="F2" s="496"/>
      <c r="G2" s="496"/>
      <c r="H2" s="496"/>
      <c r="I2" s="496"/>
      <c r="J2" s="496"/>
      <c r="K2" s="496"/>
      <c r="L2" s="496"/>
      <c r="M2" s="496"/>
      <c r="N2" s="496"/>
      <c r="O2" s="496"/>
    </row>
    <row r="3" spans="2:20" s="21" customFormat="1" ht="15" customHeight="1" x14ac:dyDescent="0.2">
      <c r="B3" s="22"/>
      <c r="C3" s="22"/>
      <c r="D3" s="22"/>
      <c r="E3" s="22"/>
      <c r="F3" s="28"/>
      <c r="G3" s="28"/>
      <c r="H3" s="28"/>
      <c r="I3" s="28"/>
      <c r="J3" s="28"/>
      <c r="K3" s="28"/>
      <c r="L3" s="28"/>
      <c r="M3" s="22"/>
      <c r="N3" s="22"/>
      <c r="O3" s="20"/>
    </row>
    <row r="4" spans="2:20" ht="15.75" customHeight="1" x14ac:dyDescent="0.2">
      <c r="B4" s="19" t="s">
        <v>170</v>
      </c>
      <c r="C4" s="24"/>
      <c r="D4" s="23"/>
      <c r="E4" s="23"/>
      <c r="F4" s="23"/>
      <c r="G4" s="31"/>
      <c r="H4" s="23"/>
      <c r="I4" s="23"/>
      <c r="J4" s="23"/>
      <c r="K4" s="23"/>
      <c r="L4" s="23"/>
      <c r="M4" s="25" t="str">
        <f>REPT("-",R4-LEN(D4))</f>
        <v/>
      </c>
      <c r="N4" s="25"/>
      <c r="O4" s="35"/>
    </row>
    <row r="5" spans="2:20" ht="15.75" customHeight="1" x14ac:dyDescent="0.2">
      <c r="C5" s="23"/>
      <c r="D5" s="23"/>
      <c r="E5" s="23"/>
      <c r="F5" s="23"/>
      <c r="G5" s="23"/>
      <c r="H5" s="23"/>
      <c r="I5" s="23"/>
      <c r="J5" s="23"/>
      <c r="K5" s="23"/>
      <c r="L5" s="23"/>
      <c r="M5" s="23"/>
      <c r="N5" s="23"/>
    </row>
    <row r="6" spans="2:20" ht="18.75" customHeight="1" x14ac:dyDescent="0.2">
      <c r="B6" s="19" t="s">
        <v>5</v>
      </c>
      <c r="C6" s="23"/>
      <c r="D6" s="23"/>
      <c r="E6" s="23"/>
      <c r="F6" s="23"/>
      <c r="G6" s="32"/>
      <c r="H6" s="23"/>
      <c r="I6" s="23"/>
      <c r="J6" s="23"/>
      <c r="K6" s="23"/>
      <c r="L6" s="23"/>
      <c r="M6" s="23"/>
      <c r="N6" s="23"/>
      <c r="O6" s="36"/>
    </row>
    <row r="7" spans="2:20" ht="18.75" customHeight="1" x14ac:dyDescent="0.2">
      <c r="B7" s="23"/>
      <c r="C7" s="24" t="s">
        <v>97</v>
      </c>
      <c r="D7" s="23" t="s">
        <v>281</v>
      </c>
      <c r="E7" s="23"/>
      <c r="F7" s="23"/>
      <c r="G7" s="32"/>
      <c r="H7" s="23"/>
      <c r="I7" s="23"/>
      <c r="J7" s="23"/>
      <c r="K7" s="23"/>
      <c r="L7" s="23"/>
      <c r="M7" s="23"/>
      <c r="N7" s="23"/>
      <c r="O7" s="36"/>
    </row>
    <row r="8" spans="2:20" ht="18.75" customHeight="1" x14ac:dyDescent="0.2">
      <c r="B8" s="23"/>
      <c r="C8" s="24"/>
      <c r="D8" s="23" t="s">
        <v>69</v>
      </c>
      <c r="E8" s="23"/>
      <c r="F8" s="23"/>
      <c r="G8" s="31"/>
      <c r="H8" s="23"/>
      <c r="I8" s="23"/>
      <c r="J8" s="23"/>
      <c r="K8" s="23"/>
      <c r="L8" s="23"/>
      <c r="M8" s="25" t="str">
        <f>REPT("-",R8-LEN(D8))</f>
        <v>------------------------------------------------------------------</v>
      </c>
      <c r="N8" s="25"/>
      <c r="O8" s="35" t="str">
        <f>HYPERLINK("#"&amp;T8&amp;"!A1","1")</f>
        <v>1</v>
      </c>
      <c r="R8" s="19">
        <v>78</v>
      </c>
      <c r="T8" s="19" t="s">
        <v>282</v>
      </c>
    </row>
    <row r="9" spans="2:20" ht="18.75" customHeight="1" x14ac:dyDescent="0.2">
      <c r="B9" s="23"/>
      <c r="C9" s="24"/>
      <c r="D9" s="23" t="s">
        <v>224</v>
      </c>
      <c r="E9" s="23"/>
      <c r="F9" s="23"/>
      <c r="G9" s="31"/>
      <c r="H9" s="23"/>
      <c r="I9" s="23"/>
      <c r="J9" s="23"/>
      <c r="K9" s="23"/>
      <c r="L9" s="23"/>
      <c r="M9" s="25" t="str">
        <f>REPT("-",R9-LEN(D9))</f>
        <v>-----------------------------------------------------------------</v>
      </c>
      <c r="N9" s="25"/>
      <c r="O9" s="35" t="str">
        <f>HYPERLINK("#"&amp;T9&amp;"!A1","1")</f>
        <v>1</v>
      </c>
      <c r="R9" s="19">
        <v>78</v>
      </c>
      <c r="T9" s="19" t="s">
        <v>179</v>
      </c>
    </row>
    <row r="10" spans="2:20" ht="18.75" customHeight="1" x14ac:dyDescent="0.2">
      <c r="B10" s="23"/>
      <c r="C10" s="24" t="s">
        <v>239</v>
      </c>
      <c r="D10" s="23" t="s">
        <v>109</v>
      </c>
      <c r="E10" s="23"/>
      <c r="F10" s="23"/>
      <c r="G10" s="31"/>
      <c r="H10" s="23"/>
      <c r="I10" s="23"/>
      <c r="J10" s="23"/>
      <c r="K10" s="23"/>
      <c r="L10" s="23"/>
      <c r="M10" s="25"/>
      <c r="N10" s="25"/>
      <c r="O10" s="35"/>
      <c r="R10" s="19" t="s">
        <v>81</v>
      </c>
      <c r="T10" s="19" t="s">
        <v>81</v>
      </c>
    </row>
    <row r="11" spans="2:20" ht="18.75" customHeight="1" x14ac:dyDescent="0.2">
      <c r="B11" s="23"/>
      <c r="C11" s="24" t="s">
        <v>81</v>
      </c>
      <c r="D11" s="23" t="s">
        <v>69</v>
      </c>
      <c r="E11" s="23"/>
      <c r="F11" s="23"/>
      <c r="G11" s="32"/>
      <c r="H11" s="23"/>
      <c r="I11" s="23"/>
      <c r="J11" s="23"/>
      <c r="K11" s="23"/>
      <c r="L11" s="23"/>
      <c r="M11" s="25" t="str">
        <f>REPT("-",R11-LEN(D11))</f>
        <v>------------------------------------------------------------------</v>
      </c>
      <c r="N11" s="23"/>
      <c r="O11" s="35" t="str">
        <f>HYPERLINK("#"&amp;T11&amp;"!A1","2")</f>
        <v>2</v>
      </c>
      <c r="R11" s="19">
        <v>78</v>
      </c>
      <c r="T11" s="19" t="s">
        <v>181</v>
      </c>
    </row>
    <row r="12" spans="2:20" ht="18.75" customHeight="1" x14ac:dyDescent="0.2">
      <c r="B12" s="23"/>
      <c r="C12" s="24"/>
      <c r="D12" s="23" t="s">
        <v>224</v>
      </c>
      <c r="E12" s="23"/>
      <c r="F12" s="23"/>
      <c r="G12" s="31"/>
      <c r="H12" s="23"/>
      <c r="I12" s="23"/>
      <c r="J12" s="23"/>
      <c r="K12" s="23"/>
      <c r="L12" s="23"/>
      <c r="M12" s="25" t="str">
        <f>REPT("-",R12-LEN(D12))</f>
        <v>-----------------------------------------------------------------</v>
      </c>
      <c r="N12" s="25"/>
      <c r="O12" s="35" t="str">
        <f>HYPERLINK("#"&amp;T12&amp;"!A1","2")</f>
        <v>2</v>
      </c>
      <c r="R12" s="19">
        <v>78</v>
      </c>
      <c r="T12" s="19" t="s">
        <v>181</v>
      </c>
    </row>
    <row r="13" spans="2:20" ht="18.75" customHeight="1" x14ac:dyDescent="0.2">
      <c r="B13" s="23"/>
      <c r="C13" s="24" t="s">
        <v>150</v>
      </c>
      <c r="D13" s="23" t="s">
        <v>289</v>
      </c>
      <c r="E13" s="23"/>
      <c r="F13" s="23"/>
      <c r="G13" s="31"/>
      <c r="H13" s="23"/>
      <c r="I13" s="23"/>
      <c r="J13" s="23"/>
      <c r="K13" s="23"/>
      <c r="L13" s="23"/>
      <c r="M13" s="25"/>
      <c r="N13" s="25"/>
      <c r="O13" s="35"/>
      <c r="R13" s="19" t="s">
        <v>81</v>
      </c>
    </row>
    <row r="14" spans="2:20" ht="18.75" customHeight="1" x14ac:dyDescent="0.2">
      <c r="B14" s="23"/>
      <c r="C14" s="23"/>
      <c r="D14" s="23" t="s">
        <v>69</v>
      </c>
      <c r="E14" s="23"/>
      <c r="F14" s="23"/>
      <c r="G14" s="31"/>
      <c r="H14" s="23"/>
      <c r="I14" s="23"/>
      <c r="J14" s="23"/>
      <c r="K14" s="23"/>
      <c r="L14" s="23"/>
      <c r="M14" s="25" t="str">
        <f>REPT("-",R14-LEN(D14))</f>
        <v>------------------------------------------------------------------</v>
      </c>
      <c r="N14" s="25"/>
      <c r="O14" s="35" t="str">
        <f>HYPERLINK("#"&amp;T14&amp;"!A1","3")</f>
        <v>3</v>
      </c>
      <c r="R14" s="19">
        <v>78</v>
      </c>
      <c r="T14" s="19" t="s">
        <v>67</v>
      </c>
    </row>
    <row r="15" spans="2:20" ht="18.75" customHeight="1" x14ac:dyDescent="0.2">
      <c r="B15" s="23"/>
      <c r="C15" s="23"/>
      <c r="D15" s="23" t="s">
        <v>224</v>
      </c>
      <c r="E15" s="23"/>
      <c r="F15" s="23"/>
      <c r="G15" s="31"/>
      <c r="H15" s="23"/>
      <c r="I15" s="23"/>
      <c r="J15" s="23"/>
      <c r="K15" s="23"/>
      <c r="L15" s="23"/>
      <c r="M15" s="25" t="str">
        <f>REPT("-",R15-LEN(D15))</f>
        <v>-----------------------------------------------------------------</v>
      </c>
      <c r="N15" s="25"/>
      <c r="O15" s="35" t="str">
        <f>HYPERLINK("#"&amp;T15&amp;"!A1","3")</f>
        <v>3</v>
      </c>
      <c r="R15" s="19">
        <v>78</v>
      </c>
      <c r="T15" s="19" t="s">
        <v>67</v>
      </c>
    </row>
    <row r="16" spans="2:20" ht="10.5" customHeight="1" x14ac:dyDescent="0.2">
      <c r="B16" s="23"/>
      <c r="C16" s="23"/>
      <c r="D16" s="23"/>
      <c r="E16" s="23"/>
      <c r="F16" s="23"/>
      <c r="G16" s="23"/>
      <c r="H16" s="23"/>
      <c r="I16" s="23"/>
      <c r="J16" s="23"/>
      <c r="K16" s="23"/>
      <c r="L16" s="23"/>
      <c r="M16" s="23"/>
      <c r="N16" s="23"/>
      <c r="O16" s="36"/>
    </row>
    <row r="17" spans="2:20" ht="18.75" customHeight="1" x14ac:dyDescent="0.2">
      <c r="B17" s="19" t="s">
        <v>214</v>
      </c>
      <c r="C17" s="23"/>
      <c r="D17" s="23"/>
      <c r="E17" s="23"/>
      <c r="F17" s="23"/>
      <c r="G17" s="23"/>
      <c r="H17" s="23"/>
      <c r="I17" s="23"/>
      <c r="J17" s="23"/>
      <c r="K17" s="23"/>
      <c r="L17" s="23"/>
      <c r="M17" s="23"/>
      <c r="N17" s="23"/>
      <c r="O17" s="36"/>
    </row>
    <row r="18" spans="2:20" ht="18.75" customHeight="1" x14ac:dyDescent="0.2">
      <c r="B18" s="23"/>
      <c r="C18" s="19" t="s">
        <v>291</v>
      </c>
      <c r="D18" s="23"/>
      <c r="E18" s="23"/>
      <c r="F18" s="29"/>
      <c r="G18" s="23"/>
      <c r="H18" s="23"/>
      <c r="I18" s="23"/>
      <c r="J18" s="23"/>
      <c r="K18" s="23"/>
      <c r="L18" s="23"/>
      <c r="M18" s="23"/>
      <c r="N18" s="23"/>
      <c r="O18" s="36"/>
    </row>
    <row r="19" spans="2:20" ht="18.75" customHeight="1" x14ac:dyDescent="0.2">
      <c r="B19" s="23"/>
      <c r="C19" s="23"/>
      <c r="D19" s="24" t="s">
        <v>44</v>
      </c>
      <c r="E19" s="27" t="s">
        <v>293</v>
      </c>
      <c r="F19" s="23"/>
      <c r="G19" s="27"/>
      <c r="H19" s="23"/>
      <c r="I19" s="23"/>
      <c r="J19" s="23"/>
      <c r="K19" s="23"/>
      <c r="L19" s="23"/>
      <c r="M19" s="25" t="str">
        <f t="shared" ref="M19:M28" si="0">REPT("-",R19-LEN(E19))</f>
        <v>---------------------------</v>
      </c>
      <c r="N19" s="25"/>
      <c r="O19" s="35" t="str">
        <f>HYPERLINK("#"&amp;T19&amp;"!A1","4")</f>
        <v>4</v>
      </c>
      <c r="R19" s="19">
        <v>58</v>
      </c>
      <c r="T19" s="19" t="s">
        <v>38</v>
      </c>
    </row>
    <row r="20" spans="2:20" ht="18.75" customHeight="1" x14ac:dyDescent="0.2">
      <c r="B20" s="23"/>
      <c r="C20" s="23"/>
      <c r="D20" s="24" t="s">
        <v>295</v>
      </c>
      <c r="E20" s="23" t="s">
        <v>137</v>
      </c>
      <c r="F20" s="23"/>
      <c r="G20" s="23"/>
      <c r="H20" s="23"/>
      <c r="I20" s="23"/>
      <c r="J20" s="23"/>
      <c r="K20" s="23"/>
      <c r="L20" s="23"/>
      <c r="M20" s="25" t="str">
        <f t="shared" si="0"/>
        <v>---------------------------</v>
      </c>
      <c r="N20" s="25"/>
      <c r="O20" s="35" t="str">
        <f>HYPERLINK("#"&amp;T20&amp;"!A1","5")</f>
        <v>5</v>
      </c>
      <c r="R20" s="19">
        <v>58</v>
      </c>
      <c r="T20" s="19" t="s">
        <v>297</v>
      </c>
    </row>
    <row r="21" spans="2:20" ht="18.75" customHeight="1" x14ac:dyDescent="0.2">
      <c r="B21" s="23"/>
      <c r="C21" s="23"/>
      <c r="D21" s="24" t="s">
        <v>298</v>
      </c>
      <c r="E21" s="23" t="s">
        <v>249</v>
      </c>
      <c r="F21" s="23"/>
      <c r="G21" s="23"/>
      <c r="H21" s="23"/>
      <c r="I21" s="23"/>
      <c r="J21" s="23"/>
      <c r="K21" s="23"/>
      <c r="L21" s="23"/>
      <c r="M21" s="25" t="str">
        <f t="shared" si="0"/>
        <v>-------------------------------</v>
      </c>
      <c r="N21" s="25"/>
      <c r="O21" s="35" t="str">
        <f>HYPERLINK("#"&amp;T21&amp;"!A1","6")</f>
        <v>6</v>
      </c>
      <c r="R21" s="19">
        <v>60</v>
      </c>
      <c r="T21" s="19" t="s">
        <v>65</v>
      </c>
    </row>
    <row r="22" spans="2:20" ht="18.75" customHeight="1" x14ac:dyDescent="0.2">
      <c r="B22" s="23"/>
      <c r="C22" s="23"/>
      <c r="D22" s="24" t="s">
        <v>115</v>
      </c>
      <c r="E22" s="23" t="s">
        <v>28</v>
      </c>
      <c r="F22" s="23"/>
      <c r="G22" s="23"/>
      <c r="H22" s="23"/>
      <c r="I22" s="23"/>
      <c r="J22" s="23"/>
      <c r="K22" s="23"/>
      <c r="L22" s="23"/>
      <c r="M22" s="25" t="str">
        <f t="shared" si="0"/>
        <v>-------------------------------</v>
      </c>
      <c r="N22" s="25"/>
      <c r="O22" s="35" t="str">
        <f>HYPERLINK("#"&amp;T22&amp;"!A1","7")</f>
        <v>7</v>
      </c>
      <c r="R22" s="19">
        <v>60</v>
      </c>
      <c r="T22" s="19" t="s">
        <v>302</v>
      </c>
    </row>
    <row r="23" spans="2:20" ht="18.75" customHeight="1" x14ac:dyDescent="0.2">
      <c r="B23" s="23"/>
      <c r="C23" s="23"/>
      <c r="D23" s="24" t="s">
        <v>303</v>
      </c>
      <c r="E23" s="23" t="s">
        <v>283</v>
      </c>
      <c r="F23" s="23"/>
      <c r="G23" s="23"/>
      <c r="H23" s="23"/>
      <c r="I23" s="23"/>
      <c r="J23" s="23"/>
      <c r="K23" s="23"/>
      <c r="L23" s="23"/>
      <c r="M23" s="25" t="str">
        <f t="shared" si="0"/>
        <v>----------------------------</v>
      </c>
      <c r="N23" s="25"/>
      <c r="O23" s="35" t="str">
        <f>HYPERLINK("#"&amp;T23&amp;"!A1","8")</f>
        <v>8</v>
      </c>
      <c r="R23" s="19">
        <v>58</v>
      </c>
      <c r="T23" s="19" t="s">
        <v>308</v>
      </c>
    </row>
    <row r="24" spans="2:20" ht="18.75" customHeight="1" x14ac:dyDescent="0.2">
      <c r="B24" s="23"/>
      <c r="C24" s="23"/>
      <c r="D24" s="24" t="s">
        <v>309</v>
      </c>
      <c r="E24" s="23" t="s">
        <v>285</v>
      </c>
      <c r="F24" s="23"/>
      <c r="G24" s="23"/>
      <c r="H24" s="23"/>
      <c r="I24" s="23"/>
      <c r="J24" s="23"/>
      <c r="K24" s="23"/>
      <c r="L24" s="23"/>
      <c r="M24" s="25" t="str">
        <f t="shared" si="0"/>
        <v>--------------------------</v>
      </c>
      <c r="N24" s="25"/>
      <c r="O24" s="35" t="str">
        <f>HYPERLINK("#"&amp;T24&amp;"!A1","9")</f>
        <v>9</v>
      </c>
      <c r="R24" s="19">
        <v>57</v>
      </c>
      <c r="T24" s="19" t="s">
        <v>256</v>
      </c>
    </row>
    <row r="25" spans="2:20" ht="18.75" customHeight="1" x14ac:dyDescent="0.2">
      <c r="B25" s="23"/>
      <c r="C25" s="23"/>
      <c r="D25" s="24" t="s">
        <v>313</v>
      </c>
      <c r="E25" s="23" t="s">
        <v>315</v>
      </c>
      <c r="F25" s="23"/>
      <c r="G25" s="23"/>
      <c r="H25" s="23"/>
      <c r="I25" s="23"/>
      <c r="J25" s="23"/>
      <c r="K25" s="23"/>
      <c r="L25" s="23"/>
      <c r="M25" s="25" t="str">
        <f t="shared" si="0"/>
        <v>-------------------------</v>
      </c>
      <c r="N25" s="25"/>
      <c r="O25" s="35" t="str">
        <f>HYPERLINK("#"&amp;T25&amp;"!A1","10")</f>
        <v>10</v>
      </c>
      <c r="R25" s="19">
        <v>57</v>
      </c>
      <c r="T25" s="19" t="s">
        <v>77</v>
      </c>
    </row>
    <row r="26" spans="2:20" ht="18.75" customHeight="1" x14ac:dyDescent="0.2">
      <c r="B26" s="23"/>
      <c r="C26" s="23"/>
      <c r="D26" s="24" t="s">
        <v>258</v>
      </c>
      <c r="E26" s="23" t="s">
        <v>207</v>
      </c>
      <c r="F26" s="23"/>
      <c r="G26" s="23"/>
      <c r="H26" s="23"/>
      <c r="I26" s="23"/>
      <c r="J26" s="23"/>
      <c r="K26" s="23"/>
      <c r="L26" s="23"/>
      <c r="M26" s="25" t="str">
        <f t="shared" si="0"/>
        <v>-------------------------</v>
      </c>
      <c r="N26" s="25"/>
      <c r="O26" s="35" t="str">
        <f>HYPERLINK("#"&amp;T26&amp;"!A1","11")</f>
        <v>11</v>
      </c>
      <c r="R26" s="19">
        <v>57</v>
      </c>
      <c r="T26" s="19" t="s">
        <v>108</v>
      </c>
    </row>
    <row r="27" spans="2:20" ht="18.75" customHeight="1" x14ac:dyDescent="0.2">
      <c r="B27" s="23"/>
      <c r="C27" s="23"/>
      <c r="D27" s="24" t="s">
        <v>1</v>
      </c>
      <c r="E27" s="23" t="s">
        <v>76</v>
      </c>
      <c r="F27" s="23"/>
      <c r="G27" s="23"/>
      <c r="H27" s="23"/>
      <c r="I27" s="23"/>
      <c r="J27" s="23"/>
      <c r="K27" s="23"/>
      <c r="L27" s="23"/>
      <c r="M27" s="25" t="str">
        <f t="shared" si="0"/>
        <v>---------------------------------------</v>
      </c>
      <c r="N27" s="25"/>
      <c r="O27" s="35" t="str">
        <f>HYPERLINK("#"&amp;T27&amp;"!A1","12")</f>
        <v>12</v>
      </c>
      <c r="R27" s="19">
        <v>62</v>
      </c>
      <c r="T27" s="19" t="s">
        <v>112</v>
      </c>
    </row>
    <row r="28" spans="2:20" ht="18.75" customHeight="1" x14ac:dyDescent="0.2">
      <c r="B28" s="23"/>
      <c r="C28" s="23"/>
      <c r="D28" s="24" t="s">
        <v>245</v>
      </c>
      <c r="E28" s="23" t="s">
        <v>90</v>
      </c>
      <c r="F28" s="23"/>
      <c r="G28" s="23"/>
      <c r="H28" s="23"/>
      <c r="I28" s="23"/>
      <c r="J28" s="23"/>
      <c r="K28" s="23"/>
      <c r="L28" s="23"/>
      <c r="M28" s="25" t="str">
        <f t="shared" si="0"/>
        <v>-----------------------------------------------</v>
      </c>
      <c r="N28" s="25"/>
      <c r="O28" s="35" t="str">
        <f>HYPERLINK("#"&amp;T28&amp;"!A1","13")</f>
        <v>13</v>
      </c>
      <c r="R28" s="19">
        <v>66</v>
      </c>
      <c r="T28" s="19" t="s">
        <v>317</v>
      </c>
    </row>
    <row r="29" spans="2:20" ht="18.75" customHeight="1" x14ac:dyDescent="0.2">
      <c r="B29" s="23"/>
      <c r="C29" s="23"/>
      <c r="D29" s="25"/>
      <c r="E29" s="25"/>
      <c r="F29" s="23"/>
      <c r="G29" s="23"/>
      <c r="H29" s="23"/>
      <c r="I29" s="23"/>
      <c r="J29" s="23"/>
      <c r="K29" s="23"/>
      <c r="L29" s="23"/>
      <c r="M29" s="23"/>
      <c r="N29" s="23"/>
      <c r="O29" s="36"/>
    </row>
    <row r="30" spans="2:20" ht="18.75" customHeight="1" x14ac:dyDescent="0.2">
      <c r="C30" s="19" t="s">
        <v>216</v>
      </c>
      <c r="D30" s="23"/>
      <c r="E30" s="23"/>
      <c r="F30" s="23"/>
      <c r="G30" s="23"/>
      <c r="H30" s="23"/>
      <c r="I30" s="23"/>
      <c r="J30" s="23"/>
      <c r="K30" s="23"/>
      <c r="L30" s="23"/>
      <c r="M30" s="23"/>
      <c r="N30" s="23"/>
      <c r="O30" s="36"/>
    </row>
    <row r="31" spans="2:20" ht="18.75" customHeight="1" x14ac:dyDescent="0.2">
      <c r="B31" s="23"/>
      <c r="C31" s="23"/>
      <c r="D31" s="24" t="s">
        <v>44</v>
      </c>
      <c r="E31" s="23" t="s">
        <v>182</v>
      </c>
      <c r="G31" s="23"/>
      <c r="H31" s="23"/>
      <c r="I31" s="23"/>
      <c r="J31" s="23"/>
      <c r="K31" s="23"/>
      <c r="L31" s="23"/>
      <c r="M31" s="25" t="str">
        <f t="shared" ref="M31:M44" si="1">REPT("-",R31-LEN(E31))</f>
        <v>-----------------------</v>
      </c>
      <c r="N31" s="33"/>
      <c r="O31" s="35" t="str">
        <f>HYPERLINK("#"&amp;T31&amp;"!A1","14")</f>
        <v>14</v>
      </c>
      <c r="R31" s="19">
        <v>55</v>
      </c>
      <c r="T31" s="19" t="s">
        <v>25</v>
      </c>
    </row>
    <row r="32" spans="2:20" ht="18.75" customHeight="1" x14ac:dyDescent="0.2">
      <c r="B32" s="23"/>
      <c r="C32" s="23"/>
      <c r="D32" s="24" t="s">
        <v>295</v>
      </c>
      <c r="E32" s="23" t="s">
        <v>33</v>
      </c>
      <c r="G32" s="23"/>
      <c r="H32" s="23"/>
      <c r="I32" s="23"/>
      <c r="J32" s="23"/>
      <c r="K32" s="23"/>
      <c r="L32" s="23"/>
      <c r="M32" s="25" t="str">
        <f t="shared" si="1"/>
        <v>----------------------</v>
      </c>
      <c r="N32" s="34"/>
      <c r="O32" s="35" t="str">
        <f>HYPERLINK("#"&amp;T32&amp;"!A1","15")</f>
        <v>15</v>
      </c>
      <c r="R32" s="19">
        <v>55</v>
      </c>
      <c r="T32" s="19" t="s">
        <v>25</v>
      </c>
    </row>
    <row r="33" spans="2:20" ht="18.75" customHeight="1" x14ac:dyDescent="0.2">
      <c r="B33" s="23"/>
      <c r="C33" s="23" t="s">
        <v>294</v>
      </c>
      <c r="D33" s="24" t="s">
        <v>298</v>
      </c>
      <c r="E33" s="23" t="s">
        <v>321</v>
      </c>
      <c r="G33" s="23"/>
      <c r="H33" s="23"/>
      <c r="I33" s="23"/>
      <c r="J33" s="23"/>
      <c r="K33" s="23"/>
      <c r="L33" s="23"/>
      <c r="M33" s="25" t="str">
        <f t="shared" si="1"/>
        <v>------------</v>
      </c>
      <c r="N33" s="34"/>
      <c r="O33" s="35" t="str">
        <f>HYPERLINK("#"&amp;T33&amp;"!A1","16")</f>
        <v>16</v>
      </c>
      <c r="R33" s="19">
        <v>50</v>
      </c>
      <c r="T33" s="19" t="s">
        <v>40</v>
      </c>
    </row>
    <row r="34" spans="2:20" ht="18.75" customHeight="1" x14ac:dyDescent="0.2">
      <c r="B34" s="23"/>
      <c r="C34" s="23" t="s">
        <v>43</v>
      </c>
      <c r="D34" s="24" t="s">
        <v>115</v>
      </c>
      <c r="E34" s="23" t="s">
        <v>235</v>
      </c>
      <c r="G34" s="23"/>
      <c r="H34" s="23"/>
      <c r="I34" s="23"/>
      <c r="J34" s="23"/>
      <c r="K34" s="23"/>
      <c r="L34" s="23"/>
      <c r="M34" s="25" t="str">
        <f t="shared" si="1"/>
        <v>-----------</v>
      </c>
      <c r="N34" s="34"/>
      <c r="O34" s="35" t="str">
        <f>HYPERLINK("#"&amp;T34&amp;"!A1","17")</f>
        <v>17</v>
      </c>
      <c r="R34" s="19">
        <v>50</v>
      </c>
      <c r="T34" s="19" t="s">
        <v>40</v>
      </c>
    </row>
    <row r="35" spans="2:20" ht="18.75" customHeight="1" x14ac:dyDescent="0.2">
      <c r="B35" s="23"/>
      <c r="C35" s="23" t="s">
        <v>323</v>
      </c>
      <c r="D35" s="24" t="s">
        <v>303</v>
      </c>
      <c r="E35" s="23" t="s">
        <v>324</v>
      </c>
      <c r="G35" s="23"/>
      <c r="H35" s="23"/>
      <c r="I35" s="23"/>
      <c r="J35" s="23"/>
      <c r="K35" s="23"/>
      <c r="L35" s="23"/>
      <c r="M35" s="25" t="str">
        <f t="shared" si="1"/>
        <v>--------------------</v>
      </c>
      <c r="N35" s="34"/>
      <c r="O35" s="35" t="str">
        <f>HYPERLINK("#"&amp;T35&amp;"!A1","18")</f>
        <v>18</v>
      </c>
      <c r="R35" s="19">
        <v>55</v>
      </c>
      <c r="T35" s="19" t="s">
        <v>326</v>
      </c>
    </row>
    <row r="36" spans="2:20" ht="18.75" customHeight="1" x14ac:dyDescent="0.2">
      <c r="B36" s="23"/>
      <c r="C36" s="23" t="s">
        <v>328</v>
      </c>
      <c r="D36" s="24" t="s">
        <v>309</v>
      </c>
      <c r="E36" s="23" t="s">
        <v>114</v>
      </c>
      <c r="G36" s="23"/>
      <c r="H36" s="23"/>
      <c r="I36" s="23"/>
      <c r="J36" s="23"/>
      <c r="K36" s="23"/>
      <c r="L36" s="23"/>
      <c r="M36" s="25" t="str">
        <f t="shared" si="1"/>
        <v>-------------------</v>
      </c>
      <c r="N36" s="34"/>
      <c r="O36" s="35" t="str">
        <f>HYPERLINK("#"&amp;T36&amp;"!A1","19")</f>
        <v>19</v>
      </c>
      <c r="R36" s="19">
        <v>55</v>
      </c>
      <c r="T36" s="19" t="s">
        <v>326</v>
      </c>
    </row>
    <row r="37" spans="2:20" ht="18.75" customHeight="1" x14ac:dyDescent="0.2">
      <c r="B37" s="23"/>
      <c r="C37" s="23" t="s">
        <v>332</v>
      </c>
      <c r="D37" s="24" t="s">
        <v>313</v>
      </c>
      <c r="E37" s="23" t="s">
        <v>337</v>
      </c>
      <c r="G37" s="23"/>
      <c r="H37" s="23"/>
      <c r="I37" s="23"/>
      <c r="J37" s="23"/>
      <c r="K37" s="23"/>
      <c r="L37" s="23"/>
      <c r="M37" s="25" t="str">
        <f t="shared" si="1"/>
        <v>---------------------------------</v>
      </c>
      <c r="N37" s="34"/>
      <c r="O37" s="35" t="str">
        <f>HYPERLINK("#"&amp;T37&amp;"!A1","20")</f>
        <v>20</v>
      </c>
      <c r="R37" s="19">
        <v>58</v>
      </c>
      <c r="T37" s="19" t="s">
        <v>218</v>
      </c>
    </row>
    <row r="38" spans="2:20" ht="18.75" customHeight="1" x14ac:dyDescent="0.2">
      <c r="B38" s="23"/>
      <c r="C38" s="23" t="s">
        <v>338</v>
      </c>
      <c r="D38" s="24" t="s">
        <v>258</v>
      </c>
      <c r="E38" s="23" t="s">
        <v>190</v>
      </c>
      <c r="G38" s="23"/>
      <c r="H38" s="23"/>
      <c r="I38" s="23"/>
      <c r="J38" s="23"/>
      <c r="K38" s="23"/>
      <c r="L38" s="23"/>
      <c r="M38" s="25" t="str">
        <f t="shared" si="1"/>
        <v>---------------------</v>
      </c>
      <c r="N38" s="34"/>
      <c r="O38" s="35" t="str">
        <f>HYPERLINK("#"&amp;T38&amp;"!A1","21")</f>
        <v>21</v>
      </c>
      <c r="R38" s="19">
        <v>52</v>
      </c>
      <c r="T38" s="19" t="s">
        <v>185</v>
      </c>
    </row>
    <row r="39" spans="2:20" ht="18.75" customHeight="1" x14ac:dyDescent="0.2">
      <c r="B39" s="23"/>
      <c r="C39" s="23"/>
      <c r="D39" s="24" t="s">
        <v>1</v>
      </c>
      <c r="E39" s="23" t="s">
        <v>340</v>
      </c>
      <c r="G39" s="23"/>
      <c r="H39" s="23"/>
      <c r="I39" s="23"/>
      <c r="J39" s="23"/>
      <c r="K39" s="23"/>
      <c r="L39" s="23"/>
      <c r="M39" s="25" t="str">
        <f t="shared" si="1"/>
        <v>------------------</v>
      </c>
      <c r="N39" s="34"/>
      <c r="O39" s="35" t="str">
        <f>HYPERLINK("#"&amp;T39&amp;"!A1","22")</f>
        <v>22</v>
      </c>
      <c r="R39" s="19">
        <v>53</v>
      </c>
      <c r="T39" s="19" t="s">
        <v>342</v>
      </c>
    </row>
    <row r="40" spans="2:20" ht="18.75" customHeight="1" x14ac:dyDescent="0.2">
      <c r="B40" s="23"/>
      <c r="C40" s="23"/>
      <c r="D40" s="24" t="s">
        <v>245</v>
      </c>
      <c r="E40" s="23" t="s">
        <v>248</v>
      </c>
      <c r="G40" s="23"/>
      <c r="H40" s="23"/>
      <c r="I40" s="23"/>
      <c r="J40" s="23"/>
      <c r="K40" s="23"/>
      <c r="L40" s="23"/>
      <c r="M40" s="25" t="str">
        <f t="shared" si="1"/>
        <v>-----------------</v>
      </c>
      <c r="N40" s="34"/>
      <c r="O40" s="35" t="str">
        <f>HYPERLINK("#"&amp;T40&amp;"!A1","23")</f>
        <v>23</v>
      </c>
      <c r="R40" s="19">
        <v>53</v>
      </c>
      <c r="T40" s="19" t="s">
        <v>342</v>
      </c>
    </row>
    <row r="41" spans="2:20" ht="18.75" customHeight="1" x14ac:dyDescent="0.2">
      <c r="B41" s="23"/>
      <c r="C41" s="23"/>
      <c r="D41" s="24" t="s">
        <v>346</v>
      </c>
      <c r="E41" s="23" t="s">
        <v>54</v>
      </c>
      <c r="G41" s="23"/>
      <c r="H41" s="23"/>
      <c r="I41" s="23"/>
      <c r="J41" s="23"/>
      <c r="K41" s="23"/>
      <c r="L41" s="23"/>
      <c r="M41" s="25" t="str">
        <f t="shared" si="1"/>
        <v>----</v>
      </c>
      <c r="N41" s="34"/>
      <c r="O41" s="35" t="str">
        <f>HYPERLINK("#"&amp;T41&amp;"!A1","24")</f>
        <v>24</v>
      </c>
      <c r="R41" s="19">
        <v>46</v>
      </c>
      <c r="T41" s="19" t="s">
        <v>183</v>
      </c>
    </row>
    <row r="42" spans="2:20" ht="18.75" customHeight="1" x14ac:dyDescent="0.2">
      <c r="B42" s="23"/>
      <c r="C42" s="23"/>
      <c r="D42" s="24" t="s">
        <v>266</v>
      </c>
      <c r="E42" s="23" t="s">
        <v>347</v>
      </c>
      <c r="G42" s="23"/>
      <c r="H42" s="23"/>
      <c r="I42" s="23"/>
      <c r="J42" s="23"/>
      <c r="K42" s="23"/>
      <c r="L42" s="23"/>
      <c r="M42" s="25" t="str">
        <f t="shared" si="1"/>
        <v>----</v>
      </c>
      <c r="N42" s="34"/>
      <c r="O42" s="35" t="str">
        <f>HYPERLINK("#"&amp;T42&amp;"!A1","25")</f>
        <v>25</v>
      </c>
      <c r="R42" s="19">
        <v>46</v>
      </c>
      <c r="T42" s="19" t="s">
        <v>183</v>
      </c>
    </row>
    <row r="43" spans="2:20" ht="18.75" customHeight="1" x14ac:dyDescent="0.2">
      <c r="B43" s="23" t="s">
        <v>352</v>
      </c>
      <c r="C43" s="23"/>
      <c r="D43" s="24" t="s">
        <v>290</v>
      </c>
      <c r="E43" s="23" t="s">
        <v>310</v>
      </c>
      <c r="G43" s="23"/>
      <c r="H43" s="23"/>
      <c r="I43" s="23"/>
      <c r="J43" s="23"/>
      <c r="K43" s="23"/>
      <c r="L43" s="23"/>
      <c r="M43" s="25" t="str">
        <f t="shared" si="1"/>
        <v>---------------------------------</v>
      </c>
      <c r="N43" s="34"/>
      <c r="O43" s="35" t="str">
        <f>HYPERLINK("#"&amp;T43&amp;"!A1","26")</f>
        <v>26</v>
      </c>
      <c r="R43" s="19">
        <v>58</v>
      </c>
      <c r="T43" s="19" t="s">
        <v>237</v>
      </c>
    </row>
    <row r="44" spans="2:20" ht="18.75" customHeight="1" x14ac:dyDescent="0.2">
      <c r="B44" s="23"/>
      <c r="C44" s="23"/>
      <c r="D44" s="24" t="s">
        <v>353</v>
      </c>
      <c r="E44" s="23" t="s">
        <v>355</v>
      </c>
      <c r="G44" s="23"/>
      <c r="H44" s="23"/>
      <c r="I44" s="23"/>
      <c r="J44" s="23"/>
      <c r="K44" s="23"/>
      <c r="L44" s="23"/>
      <c r="M44" s="25" t="str">
        <f t="shared" si="1"/>
        <v>--------------------------------</v>
      </c>
      <c r="N44" s="34"/>
      <c r="O44" s="35" t="str">
        <f>HYPERLINK("#"&amp;T44&amp;"!A1","27")</f>
        <v>27</v>
      </c>
      <c r="R44" s="19">
        <v>58</v>
      </c>
      <c r="T44" s="19" t="s">
        <v>237</v>
      </c>
    </row>
    <row r="45" spans="2:20" ht="18.75" customHeight="1" x14ac:dyDescent="0.2">
      <c r="B45" s="23"/>
      <c r="C45" s="23"/>
      <c r="D45" s="26"/>
      <c r="E45" s="23"/>
      <c r="G45" s="23"/>
      <c r="H45" s="23"/>
      <c r="I45" s="23"/>
      <c r="J45" s="23"/>
      <c r="K45" s="23"/>
      <c r="L45" s="23"/>
      <c r="M45" s="25"/>
      <c r="N45" s="34"/>
      <c r="O45" s="35"/>
    </row>
    <row r="46" spans="2:20" ht="18.75" customHeight="1" x14ac:dyDescent="0.2">
      <c r="B46" s="23" t="s">
        <v>72</v>
      </c>
      <c r="C46" s="23"/>
      <c r="D46" s="23"/>
      <c r="E46" s="23"/>
      <c r="F46" s="23"/>
      <c r="G46" s="31"/>
      <c r="H46" s="23"/>
      <c r="I46" s="23"/>
      <c r="J46" s="23"/>
      <c r="K46" s="23"/>
      <c r="L46" s="23"/>
      <c r="M46" s="25" t="str">
        <f>REPT("-",R46-LEN(E46))</f>
        <v>--------------------------------------------------------------------</v>
      </c>
      <c r="N46" s="25"/>
      <c r="O46" s="35" t="str">
        <f>HYPERLINK("#"&amp;T46&amp;"!A1","28")</f>
        <v>28</v>
      </c>
      <c r="R46" s="19">
        <v>68</v>
      </c>
      <c r="T46" s="19" t="s">
        <v>357</v>
      </c>
    </row>
    <row r="47" spans="2:20" ht="18.75" customHeight="1" x14ac:dyDescent="0.2">
      <c r="B47" s="23"/>
      <c r="C47" s="23"/>
      <c r="D47" s="23"/>
      <c r="E47" s="23"/>
      <c r="F47" s="23"/>
      <c r="G47" s="31"/>
      <c r="H47" s="23"/>
      <c r="I47" s="23"/>
      <c r="J47" s="23"/>
      <c r="K47" s="23"/>
      <c r="L47" s="23"/>
      <c r="M47" s="25"/>
      <c r="N47" s="25"/>
      <c r="O47" s="35"/>
    </row>
    <row r="48" spans="2:20" ht="18.75" customHeight="1" x14ac:dyDescent="0.2">
      <c r="B48" s="23"/>
      <c r="C48" s="23"/>
      <c r="D48" s="23"/>
      <c r="E48" s="23"/>
      <c r="F48" s="30"/>
      <c r="G48" s="23"/>
      <c r="H48" s="23"/>
      <c r="I48" s="23"/>
      <c r="J48" s="23"/>
      <c r="K48" s="23"/>
      <c r="L48" s="23"/>
      <c r="M48" s="23"/>
      <c r="N48" s="23"/>
    </row>
    <row r="49" spans="3:3" ht="18.75" customHeight="1" x14ac:dyDescent="0.2"/>
    <row r="52" spans="3:3" ht="16.5" x14ac:dyDescent="0.2">
      <c r="C52" s="21"/>
    </row>
  </sheetData>
  <sheetProtection password="CC23" sheet="1" objects="1" scenarios="1"/>
  <mergeCells count="1">
    <mergeCell ref="B2:O2"/>
  </mergeCells>
  <phoneticPr fontId="5"/>
  <pageMargins left="0.47" right="0.55118110236220474" top="0.47244094488188981" bottom="0.51181102362204722" header="0.31496062992125984" footer="0.43307086614173229"/>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53"/>
  </sheetPr>
  <dimension ref="A4:W53"/>
  <sheetViews>
    <sheetView view="pageBreakPreview" zoomScaleSheetLayoutView="100" workbookViewId="0">
      <selection activeCell="X9" sqref="X9"/>
    </sheetView>
  </sheetViews>
  <sheetFormatPr defaultColWidth="9" defaultRowHeight="11" x14ac:dyDescent="0.2"/>
  <cols>
    <col min="1" max="1" width="7" style="409" customWidth="1"/>
    <col min="2" max="2" width="3.90625" style="409" customWidth="1"/>
    <col min="3" max="3" width="16.6328125" style="121" customWidth="1"/>
    <col min="4" max="4" width="10" style="121" customWidth="1"/>
    <col min="5" max="6" width="9.90625" style="121" customWidth="1"/>
    <col min="7" max="7" width="10" style="121" customWidth="1"/>
    <col min="8" max="9" width="9.90625" style="121" customWidth="1"/>
    <col min="10" max="10" width="10" style="121" customWidth="1"/>
    <col min="11" max="12" width="9.90625" style="121" customWidth="1"/>
    <col min="13" max="13" width="10" style="121" customWidth="1"/>
    <col min="14" max="15" width="9.90625" style="121" customWidth="1"/>
    <col min="16" max="16" width="9" style="121" bestFit="1"/>
    <col min="17" max="16384" width="9" style="121"/>
  </cols>
  <sheetData>
    <row r="4" spans="1:23" x14ac:dyDescent="0.2">
      <c r="F4" s="427"/>
    </row>
    <row r="6" spans="1:23" ht="16.5" customHeight="1" x14ac:dyDescent="0.2">
      <c r="C6" s="1"/>
      <c r="E6" s="421" t="s">
        <v>416</v>
      </c>
    </row>
    <row r="7" spans="1:23" ht="16" customHeight="1" x14ac:dyDescent="0.2"/>
    <row r="8" spans="1:23" ht="17.149999999999999" customHeight="1" x14ac:dyDescent="0.2">
      <c r="C8" s="327">
        <v>45658</v>
      </c>
      <c r="O8" s="434" t="s">
        <v>450</v>
      </c>
    </row>
    <row r="9" spans="1:23" ht="17.149999999999999" customHeight="1" x14ac:dyDescent="0.2">
      <c r="B9" s="647" t="s">
        <v>142</v>
      </c>
      <c r="C9" s="648"/>
      <c r="D9" s="418"/>
      <c r="E9" s="422" t="s">
        <v>92</v>
      </c>
      <c r="F9" s="428"/>
      <c r="G9" s="422"/>
      <c r="H9" s="422" t="s">
        <v>520</v>
      </c>
      <c r="I9" s="428"/>
      <c r="J9" s="422"/>
      <c r="K9" s="422" t="s">
        <v>157</v>
      </c>
      <c r="L9" s="428"/>
      <c r="M9" s="422"/>
      <c r="N9" s="422" t="s">
        <v>485</v>
      </c>
      <c r="O9" s="428"/>
    </row>
    <row r="10" spans="1:23" ht="9" customHeight="1" x14ac:dyDescent="0.2">
      <c r="B10" s="649"/>
      <c r="C10" s="650"/>
      <c r="D10" s="653" t="s">
        <v>192</v>
      </c>
      <c r="E10" s="423"/>
      <c r="F10" s="429"/>
      <c r="G10" s="653" t="s">
        <v>192</v>
      </c>
      <c r="H10" s="423"/>
      <c r="I10" s="429"/>
      <c r="J10" s="653" t="s">
        <v>192</v>
      </c>
      <c r="K10" s="423"/>
      <c r="L10" s="429"/>
      <c r="M10" s="653" t="s">
        <v>192</v>
      </c>
      <c r="N10" s="423"/>
      <c r="O10" s="429"/>
    </row>
    <row r="11" spans="1:23" ht="17.149999999999999" customHeight="1" x14ac:dyDescent="0.2">
      <c r="B11" s="651"/>
      <c r="C11" s="652"/>
      <c r="D11" s="654"/>
      <c r="E11" s="424" t="s">
        <v>12</v>
      </c>
      <c r="F11" s="430" t="s">
        <v>144</v>
      </c>
      <c r="G11" s="654"/>
      <c r="H11" s="424" t="s">
        <v>12</v>
      </c>
      <c r="I11" s="430" t="s">
        <v>144</v>
      </c>
      <c r="J11" s="654"/>
      <c r="K11" s="424" t="s">
        <v>12</v>
      </c>
      <c r="L11" s="430" t="s">
        <v>144</v>
      </c>
      <c r="M11" s="654"/>
      <c r="N11" s="424" t="s">
        <v>12</v>
      </c>
      <c r="O11" s="430" t="s">
        <v>144</v>
      </c>
      <c r="Q11" s="435"/>
      <c r="R11" s="435"/>
      <c r="S11" s="435"/>
      <c r="T11" s="435"/>
      <c r="U11" s="435"/>
      <c r="V11" s="435"/>
      <c r="W11" s="435"/>
    </row>
    <row r="12" spans="1:23" ht="17.149999999999999" customHeight="1" x14ac:dyDescent="0.2">
      <c r="B12" s="259" t="s">
        <v>316</v>
      </c>
      <c r="C12" s="414" t="s">
        <v>143</v>
      </c>
      <c r="D12" s="419">
        <v>410029</v>
      </c>
      <c r="E12" s="425">
        <v>390616</v>
      </c>
      <c r="F12" s="431">
        <v>19413</v>
      </c>
      <c r="G12" s="419">
        <v>323315</v>
      </c>
      <c r="H12" s="425">
        <v>290393</v>
      </c>
      <c r="I12" s="431">
        <v>32922</v>
      </c>
      <c r="J12" s="425">
        <v>268856</v>
      </c>
      <c r="K12" s="425">
        <v>248286</v>
      </c>
      <c r="L12" s="431">
        <v>20570</v>
      </c>
      <c r="M12" s="425">
        <v>246086</v>
      </c>
      <c r="N12" s="425">
        <v>229251</v>
      </c>
      <c r="O12" s="431">
        <v>16835</v>
      </c>
      <c r="Q12" s="435"/>
      <c r="R12" s="435"/>
      <c r="S12" s="435"/>
      <c r="T12" s="435"/>
      <c r="U12" s="435"/>
      <c r="V12" s="435"/>
      <c r="W12" s="435"/>
    </row>
    <row r="13" spans="1:23" ht="17.149999999999999" customHeight="1" x14ac:dyDescent="0.2">
      <c r="A13" s="7"/>
      <c r="B13" s="259" t="s">
        <v>234</v>
      </c>
      <c r="C13" s="415" t="s">
        <v>19</v>
      </c>
      <c r="D13" s="419" t="s">
        <v>523</v>
      </c>
      <c r="E13" s="425" t="s">
        <v>523</v>
      </c>
      <c r="F13" s="431" t="s">
        <v>523</v>
      </c>
      <c r="G13" s="419">
        <v>255515</v>
      </c>
      <c r="H13" s="425">
        <v>255515</v>
      </c>
      <c r="I13" s="431">
        <v>0</v>
      </c>
      <c r="J13" s="425">
        <v>367578</v>
      </c>
      <c r="K13" s="425">
        <v>348162</v>
      </c>
      <c r="L13" s="431">
        <v>19416</v>
      </c>
      <c r="M13" s="425">
        <v>399956</v>
      </c>
      <c r="N13" s="425">
        <v>330029</v>
      </c>
      <c r="O13" s="431">
        <v>69927</v>
      </c>
      <c r="Q13" s="435"/>
      <c r="R13" s="435"/>
      <c r="S13" s="435"/>
      <c r="T13" s="435"/>
      <c r="U13" s="435"/>
      <c r="V13" s="435"/>
      <c r="W13" s="435"/>
    </row>
    <row r="14" spans="1:23" ht="17.149999999999999" customHeight="1" x14ac:dyDescent="0.2">
      <c r="B14" s="259" t="s">
        <v>265</v>
      </c>
      <c r="C14" s="415" t="s">
        <v>120</v>
      </c>
      <c r="D14" s="419">
        <v>424930</v>
      </c>
      <c r="E14" s="425">
        <v>415738</v>
      </c>
      <c r="F14" s="431">
        <v>9192</v>
      </c>
      <c r="G14" s="419">
        <v>356595</v>
      </c>
      <c r="H14" s="425">
        <v>300463</v>
      </c>
      <c r="I14" s="431">
        <v>56132</v>
      </c>
      <c r="J14" s="425">
        <v>291101</v>
      </c>
      <c r="K14" s="425">
        <v>284727</v>
      </c>
      <c r="L14" s="431">
        <v>6374</v>
      </c>
      <c r="M14" s="425">
        <v>267918</v>
      </c>
      <c r="N14" s="425">
        <v>239499</v>
      </c>
      <c r="O14" s="431">
        <v>28419</v>
      </c>
      <c r="Q14" s="435"/>
      <c r="R14" s="435"/>
      <c r="S14" s="435"/>
      <c r="T14" s="435"/>
      <c r="U14" s="435"/>
      <c r="V14" s="435"/>
      <c r="W14" s="435"/>
    </row>
    <row r="15" spans="1:23" ht="17.149999999999999" customHeight="1" x14ac:dyDescent="0.2">
      <c r="B15" s="259" t="s">
        <v>167</v>
      </c>
      <c r="C15" s="416" t="s">
        <v>433</v>
      </c>
      <c r="D15" s="419" t="s">
        <v>49</v>
      </c>
      <c r="E15" s="425" t="s">
        <v>49</v>
      </c>
      <c r="F15" s="431" t="s">
        <v>49</v>
      </c>
      <c r="G15" s="419" t="s">
        <v>49</v>
      </c>
      <c r="H15" s="425" t="s">
        <v>49</v>
      </c>
      <c r="I15" s="431" t="s">
        <v>49</v>
      </c>
      <c r="J15" s="425">
        <v>577142</v>
      </c>
      <c r="K15" s="425">
        <v>389604</v>
      </c>
      <c r="L15" s="431">
        <v>187538</v>
      </c>
      <c r="M15" s="425">
        <v>318931</v>
      </c>
      <c r="N15" s="425">
        <v>318931</v>
      </c>
      <c r="O15" s="431">
        <v>0</v>
      </c>
      <c r="Q15" s="435"/>
      <c r="R15" s="435"/>
      <c r="S15" s="435"/>
      <c r="T15" s="435"/>
      <c r="U15" s="435"/>
      <c r="V15" s="435"/>
      <c r="W15" s="435"/>
    </row>
    <row r="16" spans="1:23" ht="17.149999999999999" customHeight="1" x14ac:dyDescent="0.2">
      <c r="B16" s="259" t="s">
        <v>343</v>
      </c>
      <c r="C16" s="415" t="s">
        <v>434</v>
      </c>
      <c r="D16" s="419" t="s">
        <v>523</v>
      </c>
      <c r="E16" s="425" t="s">
        <v>523</v>
      </c>
      <c r="F16" s="431" t="s">
        <v>523</v>
      </c>
      <c r="G16" s="419">
        <v>428956</v>
      </c>
      <c r="H16" s="425">
        <v>428855</v>
      </c>
      <c r="I16" s="431">
        <v>101</v>
      </c>
      <c r="J16" s="425">
        <v>401793</v>
      </c>
      <c r="K16" s="425">
        <v>279597</v>
      </c>
      <c r="L16" s="431">
        <v>122196</v>
      </c>
      <c r="M16" s="425">
        <v>323815</v>
      </c>
      <c r="N16" s="425">
        <v>323815</v>
      </c>
      <c r="O16" s="431">
        <v>0</v>
      </c>
      <c r="Q16" s="435"/>
      <c r="R16" s="435"/>
      <c r="S16" s="435"/>
      <c r="T16" s="435"/>
      <c r="U16" s="435"/>
      <c r="V16" s="435"/>
      <c r="W16" s="435"/>
    </row>
    <row r="17" spans="1:23" ht="17.149999999999999" customHeight="1" x14ac:dyDescent="0.2">
      <c r="A17" s="7" t="s">
        <v>486</v>
      </c>
      <c r="B17" s="259" t="s">
        <v>10</v>
      </c>
      <c r="C17" s="415" t="s">
        <v>110</v>
      </c>
      <c r="D17" s="419" t="s">
        <v>49</v>
      </c>
      <c r="E17" s="425" t="s">
        <v>49</v>
      </c>
      <c r="F17" s="431" t="s">
        <v>49</v>
      </c>
      <c r="G17" s="419">
        <v>291330</v>
      </c>
      <c r="H17" s="425">
        <v>291062</v>
      </c>
      <c r="I17" s="431">
        <v>268</v>
      </c>
      <c r="J17" s="425">
        <v>260612</v>
      </c>
      <c r="K17" s="425">
        <v>222287</v>
      </c>
      <c r="L17" s="431">
        <v>38325</v>
      </c>
      <c r="M17" s="425">
        <v>323208</v>
      </c>
      <c r="N17" s="425">
        <v>323208</v>
      </c>
      <c r="O17" s="431">
        <v>0</v>
      </c>
      <c r="Q17" s="435"/>
      <c r="R17" s="435"/>
      <c r="S17" s="435"/>
      <c r="T17" s="435"/>
      <c r="U17" s="435"/>
      <c r="V17" s="435"/>
      <c r="W17" s="435"/>
    </row>
    <row r="18" spans="1:23" ht="17.149999999999999" customHeight="1" x14ac:dyDescent="0.2">
      <c r="A18" s="410">
        <v>20</v>
      </c>
      <c r="B18" s="259" t="s">
        <v>57</v>
      </c>
      <c r="C18" s="415" t="s">
        <v>147</v>
      </c>
      <c r="D18" s="419" t="s">
        <v>49</v>
      </c>
      <c r="E18" s="425" t="s">
        <v>49</v>
      </c>
      <c r="F18" s="431" t="s">
        <v>49</v>
      </c>
      <c r="G18" s="419">
        <v>277508</v>
      </c>
      <c r="H18" s="425">
        <v>258369</v>
      </c>
      <c r="I18" s="431">
        <v>19139</v>
      </c>
      <c r="J18" s="425">
        <v>206259</v>
      </c>
      <c r="K18" s="425">
        <v>201270</v>
      </c>
      <c r="L18" s="431">
        <v>4989</v>
      </c>
      <c r="M18" s="425">
        <v>222615</v>
      </c>
      <c r="N18" s="425">
        <v>215416</v>
      </c>
      <c r="O18" s="431">
        <v>7199</v>
      </c>
      <c r="Q18" s="435"/>
      <c r="R18" s="435"/>
      <c r="S18" s="435"/>
      <c r="T18" s="435"/>
      <c r="U18" s="435"/>
      <c r="V18" s="435"/>
      <c r="W18" s="435"/>
    </row>
    <row r="19" spans="1:23" ht="17.149999999999999" customHeight="1" x14ac:dyDescent="0.2">
      <c r="A19" s="411" t="s">
        <v>486</v>
      </c>
      <c r="B19" s="259" t="s">
        <v>197</v>
      </c>
      <c r="C19" s="415" t="s">
        <v>64</v>
      </c>
      <c r="D19" s="419" t="s">
        <v>49</v>
      </c>
      <c r="E19" s="425" t="s">
        <v>49</v>
      </c>
      <c r="F19" s="431" t="s">
        <v>49</v>
      </c>
      <c r="G19" s="419">
        <v>379606</v>
      </c>
      <c r="H19" s="425">
        <v>379148</v>
      </c>
      <c r="I19" s="431">
        <v>458</v>
      </c>
      <c r="J19" s="425">
        <v>357034</v>
      </c>
      <c r="K19" s="425">
        <v>355988</v>
      </c>
      <c r="L19" s="431">
        <v>1046</v>
      </c>
      <c r="M19" s="425">
        <v>350466</v>
      </c>
      <c r="N19" s="425">
        <v>350466</v>
      </c>
      <c r="O19" s="431">
        <v>0</v>
      </c>
      <c r="Q19" s="435"/>
      <c r="R19" s="435"/>
      <c r="S19" s="435"/>
      <c r="T19" s="435"/>
      <c r="U19" s="435"/>
      <c r="V19" s="435"/>
      <c r="W19" s="435"/>
    </row>
    <row r="20" spans="1:23" ht="17.149999999999999" customHeight="1" x14ac:dyDescent="0.2">
      <c r="B20" s="259" t="s">
        <v>435</v>
      </c>
      <c r="C20" s="416" t="s">
        <v>339</v>
      </c>
      <c r="D20" s="419" t="s">
        <v>523</v>
      </c>
      <c r="E20" s="425" t="s">
        <v>523</v>
      </c>
      <c r="F20" s="431" t="s">
        <v>523</v>
      </c>
      <c r="G20" s="419">
        <v>277796</v>
      </c>
      <c r="H20" s="425">
        <v>203437</v>
      </c>
      <c r="I20" s="431">
        <v>74359</v>
      </c>
      <c r="J20" s="425">
        <v>237229</v>
      </c>
      <c r="K20" s="425">
        <v>175813</v>
      </c>
      <c r="L20" s="431">
        <v>61416</v>
      </c>
      <c r="M20" s="425">
        <v>308179</v>
      </c>
      <c r="N20" s="425">
        <v>253404</v>
      </c>
      <c r="O20" s="431">
        <v>54775</v>
      </c>
      <c r="Q20" s="435"/>
      <c r="R20" s="435"/>
      <c r="S20" s="435"/>
      <c r="T20" s="435"/>
      <c r="U20" s="435"/>
      <c r="V20" s="435"/>
      <c r="W20" s="435"/>
    </row>
    <row r="21" spans="1:23" ht="17.149999999999999" customHeight="1" x14ac:dyDescent="0.2">
      <c r="B21" s="259" t="s">
        <v>172</v>
      </c>
      <c r="C21" s="416" t="s">
        <v>269</v>
      </c>
      <c r="D21" s="419">
        <v>514910</v>
      </c>
      <c r="E21" s="425">
        <v>514910</v>
      </c>
      <c r="F21" s="431">
        <v>0</v>
      </c>
      <c r="G21" s="419">
        <v>382648</v>
      </c>
      <c r="H21" s="425">
        <v>382648</v>
      </c>
      <c r="I21" s="431">
        <v>0</v>
      </c>
      <c r="J21" s="425">
        <v>579645</v>
      </c>
      <c r="K21" s="425">
        <v>430573</v>
      </c>
      <c r="L21" s="431">
        <v>149072</v>
      </c>
      <c r="M21" s="425">
        <v>296613</v>
      </c>
      <c r="N21" s="425">
        <v>296315</v>
      </c>
      <c r="O21" s="431">
        <v>298</v>
      </c>
      <c r="Q21" s="435"/>
      <c r="R21" s="435"/>
      <c r="S21" s="435"/>
      <c r="T21" s="435"/>
      <c r="U21" s="435"/>
      <c r="V21" s="435"/>
      <c r="W21" s="435"/>
    </row>
    <row r="22" spans="1:23" ht="17.149999999999999" customHeight="1" x14ac:dyDescent="0.2">
      <c r="B22" s="259" t="s">
        <v>42</v>
      </c>
      <c r="C22" s="416" t="s">
        <v>230</v>
      </c>
      <c r="D22" s="419" t="s">
        <v>523</v>
      </c>
      <c r="E22" s="425" t="s">
        <v>523</v>
      </c>
      <c r="F22" s="431" t="s">
        <v>523</v>
      </c>
      <c r="G22" s="419">
        <v>187540</v>
      </c>
      <c r="H22" s="425">
        <v>187250</v>
      </c>
      <c r="I22" s="431">
        <v>290</v>
      </c>
      <c r="J22" s="425">
        <v>140393</v>
      </c>
      <c r="K22" s="425">
        <v>139728</v>
      </c>
      <c r="L22" s="431">
        <v>665</v>
      </c>
      <c r="M22" s="425">
        <v>101253</v>
      </c>
      <c r="N22" s="425">
        <v>100631</v>
      </c>
      <c r="O22" s="431">
        <v>622</v>
      </c>
      <c r="Q22" s="435"/>
      <c r="R22" s="435"/>
      <c r="S22" s="435"/>
      <c r="T22" s="435"/>
      <c r="U22" s="435"/>
      <c r="V22" s="435"/>
      <c r="W22" s="435"/>
    </row>
    <row r="23" spans="1:23" ht="17.149999999999999" customHeight="1" x14ac:dyDescent="0.2">
      <c r="B23" s="259" t="s">
        <v>240</v>
      </c>
      <c r="C23" s="416" t="s">
        <v>188</v>
      </c>
      <c r="D23" s="419" t="s">
        <v>523</v>
      </c>
      <c r="E23" s="425" t="s">
        <v>523</v>
      </c>
      <c r="F23" s="431" t="s">
        <v>523</v>
      </c>
      <c r="G23" s="419">
        <v>232528</v>
      </c>
      <c r="H23" s="425">
        <v>209976</v>
      </c>
      <c r="I23" s="431">
        <v>22552</v>
      </c>
      <c r="J23" s="425">
        <v>177568</v>
      </c>
      <c r="K23" s="425">
        <v>174184</v>
      </c>
      <c r="L23" s="431">
        <v>3384</v>
      </c>
      <c r="M23" s="425">
        <v>174172</v>
      </c>
      <c r="N23" s="425">
        <v>170919</v>
      </c>
      <c r="O23" s="431">
        <v>3253</v>
      </c>
      <c r="Q23" s="435"/>
      <c r="R23" s="435"/>
      <c r="S23" s="435"/>
      <c r="T23" s="435"/>
      <c r="U23" s="435"/>
      <c r="V23" s="435"/>
      <c r="W23" s="435"/>
    </row>
    <row r="24" spans="1:23" ht="17.149999999999999" customHeight="1" x14ac:dyDescent="0.2">
      <c r="B24" s="259" t="s">
        <v>365</v>
      </c>
      <c r="C24" s="415" t="s">
        <v>436</v>
      </c>
      <c r="D24" s="419">
        <v>309938</v>
      </c>
      <c r="E24" s="425">
        <v>302636</v>
      </c>
      <c r="F24" s="431">
        <v>7302</v>
      </c>
      <c r="G24" s="419">
        <v>344173</v>
      </c>
      <c r="H24" s="425">
        <v>344173</v>
      </c>
      <c r="I24" s="431">
        <v>0</v>
      </c>
      <c r="J24" s="425">
        <v>390085</v>
      </c>
      <c r="K24" s="425">
        <v>343363</v>
      </c>
      <c r="L24" s="431">
        <v>46722</v>
      </c>
      <c r="M24" s="425">
        <v>276090</v>
      </c>
      <c r="N24" s="425">
        <v>245247</v>
      </c>
      <c r="O24" s="431">
        <v>30843</v>
      </c>
      <c r="Q24" s="435"/>
      <c r="R24" s="435"/>
      <c r="S24" s="435"/>
      <c r="T24" s="435"/>
      <c r="U24" s="435"/>
      <c r="V24" s="435"/>
      <c r="W24" s="435"/>
    </row>
    <row r="25" spans="1:23" ht="17.149999999999999" customHeight="1" x14ac:dyDescent="0.2">
      <c r="B25" s="259" t="s">
        <v>99</v>
      </c>
      <c r="C25" s="415" t="s">
        <v>148</v>
      </c>
      <c r="D25" s="419">
        <v>447013</v>
      </c>
      <c r="E25" s="425">
        <v>401262</v>
      </c>
      <c r="F25" s="431">
        <v>45751</v>
      </c>
      <c r="G25" s="419">
        <v>309810</v>
      </c>
      <c r="H25" s="425">
        <v>283483</v>
      </c>
      <c r="I25" s="431">
        <v>26327</v>
      </c>
      <c r="J25" s="425">
        <v>211616</v>
      </c>
      <c r="K25" s="425">
        <v>204333</v>
      </c>
      <c r="L25" s="431">
        <v>7283</v>
      </c>
      <c r="M25" s="425">
        <v>209611</v>
      </c>
      <c r="N25" s="425">
        <v>205520</v>
      </c>
      <c r="O25" s="431">
        <v>4091</v>
      </c>
      <c r="Q25" s="435"/>
      <c r="R25" s="435"/>
      <c r="S25" s="435"/>
      <c r="T25" s="435"/>
      <c r="U25" s="435"/>
      <c r="V25" s="435"/>
      <c r="W25" s="435"/>
    </row>
    <row r="26" spans="1:23" ht="17.149999999999999" customHeight="1" x14ac:dyDescent="0.2">
      <c r="B26" s="259" t="s">
        <v>106</v>
      </c>
      <c r="C26" s="415" t="s">
        <v>421</v>
      </c>
      <c r="D26" s="419" t="s">
        <v>49</v>
      </c>
      <c r="E26" s="425" t="s">
        <v>49</v>
      </c>
      <c r="F26" s="431" t="s">
        <v>49</v>
      </c>
      <c r="G26" s="419" t="s">
        <v>49</v>
      </c>
      <c r="H26" s="425" t="s">
        <v>49</v>
      </c>
      <c r="I26" s="431" t="s">
        <v>49</v>
      </c>
      <c r="J26" s="425">
        <v>476833</v>
      </c>
      <c r="K26" s="425">
        <v>359254</v>
      </c>
      <c r="L26" s="431">
        <v>117579</v>
      </c>
      <c r="M26" s="425">
        <v>272654</v>
      </c>
      <c r="N26" s="425">
        <v>272461</v>
      </c>
      <c r="O26" s="431">
        <v>193</v>
      </c>
      <c r="Q26" s="435"/>
      <c r="R26" s="435"/>
      <c r="S26" s="435"/>
      <c r="T26" s="435"/>
      <c r="U26" s="435"/>
      <c r="V26" s="435"/>
      <c r="W26" s="435"/>
    </row>
    <row r="27" spans="1:23" ht="17.149999999999999" customHeight="1" x14ac:dyDescent="0.2">
      <c r="A27" s="409" t="s">
        <v>81</v>
      </c>
      <c r="B27" s="412" t="s">
        <v>8</v>
      </c>
      <c r="C27" s="417" t="s">
        <v>438</v>
      </c>
      <c r="D27" s="420">
        <v>175695</v>
      </c>
      <c r="E27" s="426">
        <v>174732</v>
      </c>
      <c r="F27" s="432">
        <v>963</v>
      </c>
      <c r="G27" s="420">
        <v>242798</v>
      </c>
      <c r="H27" s="426">
        <v>236305</v>
      </c>
      <c r="I27" s="432">
        <v>6493</v>
      </c>
      <c r="J27" s="426">
        <v>252562</v>
      </c>
      <c r="K27" s="426">
        <v>224313</v>
      </c>
      <c r="L27" s="432">
        <v>28249</v>
      </c>
      <c r="M27" s="426">
        <v>327881</v>
      </c>
      <c r="N27" s="426">
        <v>283166</v>
      </c>
      <c r="O27" s="432">
        <v>44715</v>
      </c>
    </row>
    <row r="28" spans="1:23" ht="16" customHeight="1" x14ac:dyDescent="0.2"/>
    <row r="29" spans="1:23" ht="16" customHeight="1" x14ac:dyDescent="0.2"/>
    <row r="30" spans="1:23" ht="16" customHeight="1" x14ac:dyDescent="0.2"/>
    <row r="31" spans="1:23" ht="16" customHeight="1" x14ac:dyDescent="0.2"/>
    <row r="32" spans="1:23" ht="16" customHeight="1" x14ac:dyDescent="0.2"/>
    <row r="33" ht="16" customHeight="1" x14ac:dyDescent="0.2"/>
    <row r="34" ht="16" customHeight="1" x14ac:dyDescent="0.2"/>
    <row r="35" ht="16" customHeight="1" x14ac:dyDescent="0.2"/>
    <row r="36" ht="16" customHeight="1" x14ac:dyDescent="0.2"/>
    <row r="37" ht="16"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52" spans="3:7" ht="16.5" x14ac:dyDescent="0.25">
      <c r="C52" s="264"/>
    </row>
    <row r="53" spans="3:7" x14ac:dyDescent="0.2">
      <c r="G53" s="433"/>
    </row>
  </sheetData>
  <mergeCells count="5">
    <mergeCell ref="B9:C11"/>
    <mergeCell ref="D10:D11"/>
    <mergeCell ref="G10:G11"/>
    <mergeCell ref="J10:J11"/>
    <mergeCell ref="M10:M11"/>
  </mergeCells>
  <phoneticPr fontId="5"/>
  <pageMargins left="0.19685039370078741" right="0.19685039370078741" top="0.98425196850393704" bottom="0.98425196850393704" header="0.51181102362204722" footer="0.51181102362204722"/>
  <pageSetup paperSize="9" scale="9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53"/>
  </sheetPr>
  <dimension ref="A6:T53"/>
  <sheetViews>
    <sheetView view="pageBreakPreview" zoomScale="60" workbookViewId="0">
      <selection activeCell="X9" sqref="X9"/>
    </sheetView>
  </sheetViews>
  <sheetFormatPr defaultColWidth="9" defaultRowHeight="11" x14ac:dyDescent="0.2"/>
  <cols>
    <col min="1" max="1" width="7" style="121" customWidth="1"/>
    <col min="2" max="2" width="3.90625" style="121" customWidth="1"/>
    <col min="3" max="3" width="16.6328125" style="121" customWidth="1"/>
    <col min="4" max="4" width="7.08984375" style="121" customWidth="1"/>
    <col min="5" max="5" width="7.6328125" style="121" customWidth="1"/>
    <col min="6" max="8" width="7.26953125" style="121" customWidth="1"/>
    <col min="9" max="9" width="7.6328125" style="121" customWidth="1"/>
    <col min="10" max="12" width="7.26953125" style="121" customWidth="1"/>
    <col min="13" max="13" width="7.6328125" style="121" customWidth="1"/>
    <col min="14" max="15" width="7.26953125" style="121" customWidth="1"/>
    <col min="16" max="16" width="7.08984375" style="121" customWidth="1"/>
    <col min="17" max="17" width="7.6328125" style="121" customWidth="1"/>
    <col min="18" max="19" width="7.26953125" style="121" customWidth="1"/>
    <col min="20" max="20" width="9" style="121" bestFit="1"/>
    <col min="21" max="16384" width="9" style="121"/>
  </cols>
  <sheetData>
    <row r="6" spans="1:20" ht="16.5" customHeight="1" x14ac:dyDescent="0.2">
      <c r="C6" s="1"/>
      <c r="E6" s="421" t="s">
        <v>404</v>
      </c>
    </row>
    <row r="7" spans="1:20" ht="15.75" customHeight="1" x14ac:dyDescent="0.2"/>
    <row r="8" spans="1:20" ht="17.149999999999999" customHeight="1" x14ac:dyDescent="0.2">
      <c r="C8" s="327">
        <v>45658</v>
      </c>
    </row>
    <row r="9" spans="1:20" ht="17.149999999999999" customHeight="1" x14ac:dyDescent="0.2">
      <c r="B9" s="647" t="s">
        <v>142</v>
      </c>
      <c r="C9" s="648"/>
      <c r="D9" s="438"/>
      <c r="E9" s="655" t="s">
        <v>92</v>
      </c>
      <c r="F9" s="655"/>
      <c r="G9" s="449"/>
      <c r="H9" s="443"/>
      <c r="I9" s="655" t="s">
        <v>520</v>
      </c>
      <c r="J9" s="655"/>
      <c r="K9" s="449"/>
      <c r="L9" s="443"/>
      <c r="M9" s="655" t="s">
        <v>157</v>
      </c>
      <c r="N9" s="655"/>
      <c r="O9" s="449"/>
      <c r="P9" s="443"/>
      <c r="Q9" s="655" t="s">
        <v>485</v>
      </c>
      <c r="R9" s="655"/>
      <c r="S9" s="449"/>
    </row>
    <row r="10" spans="1:20" ht="9" customHeight="1" x14ac:dyDescent="0.2">
      <c r="B10" s="649"/>
      <c r="C10" s="650"/>
      <c r="D10" s="656" t="s">
        <v>22</v>
      </c>
      <c r="E10" s="656" t="s">
        <v>257</v>
      </c>
      <c r="F10" s="447"/>
      <c r="G10" s="413"/>
      <c r="H10" s="656" t="s">
        <v>22</v>
      </c>
      <c r="I10" s="656" t="s">
        <v>257</v>
      </c>
      <c r="J10" s="447"/>
      <c r="K10" s="413"/>
      <c r="L10" s="656" t="s">
        <v>22</v>
      </c>
      <c r="M10" s="656" t="s">
        <v>257</v>
      </c>
      <c r="N10" s="447"/>
      <c r="O10" s="413"/>
      <c r="P10" s="656" t="s">
        <v>22</v>
      </c>
      <c r="Q10" s="656" t="s">
        <v>257</v>
      </c>
      <c r="R10" s="447"/>
      <c r="S10" s="413"/>
    </row>
    <row r="11" spans="1:20" ht="17.149999999999999" customHeight="1" x14ac:dyDescent="0.2">
      <c r="B11" s="651"/>
      <c r="C11" s="652"/>
      <c r="D11" s="657"/>
      <c r="E11" s="657"/>
      <c r="F11" s="448" t="s">
        <v>383</v>
      </c>
      <c r="G11" s="450" t="s">
        <v>260</v>
      </c>
      <c r="H11" s="657"/>
      <c r="I11" s="657"/>
      <c r="J11" s="439" t="s">
        <v>383</v>
      </c>
      <c r="K11" s="454" t="s">
        <v>260</v>
      </c>
      <c r="L11" s="657"/>
      <c r="M11" s="657"/>
      <c r="N11" s="439" t="s">
        <v>383</v>
      </c>
      <c r="O11" s="454" t="s">
        <v>260</v>
      </c>
      <c r="P11" s="657"/>
      <c r="Q11" s="657"/>
      <c r="R11" s="439" t="s">
        <v>383</v>
      </c>
      <c r="S11" s="454" t="s">
        <v>260</v>
      </c>
      <c r="T11" s="434"/>
    </row>
    <row r="12" spans="1:20" s="74" customFormat="1" ht="10.5" customHeight="1" x14ac:dyDescent="0.15">
      <c r="B12" s="436"/>
      <c r="C12" s="437"/>
      <c r="D12" s="440" t="s">
        <v>174</v>
      </c>
      <c r="E12" s="444" t="s">
        <v>184</v>
      </c>
      <c r="F12" s="444" t="s">
        <v>184</v>
      </c>
      <c r="G12" s="451" t="s">
        <v>184</v>
      </c>
      <c r="H12" s="274" t="s">
        <v>174</v>
      </c>
      <c r="I12" s="444" t="s">
        <v>184</v>
      </c>
      <c r="J12" s="444" t="s">
        <v>184</v>
      </c>
      <c r="K12" s="451" t="s">
        <v>184</v>
      </c>
      <c r="L12" s="274" t="s">
        <v>174</v>
      </c>
      <c r="M12" s="444" t="s">
        <v>184</v>
      </c>
      <c r="N12" s="444" t="s">
        <v>184</v>
      </c>
      <c r="O12" s="451" t="s">
        <v>184</v>
      </c>
      <c r="P12" s="274" t="s">
        <v>174</v>
      </c>
      <c r="Q12" s="444" t="s">
        <v>184</v>
      </c>
      <c r="R12" s="444" t="s">
        <v>184</v>
      </c>
      <c r="S12" s="451" t="s">
        <v>184</v>
      </c>
    </row>
    <row r="13" spans="1:20" ht="17.149999999999999" customHeight="1" x14ac:dyDescent="0.2">
      <c r="A13" s="1"/>
      <c r="B13" s="259" t="s">
        <v>316</v>
      </c>
      <c r="C13" s="414" t="s">
        <v>143</v>
      </c>
      <c r="D13" s="441">
        <v>17.7</v>
      </c>
      <c r="E13" s="445">
        <v>147.9</v>
      </c>
      <c r="F13" s="445">
        <v>134.80000000000001</v>
      </c>
      <c r="G13" s="452">
        <v>13.1</v>
      </c>
      <c r="H13" s="445">
        <v>17.600000000000001</v>
      </c>
      <c r="I13" s="445">
        <v>144.69999999999999</v>
      </c>
      <c r="J13" s="445">
        <v>131.80000000000001</v>
      </c>
      <c r="K13" s="452">
        <v>12.9</v>
      </c>
      <c r="L13" s="445">
        <v>17.2</v>
      </c>
      <c r="M13" s="445">
        <v>132.1</v>
      </c>
      <c r="N13" s="445">
        <v>121.4</v>
      </c>
      <c r="O13" s="452">
        <v>10.7</v>
      </c>
      <c r="P13" s="445">
        <v>15.8</v>
      </c>
      <c r="Q13" s="445">
        <v>118.6</v>
      </c>
      <c r="R13" s="445">
        <v>111.1</v>
      </c>
      <c r="S13" s="452">
        <v>7.5</v>
      </c>
    </row>
    <row r="14" spans="1:20" ht="17.149999999999999" customHeight="1" x14ac:dyDescent="0.2">
      <c r="A14" s="1"/>
      <c r="B14" s="259" t="s">
        <v>234</v>
      </c>
      <c r="C14" s="415" t="s">
        <v>19</v>
      </c>
      <c r="D14" s="441" t="s">
        <v>523</v>
      </c>
      <c r="E14" s="445" t="s">
        <v>523</v>
      </c>
      <c r="F14" s="445" t="s">
        <v>523</v>
      </c>
      <c r="G14" s="452" t="s">
        <v>523</v>
      </c>
      <c r="H14" s="445">
        <v>16.8</v>
      </c>
      <c r="I14" s="445">
        <v>117</v>
      </c>
      <c r="J14" s="445">
        <v>113.3</v>
      </c>
      <c r="K14" s="452">
        <v>3.7</v>
      </c>
      <c r="L14" s="441">
        <v>18</v>
      </c>
      <c r="M14" s="445">
        <v>150.19999999999999</v>
      </c>
      <c r="N14" s="445">
        <v>139</v>
      </c>
      <c r="O14" s="452">
        <v>11.2</v>
      </c>
      <c r="P14" s="445">
        <v>16.7</v>
      </c>
      <c r="Q14" s="445">
        <v>131.6</v>
      </c>
      <c r="R14" s="445">
        <v>124.1</v>
      </c>
      <c r="S14" s="452">
        <v>7.5</v>
      </c>
    </row>
    <row r="15" spans="1:20" ht="17.149999999999999" customHeight="1" x14ac:dyDescent="0.2">
      <c r="B15" s="259" t="s">
        <v>265</v>
      </c>
      <c r="C15" s="415" t="s">
        <v>120</v>
      </c>
      <c r="D15" s="441">
        <v>17.8</v>
      </c>
      <c r="E15" s="445">
        <v>153.4</v>
      </c>
      <c r="F15" s="445">
        <v>138.6</v>
      </c>
      <c r="G15" s="452">
        <v>14.8</v>
      </c>
      <c r="H15" s="445">
        <v>17.600000000000001</v>
      </c>
      <c r="I15" s="445">
        <v>149.9</v>
      </c>
      <c r="J15" s="445">
        <v>136</v>
      </c>
      <c r="K15" s="452">
        <v>13.9</v>
      </c>
      <c r="L15" s="445">
        <v>16.899999999999999</v>
      </c>
      <c r="M15" s="445">
        <v>137.30000000000001</v>
      </c>
      <c r="N15" s="445">
        <v>127.4</v>
      </c>
      <c r="O15" s="452">
        <v>9.9</v>
      </c>
      <c r="P15" s="445">
        <v>15.8</v>
      </c>
      <c r="Q15" s="445">
        <v>120.1</v>
      </c>
      <c r="R15" s="445">
        <v>113.8</v>
      </c>
      <c r="S15" s="452">
        <v>6.3</v>
      </c>
    </row>
    <row r="16" spans="1:20" ht="17.149999999999999" customHeight="1" x14ac:dyDescent="0.2">
      <c r="B16" s="259" t="s">
        <v>167</v>
      </c>
      <c r="C16" s="416" t="s">
        <v>433</v>
      </c>
      <c r="D16" s="441" t="s">
        <v>49</v>
      </c>
      <c r="E16" s="445" t="s">
        <v>49</v>
      </c>
      <c r="F16" s="445" t="s">
        <v>49</v>
      </c>
      <c r="G16" s="452" t="s">
        <v>49</v>
      </c>
      <c r="H16" s="445" t="s">
        <v>49</v>
      </c>
      <c r="I16" s="445" t="s">
        <v>49</v>
      </c>
      <c r="J16" s="445" t="s">
        <v>49</v>
      </c>
      <c r="K16" s="452" t="s">
        <v>49</v>
      </c>
      <c r="L16" s="441">
        <v>16.600000000000001</v>
      </c>
      <c r="M16" s="445">
        <v>134.1</v>
      </c>
      <c r="N16" s="445">
        <v>127.2</v>
      </c>
      <c r="O16" s="452">
        <v>6.9</v>
      </c>
      <c r="P16" s="441">
        <v>18.600000000000001</v>
      </c>
      <c r="Q16" s="445">
        <v>156.19999999999999</v>
      </c>
      <c r="R16" s="445">
        <v>142.69999999999999</v>
      </c>
      <c r="S16" s="452">
        <v>13.5</v>
      </c>
    </row>
    <row r="17" spans="1:19" ht="17.149999999999999" customHeight="1" x14ac:dyDescent="0.2">
      <c r="A17" s="1" t="s">
        <v>486</v>
      </c>
      <c r="B17" s="259" t="s">
        <v>343</v>
      </c>
      <c r="C17" s="415" t="s">
        <v>434</v>
      </c>
      <c r="D17" s="441" t="s">
        <v>523</v>
      </c>
      <c r="E17" s="445" t="s">
        <v>523</v>
      </c>
      <c r="F17" s="445" t="s">
        <v>523</v>
      </c>
      <c r="G17" s="452" t="s">
        <v>523</v>
      </c>
      <c r="H17" s="445">
        <v>19.399999999999999</v>
      </c>
      <c r="I17" s="445">
        <v>153.4</v>
      </c>
      <c r="J17" s="445">
        <v>145.5</v>
      </c>
      <c r="K17" s="452">
        <v>7.9</v>
      </c>
      <c r="L17" s="441">
        <v>17.8</v>
      </c>
      <c r="M17" s="445">
        <v>139.4</v>
      </c>
      <c r="N17" s="445">
        <v>134.19999999999999</v>
      </c>
      <c r="O17" s="452">
        <v>5.2</v>
      </c>
      <c r="P17" s="445">
        <v>17.5</v>
      </c>
      <c r="Q17" s="445">
        <v>145.5</v>
      </c>
      <c r="R17" s="445">
        <v>130.80000000000001</v>
      </c>
      <c r="S17" s="452">
        <v>14.7</v>
      </c>
    </row>
    <row r="18" spans="1:19" ht="17.149999999999999" customHeight="1" x14ac:dyDescent="0.2">
      <c r="A18" s="410">
        <v>21</v>
      </c>
      <c r="B18" s="259" t="s">
        <v>10</v>
      </c>
      <c r="C18" s="415" t="s">
        <v>110</v>
      </c>
      <c r="D18" s="441" t="s">
        <v>49</v>
      </c>
      <c r="E18" s="445" t="s">
        <v>49</v>
      </c>
      <c r="F18" s="445" t="s">
        <v>49</v>
      </c>
      <c r="G18" s="452" t="s">
        <v>49</v>
      </c>
      <c r="H18" s="445">
        <v>18.600000000000001</v>
      </c>
      <c r="I18" s="445">
        <v>158.69999999999999</v>
      </c>
      <c r="J18" s="445">
        <v>136.30000000000001</v>
      </c>
      <c r="K18" s="452">
        <v>22.4</v>
      </c>
      <c r="L18" s="445">
        <v>17.600000000000001</v>
      </c>
      <c r="M18" s="445">
        <v>152.30000000000001</v>
      </c>
      <c r="N18" s="445">
        <v>136.9</v>
      </c>
      <c r="O18" s="452">
        <v>15.4</v>
      </c>
      <c r="P18" s="445">
        <v>16.2</v>
      </c>
      <c r="Q18" s="445">
        <v>151.80000000000001</v>
      </c>
      <c r="R18" s="445">
        <v>124</v>
      </c>
      <c r="S18" s="452">
        <v>27.8</v>
      </c>
    </row>
    <row r="19" spans="1:19" ht="17.149999999999999" customHeight="1" x14ac:dyDescent="0.2">
      <c r="A19" s="411" t="s">
        <v>486</v>
      </c>
      <c r="B19" s="259" t="s">
        <v>57</v>
      </c>
      <c r="C19" s="415" t="s">
        <v>147</v>
      </c>
      <c r="D19" s="441" t="s">
        <v>49</v>
      </c>
      <c r="E19" s="445" t="s">
        <v>49</v>
      </c>
      <c r="F19" s="445" t="s">
        <v>49</v>
      </c>
      <c r="G19" s="452" t="s">
        <v>49</v>
      </c>
      <c r="H19" s="445">
        <v>18.100000000000001</v>
      </c>
      <c r="I19" s="445">
        <v>140.6</v>
      </c>
      <c r="J19" s="445">
        <v>133.4</v>
      </c>
      <c r="K19" s="452">
        <v>7.2</v>
      </c>
      <c r="L19" s="445">
        <v>18.2</v>
      </c>
      <c r="M19" s="445">
        <v>126.3</v>
      </c>
      <c r="N19" s="445">
        <v>119.1</v>
      </c>
      <c r="O19" s="452">
        <v>7.2</v>
      </c>
      <c r="P19" s="445">
        <v>16.100000000000001</v>
      </c>
      <c r="Q19" s="445">
        <v>120.7</v>
      </c>
      <c r="R19" s="445">
        <v>113</v>
      </c>
      <c r="S19" s="452">
        <v>7.7</v>
      </c>
    </row>
    <row r="20" spans="1:19" ht="17.149999999999999" customHeight="1" x14ac:dyDescent="0.2">
      <c r="B20" s="259" t="s">
        <v>197</v>
      </c>
      <c r="C20" s="415" t="s">
        <v>64</v>
      </c>
      <c r="D20" s="441" t="s">
        <v>49</v>
      </c>
      <c r="E20" s="445" t="s">
        <v>49</v>
      </c>
      <c r="F20" s="445" t="s">
        <v>49</v>
      </c>
      <c r="G20" s="452" t="s">
        <v>49</v>
      </c>
      <c r="H20" s="441">
        <v>18.2</v>
      </c>
      <c r="I20" s="445">
        <v>142.5</v>
      </c>
      <c r="J20" s="445">
        <v>129.1</v>
      </c>
      <c r="K20" s="452">
        <v>13.4</v>
      </c>
      <c r="L20" s="445">
        <v>17.5</v>
      </c>
      <c r="M20" s="445">
        <v>136.80000000000001</v>
      </c>
      <c r="N20" s="445">
        <v>127.3</v>
      </c>
      <c r="O20" s="452">
        <v>9.5</v>
      </c>
      <c r="P20" s="445">
        <v>17.399999999999999</v>
      </c>
      <c r="Q20" s="445">
        <v>142.9</v>
      </c>
      <c r="R20" s="445">
        <v>130.19999999999999</v>
      </c>
      <c r="S20" s="452">
        <v>12.7</v>
      </c>
    </row>
    <row r="21" spans="1:19" ht="17.149999999999999" customHeight="1" x14ac:dyDescent="0.2">
      <c r="B21" s="259" t="s">
        <v>435</v>
      </c>
      <c r="C21" s="416" t="s">
        <v>339</v>
      </c>
      <c r="D21" s="441" t="s">
        <v>523</v>
      </c>
      <c r="E21" s="445" t="s">
        <v>523</v>
      </c>
      <c r="F21" s="445" t="s">
        <v>523</v>
      </c>
      <c r="G21" s="452" t="s">
        <v>523</v>
      </c>
      <c r="H21" s="441">
        <v>17.3</v>
      </c>
      <c r="I21" s="445">
        <v>119.1</v>
      </c>
      <c r="J21" s="445">
        <v>111.8</v>
      </c>
      <c r="K21" s="452">
        <v>7.3</v>
      </c>
      <c r="L21" s="445">
        <v>15.8</v>
      </c>
      <c r="M21" s="445">
        <v>115</v>
      </c>
      <c r="N21" s="445">
        <v>111.3</v>
      </c>
      <c r="O21" s="452">
        <v>3.7</v>
      </c>
      <c r="P21" s="445">
        <v>15.6</v>
      </c>
      <c r="Q21" s="445">
        <v>126.1</v>
      </c>
      <c r="R21" s="445">
        <v>119.7</v>
      </c>
      <c r="S21" s="452">
        <v>6.4</v>
      </c>
    </row>
    <row r="22" spans="1:19" ht="17.149999999999999" customHeight="1" x14ac:dyDescent="0.2">
      <c r="B22" s="259" t="s">
        <v>172</v>
      </c>
      <c r="C22" s="416" t="s">
        <v>269</v>
      </c>
      <c r="D22" s="441">
        <v>16.8</v>
      </c>
      <c r="E22" s="445">
        <v>142.6</v>
      </c>
      <c r="F22" s="445">
        <v>130.1</v>
      </c>
      <c r="G22" s="452">
        <v>12.5</v>
      </c>
      <c r="H22" s="441">
        <v>17.100000000000001</v>
      </c>
      <c r="I22" s="445">
        <v>148.1</v>
      </c>
      <c r="J22" s="445">
        <v>135.5</v>
      </c>
      <c r="K22" s="452">
        <v>12.6</v>
      </c>
      <c r="L22" s="445">
        <v>18.8</v>
      </c>
      <c r="M22" s="445">
        <v>155.69999999999999</v>
      </c>
      <c r="N22" s="445">
        <v>144</v>
      </c>
      <c r="O22" s="452">
        <v>11.7</v>
      </c>
      <c r="P22" s="445">
        <v>15.5</v>
      </c>
      <c r="Q22" s="445">
        <v>122.6</v>
      </c>
      <c r="R22" s="445">
        <v>114.6</v>
      </c>
      <c r="S22" s="452">
        <v>8</v>
      </c>
    </row>
    <row r="23" spans="1:19" ht="17.149999999999999" customHeight="1" x14ac:dyDescent="0.2">
      <c r="B23" s="259" t="s">
        <v>42</v>
      </c>
      <c r="C23" s="416" t="s">
        <v>230</v>
      </c>
      <c r="D23" s="441" t="s">
        <v>523</v>
      </c>
      <c r="E23" s="445" t="s">
        <v>523</v>
      </c>
      <c r="F23" s="445" t="s">
        <v>523</v>
      </c>
      <c r="G23" s="452" t="s">
        <v>523</v>
      </c>
      <c r="H23" s="441">
        <v>16.600000000000001</v>
      </c>
      <c r="I23" s="445">
        <v>127.7</v>
      </c>
      <c r="J23" s="445">
        <v>117.6</v>
      </c>
      <c r="K23" s="452">
        <v>10.1</v>
      </c>
      <c r="L23" s="445">
        <v>15.1</v>
      </c>
      <c r="M23" s="445">
        <v>97.2</v>
      </c>
      <c r="N23" s="445">
        <v>94.5</v>
      </c>
      <c r="O23" s="452">
        <v>2.7</v>
      </c>
      <c r="P23" s="445">
        <v>12.7</v>
      </c>
      <c r="Q23" s="445">
        <v>76.400000000000006</v>
      </c>
      <c r="R23" s="445">
        <v>71.900000000000006</v>
      </c>
      <c r="S23" s="452">
        <v>4.5</v>
      </c>
    </row>
    <row r="24" spans="1:19" ht="17.149999999999999" customHeight="1" x14ac:dyDescent="0.2">
      <c r="B24" s="259" t="s">
        <v>240</v>
      </c>
      <c r="C24" s="416" t="s">
        <v>188</v>
      </c>
      <c r="D24" s="441" t="s">
        <v>523</v>
      </c>
      <c r="E24" s="445" t="s">
        <v>523</v>
      </c>
      <c r="F24" s="445" t="s">
        <v>523</v>
      </c>
      <c r="G24" s="452" t="s">
        <v>523</v>
      </c>
      <c r="H24" s="445">
        <v>17.600000000000001</v>
      </c>
      <c r="I24" s="445">
        <v>142.80000000000001</v>
      </c>
      <c r="J24" s="445">
        <v>126.5</v>
      </c>
      <c r="K24" s="452">
        <v>16.3</v>
      </c>
      <c r="L24" s="445">
        <v>15.2</v>
      </c>
      <c r="M24" s="445">
        <v>112.7</v>
      </c>
      <c r="N24" s="445">
        <v>106.1</v>
      </c>
      <c r="O24" s="452">
        <v>6.6</v>
      </c>
      <c r="P24" s="445">
        <v>15.3</v>
      </c>
      <c r="Q24" s="445">
        <v>105.7</v>
      </c>
      <c r="R24" s="445">
        <v>102.9</v>
      </c>
      <c r="S24" s="452">
        <v>2.8</v>
      </c>
    </row>
    <row r="25" spans="1:19" ht="17.149999999999999" customHeight="1" x14ac:dyDescent="0.2">
      <c r="B25" s="259" t="s">
        <v>365</v>
      </c>
      <c r="C25" s="415" t="s">
        <v>436</v>
      </c>
      <c r="D25" s="441">
        <v>16.3</v>
      </c>
      <c r="E25" s="445">
        <v>123</v>
      </c>
      <c r="F25" s="445">
        <v>119.5</v>
      </c>
      <c r="G25" s="452">
        <v>3.5</v>
      </c>
      <c r="H25" s="445">
        <v>17.600000000000001</v>
      </c>
      <c r="I25" s="445">
        <v>131.69999999999999</v>
      </c>
      <c r="J25" s="445">
        <v>122</v>
      </c>
      <c r="K25" s="452">
        <v>9.6999999999999993</v>
      </c>
      <c r="L25" s="441">
        <v>18.8</v>
      </c>
      <c r="M25" s="445">
        <v>161.19999999999999</v>
      </c>
      <c r="N25" s="445">
        <v>130.80000000000001</v>
      </c>
      <c r="O25" s="452">
        <v>30.4</v>
      </c>
      <c r="P25" s="445">
        <v>15.4</v>
      </c>
      <c r="Q25" s="445">
        <v>115.3</v>
      </c>
      <c r="R25" s="445">
        <v>107.1</v>
      </c>
      <c r="S25" s="452">
        <v>8.1999999999999993</v>
      </c>
    </row>
    <row r="26" spans="1:19" ht="17.149999999999999" customHeight="1" x14ac:dyDescent="0.2">
      <c r="B26" s="259" t="s">
        <v>99</v>
      </c>
      <c r="C26" s="415" t="s">
        <v>148</v>
      </c>
      <c r="D26" s="441">
        <v>18.2</v>
      </c>
      <c r="E26" s="445">
        <v>149.1</v>
      </c>
      <c r="F26" s="445">
        <v>136.6</v>
      </c>
      <c r="G26" s="452">
        <v>12.5</v>
      </c>
      <c r="H26" s="445">
        <v>16.8</v>
      </c>
      <c r="I26" s="445">
        <v>131.4</v>
      </c>
      <c r="J26" s="445">
        <v>126.1</v>
      </c>
      <c r="K26" s="445">
        <v>5.3</v>
      </c>
      <c r="L26" s="441">
        <v>15.9</v>
      </c>
      <c r="M26" s="445">
        <v>107.2</v>
      </c>
      <c r="N26" s="445">
        <v>104.1</v>
      </c>
      <c r="O26" s="452">
        <v>3.1</v>
      </c>
      <c r="P26" s="445">
        <v>16.600000000000001</v>
      </c>
      <c r="Q26" s="445">
        <v>116.9</v>
      </c>
      <c r="R26" s="445">
        <v>114.3</v>
      </c>
      <c r="S26" s="452">
        <v>2.6</v>
      </c>
    </row>
    <row r="27" spans="1:19" ht="17.149999999999999" customHeight="1" x14ac:dyDescent="0.2">
      <c r="B27" s="259" t="s">
        <v>106</v>
      </c>
      <c r="C27" s="415" t="s">
        <v>421</v>
      </c>
      <c r="D27" s="441" t="s">
        <v>49</v>
      </c>
      <c r="E27" s="445" t="s">
        <v>49</v>
      </c>
      <c r="F27" s="445" t="s">
        <v>49</v>
      </c>
      <c r="G27" s="452" t="s">
        <v>49</v>
      </c>
      <c r="H27" s="445" t="s">
        <v>49</v>
      </c>
      <c r="I27" s="445" t="s">
        <v>49</v>
      </c>
      <c r="J27" s="445" t="s">
        <v>49</v>
      </c>
      <c r="K27" s="445" t="s">
        <v>49</v>
      </c>
      <c r="L27" s="441">
        <v>19.600000000000001</v>
      </c>
      <c r="M27" s="445">
        <v>172.3</v>
      </c>
      <c r="N27" s="445">
        <v>146.9</v>
      </c>
      <c r="O27" s="452">
        <v>25.4</v>
      </c>
      <c r="P27" s="445">
        <v>17.5</v>
      </c>
      <c r="Q27" s="445">
        <v>136.9</v>
      </c>
      <c r="R27" s="445">
        <v>132.30000000000001</v>
      </c>
      <c r="S27" s="452">
        <v>4.5999999999999996</v>
      </c>
    </row>
    <row r="28" spans="1:19" ht="17.149999999999999" customHeight="1" x14ac:dyDescent="0.2">
      <c r="A28" s="121" t="s">
        <v>81</v>
      </c>
      <c r="B28" s="412" t="s">
        <v>8</v>
      </c>
      <c r="C28" s="417" t="s">
        <v>438</v>
      </c>
      <c r="D28" s="442">
        <v>16.8</v>
      </c>
      <c r="E28" s="446">
        <v>122.3</v>
      </c>
      <c r="F28" s="446">
        <v>113.2</v>
      </c>
      <c r="G28" s="453">
        <v>9.1</v>
      </c>
      <c r="H28" s="446">
        <v>17.5</v>
      </c>
      <c r="I28" s="446">
        <v>146.1</v>
      </c>
      <c r="J28" s="446">
        <v>128.1</v>
      </c>
      <c r="K28" s="453">
        <v>18</v>
      </c>
      <c r="L28" s="446">
        <v>17.2</v>
      </c>
      <c r="M28" s="446">
        <v>136</v>
      </c>
      <c r="N28" s="446">
        <v>125.1</v>
      </c>
      <c r="O28" s="453">
        <v>10.9</v>
      </c>
      <c r="P28" s="446">
        <v>17.5</v>
      </c>
      <c r="Q28" s="446">
        <v>141.69999999999999</v>
      </c>
      <c r="R28" s="446">
        <v>132.30000000000001</v>
      </c>
      <c r="S28" s="453">
        <v>9.4</v>
      </c>
    </row>
    <row r="29" spans="1:19" ht="16" customHeight="1" x14ac:dyDescent="0.2"/>
    <row r="30" spans="1:19" ht="16" customHeight="1" x14ac:dyDescent="0.2"/>
    <row r="31" spans="1:19" ht="16" customHeight="1" x14ac:dyDescent="0.2"/>
    <row r="32" spans="1:19"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52" spans="3:7" ht="16.5" x14ac:dyDescent="0.25">
      <c r="C52" s="264"/>
    </row>
    <row r="53" spans="3:7" x14ac:dyDescent="0.2">
      <c r="G53" s="433"/>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5"/>
  <pageMargins left="0.19685039370078741" right="0.19685039370078741"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53"/>
  </sheetPr>
  <dimension ref="B1:M106"/>
  <sheetViews>
    <sheetView view="pageBreakPreview" topLeftCell="A31" zoomScale="60" zoomScaleNormal="85" workbookViewId="0">
      <selection activeCell="X9" sqref="X9"/>
    </sheetView>
  </sheetViews>
  <sheetFormatPr defaultColWidth="9" defaultRowHeight="13" x14ac:dyDescent="0.2"/>
  <cols>
    <col min="1" max="1" width="4" style="1" customWidth="1"/>
    <col min="2" max="2" width="6.453125" style="1" customWidth="1"/>
    <col min="3" max="3" width="35" style="190" customWidth="1"/>
    <col min="4" max="13" width="10.36328125" style="1" customWidth="1"/>
    <col min="14" max="14" width="9" style="1" bestFit="1"/>
    <col min="15" max="16384" width="9" style="1"/>
  </cols>
  <sheetData>
    <row r="1" spans="2:13" ht="24.75" customHeight="1" x14ac:dyDescent="0.3">
      <c r="B1" s="8"/>
      <c r="C1" s="455"/>
      <c r="D1" s="339" t="s">
        <v>277</v>
      </c>
      <c r="E1" s="456"/>
      <c r="G1" s="8"/>
      <c r="I1" s="8"/>
      <c r="J1" s="8"/>
      <c r="K1" s="8"/>
      <c r="L1" s="8"/>
      <c r="M1" s="8"/>
    </row>
    <row r="2" spans="2:13" ht="24.75" customHeight="1" x14ac:dyDescent="0.3">
      <c r="B2" s="8"/>
      <c r="C2" s="327">
        <v>45658</v>
      </c>
      <c r="D2" s="339"/>
      <c r="E2" s="456"/>
      <c r="G2" s="8"/>
      <c r="I2" s="8"/>
      <c r="J2" s="8"/>
      <c r="K2" s="8"/>
      <c r="L2" s="8"/>
      <c r="M2" s="8"/>
    </row>
    <row r="3" spans="2:13" ht="18" customHeight="1" x14ac:dyDescent="0.2">
      <c r="B3" s="121"/>
      <c r="C3" s="328" t="s">
        <v>212</v>
      </c>
      <c r="D3" s="328"/>
      <c r="E3" s="121"/>
      <c r="F3" s="121"/>
      <c r="G3" s="121"/>
      <c r="H3" s="121"/>
      <c r="I3" s="121"/>
      <c r="J3" s="121"/>
      <c r="K3" s="121"/>
      <c r="L3" s="121"/>
      <c r="M3" s="1" t="s">
        <v>450</v>
      </c>
    </row>
    <row r="4" spans="2:13" s="316" customFormat="1" ht="18" customHeight="1" x14ac:dyDescent="0.2">
      <c r="B4" s="629" t="s">
        <v>516</v>
      </c>
      <c r="C4" s="630"/>
      <c r="D4" s="644" t="s">
        <v>521</v>
      </c>
      <c r="E4" s="644"/>
      <c r="F4" s="644"/>
      <c r="G4" s="643"/>
      <c r="H4" s="662"/>
      <c r="I4" s="642" t="s">
        <v>242</v>
      </c>
      <c r="J4" s="643"/>
      <c r="K4" s="643"/>
      <c r="L4" s="643"/>
      <c r="M4" s="662"/>
    </row>
    <row r="5" spans="2:13" s="316" customFormat="1" ht="9.75" customHeight="1" x14ac:dyDescent="0.2">
      <c r="B5" s="631"/>
      <c r="C5" s="632"/>
      <c r="D5" s="658" t="s">
        <v>180</v>
      </c>
      <c r="E5" s="351"/>
      <c r="F5" s="351"/>
      <c r="G5" s="406"/>
      <c r="H5" s="406"/>
      <c r="I5" s="658" t="s">
        <v>180</v>
      </c>
      <c r="J5" s="351"/>
      <c r="K5" s="351"/>
      <c r="L5" s="406"/>
      <c r="M5" s="459"/>
    </row>
    <row r="6" spans="2:13" s="316" customFormat="1" ht="9.75" customHeight="1" x14ac:dyDescent="0.2">
      <c r="B6" s="631"/>
      <c r="C6" s="632"/>
      <c r="D6" s="663"/>
      <c r="E6" s="658" t="s">
        <v>456</v>
      </c>
      <c r="F6" s="351"/>
      <c r="G6" s="459"/>
      <c r="H6" s="660" t="s">
        <v>506</v>
      </c>
      <c r="I6" s="663"/>
      <c r="J6" s="658" t="s">
        <v>456</v>
      </c>
      <c r="K6" s="351"/>
      <c r="L6" s="459"/>
      <c r="M6" s="660" t="s">
        <v>506</v>
      </c>
    </row>
    <row r="7" spans="2:13" s="316" customFormat="1" ht="36" customHeight="1" x14ac:dyDescent="0.2">
      <c r="B7" s="633"/>
      <c r="C7" s="634"/>
      <c r="D7" s="664"/>
      <c r="E7" s="664"/>
      <c r="F7" s="457" t="s">
        <v>522</v>
      </c>
      <c r="G7" s="460" t="s">
        <v>524</v>
      </c>
      <c r="H7" s="661"/>
      <c r="I7" s="664"/>
      <c r="J7" s="659"/>
      <c r="K7" s="458" t="s">
        <v>522</v>
      </c>
      <c r="L7" s="461" t="s">
        <v>524</v>
      </c>
      <c r="M7" s="661"/>
    </row>
    <row r="8" spans="2:13" ht="20.149999999999999" customHeight="1" x14ac:dyDescent="0.2">
      <c r="B8" s="317" t="s">
        <v>316</v>
      </c>
      <c r="C8" s="329" t="s">
        <v>61</v>
      </c>
      <c r="D8" s="353">
        <v>365956</v>
      </c>
      <c r="E8" s="358">
        <v>335459</v>
      </c>
      <c r="F8" s="358">
        <v>307115</v>
      </c>
      <c r="G8" s="358">
        <v>28344</v>
      </c>
      <c r="H8" s="353">
        <v>30497</v>
      </c>
      <c r="I8" s="353">
        <v>107510</v>
      </c>
      <c r="J8" s="353">
        <v>105795</v>
      </c>
      <c r="K8" s="353">
        <v>102628</v>
      </c>
      <c r="L8" s="353">
        <v>3167</v>
      </c>
      <c r="M8" s="353">
        <v>1715</v>
      </c>
    </row>
    <row r="9" spans="2:13" ht="20.149999999999999" customHeight="1" x14ac:dyDescent="0.2">
      <c r="B9" s="318" t="s">
        <v>234</v>
      </c>
      <c r="C9" s="330" t="s">
        <v>494</v>
      </c>
      <c r="D9" s="342">
        <v>418145</v>
      </c>
      <c r="E9" s="354">
        <v>356544</v>
      </c>
      <c r="F9" s="354">
        <v>337311</v>
      </c>
      <c r="G9" s="354">
        <v>19233</v>
      </c>
      <c r="H9" s="354">
        <v>61601</v>
      </c>
      <c r="I9" s="354">
        <v>117784</v>
      </c>
      <c r="J9" s="354">
        <v>112569</v>
      </c>
      <c r="K9" s="354">
        <v>111036</v>
      </c>
      <c r="L9" s="354">
        <v>1533</v>
      </c>
      <c r="M9" s="354">
        <v>5215</v>
      </c>
    </row>
    <row r="10" spans="2:13" ht="20.149999999999999" customHeight="1" x14ac:dyDescent="0.2">
      <c r="B10" s="319" t="s">
        <v>265</v>
      </c>
      <c r="C10" s="331" t="s">
        <v>75</v>
      </c>
      <c r="D10" s="343">
        <v>374172</v>
      </c>
      <c r="E10" s="355">
        <v>343438</v>
      </c>
      <c r="F10" s="355">
        <v>310465</v>
      </c>
      <c r="G10" s="355">
        <v>32973</v>
      </c>
      <c r="H10" s="355">
        <v>30734</v>
      </c>
      <c r="I10" s="355">
        <v>109948</v>
      </c>
      <c r="J10" s="355">
        <v>108649</v>
      </c>
      <c r="K10" s="355">
        <v>104831</v>
      </c>
      <c r="L10" s="355">
        <v>3818</v>
      </c>
      <c r="M10" s="355">
        <v>1299</v>
      </c>
    </row>
    <row r="11" spans="2:13" ht="20.149999999999999" customHeight="1" x14ac:dyDescent="0.2">
      <c r="B11" s="320" t="s">
        <v>167</v>
      </c>
      <c r="C11" s="331" t="s">
        <v>300</v>
      </c>
      <c r="D11" s="343">
        <v>873015</v>
      </c>
      <c r="E11" s="355">
        <v>460046</v>
      </c>
      <c r="F11" s="355">
        <v>419329</v>
      </c>
      <c r="G11" s="355">
        <v>40717</v>
      </c>
      <c r="H11" s="355">
        <v>412969</v>
      </c>
      <c r="I11" s="355">
        <v>183072</v>
      </c>
      <c r="J11" s="355">
        <v>179436</v>
      </c>
      <c r="K11" s="355">
        <v>178666</v>
      </c>
      <c r="L11" s="355">
        <v>770</v>
      </c>
      <c r="M11" s="355">
        <v>3636</v>
      </c>
    </row>
    <row r="12" spans="2:13" ht="20.149999999999999" customHeight="1" x14ac:dyDescent="0.2">
      <c r="B12" s="319" t="s">
        <v>343</v>
      </c>
      <c r="C12" s="331" t="s">
        <v>412</v>
      </c>
      <c r="D12" s="343">
        <v>408881</v>
      </c>
      <c r="E12" s="355">
        <v>374236</v>
      </c>
      <c r="F12" s="355">
        <v>349889</v>
      </c>
      <c r="G12" s="355">
        <v>24347</v>
      </c>
      <c r="H12" s="355">
        <v>34645</v>
      </c>
      <c r="I12" s="355">
        <v>198444</v>
      </c>
      <c r="J12" s="355">
        <v>165702</v>
      </c>
      <c r="K12" s="355">
        <v>164392</v>
      </c>
      <c r="L12" s="355">
        <v>1310</v>
      </c>
      <c r="M12" s="355">
        <v>32742</v>
      </c>
    </row>
    <row r="13" spans="2:13" ht="20.149999999999999" customHeight="1" x14ac:dyDescent="0.2">
      <c r="B13" s="319" t="s">
        <v>10</v>
      </c>
      <c r="C13" s="331" t="s">
        <v>495</v>
      </c>
      <c r="D13" s="343">
        <v>317971</v>
      </c>
      <c r="E13" s="355">
        <v>301326</v>
      </c>
      <c r="F13" s="355">
        <v>245973</v>
      </c>
      <c r="G13" s="355">
        <v>55353</v>
      </c>
      <c r="H13" s="355">
        <v>16645</v>
      </c>
      <c r="I13" s="355">
        <v>118983</v>
      </c>
      <c r="J13" s="355">
        <v>114702</v>
      </c>
      <c r="K13" s="355">
        <v>107012</v>
      </c>
      <c r="L13" s="355">
        <v>7690</v>
      </c>
      <c r="M13" s="355">
        <v>4281</v>
      </c>
    </row>
    <row r="14" spans="2:13" ht="20.149999999999999" customHeight="1" x14ac:dyDescent="0.2">
      <c r="B14" s="319" t="s">
        <v>57</v>
      </c>
      <c r="C14" s="331" t="s">
        <v>263</v>
      </c>
      <c r="D14" s="343">
        <v>335255</v>
      </c>
      <c r="E14" s="355">
        <v>320365</v>
      </c>
      <c r="F14" s="355">
        <v>299122</v>
      </c>
      <c r="G14" s="355">
        <v>21243</v>
      </c>
      <c r="H14" s="355">
        <v>14890</v>
      </c>
      <c r="I14" s="355">
        <v>114747</v>
      </c>
      <c r="J14" s="355">
        <v>113821</v>
      </c>
      <c r="K14" s="355">
        <v>110597</v>
      </c>
      <c r="L14" s="355">
        <v>3224</v>
      </c>
      <c r="M14" s="355">
        <v>926</v>
      </c>
    </row>
    <row r="15" spans="2:13" ht="20.149999999999999" customHeight="1" x14ac:dyDescent="0.2">
      <c r="B15" s="319" t="s">
        <v>197</v>
      </c>
      <c r="C15" s="331" t="s">
        <v>497</v>
      </c>
      <c r="D15" s="343">
        <v>393815</v>
      </c>
      <c r="E15" s="355">
        <v>393335</v>
      </c>
      <c r="F15" s="355">
        <v>368137</v>
      </c>
      <c r="G15" s="355">
        <v>25198</v>
      </c>
      <c r="H15" s="355">
        <v>480</v>
      </c>
      <c r="I15" s="355">
        <v>157252</v>
      </c>
      <c r="J15" s="355">
        <v>157152</v>
      </c>
      <c r="K15" s="355">
        <v>153346</v>
      </c>
      <c r="L15" s="355">
        <v>3806</v>
      </c>
      <c r="M15" s="355">
        <v>100</v>
      </c>
    </row>
    <row r="16" spans="2:13" ht="20.149999999999999" customHeight="1" x14ac:dyDescent="0.2">
      <c r="B16" s="319" t="s">
        <v>435</v>
      </c>
      <c r="C16" s="331" t="s">
        <v>397</v>
      </c>
      <c r="D16" s="343">
        <v>462075</v>
      </c>
      <c r="E16" s="355">
        <v>347496</v>
      </c>
      <c r="F16" s="355">
        <v>330373</v>
      </c>
      <c r="G16" s="355">
        <v>17123</v>
      </c>
      <c r="H16" s="355">
        <v>114579</v>
      </c>
      <c r="I16" s="355">
        <v>108193</v>
      </c>
      <c r="J16" s="355">
        <v>107680</v>
      </c>
      <c r="K16" s="355">
        <v>93937</v>
      </c>
      <c r="L16" s="355">
        <v>13743</v>
      </c>
      <c r="M16" s="355">
        <v>513</v>
      </c>
    </row>
    <row r="17" spans="2:13" ht="20.149999999999999" customHeight="1" x14ac:dyDescent="0.2">
      <c r="B17" s="319" t="s">
        <v>172</v>
      </c>
      <c r="C17" s="331" t="s">
        <v>498</v>
      </c>
      <c r="D17" s="343">
        <v>458494</v>
      </c>
      <c r="E17" s="355">
        <v>414252</v>
      </c>
      <c r="F17" s="355">
        <v>381920</v>
      </c>
      <c r="G17" s="355">
        <v>32332</v>
      </c>
      <c r="H17" s="355">
        <v>44242</v>
      </c>
      <c r="I17" s="355">
        <v>130379</v>
      </c>
      <c r="J17" s="355">
        <v>129732</v>
      </c>
      <c r="K17" s="355">
        <v>126056</v>
      </c>
      <c r="L17" s="355">
        <v>3676</v>
      </c>
      <c r="M17" s="355">
        <v>647</v>
      </c>
    </row>
    <row r="18" spans="2:13" ht="20.149999999999999" customHeight="1" x14ac:dyDescent="0.2">
      <c r="B18" s="319" t="s">
        <v>42</v>
      </c>
      <c r="C18" s="331" t="s">
        <v>322</v>
      </c>
      <c r="D18" s="343">
        <v>278856</v>
      </c>
      <c r="E18" s="355">
        <v>276993</v>
      </c>
      <c r="F18" s="355">
        <v>256733</v>
      </c>
      <c r="G18" s="355">
        <v>20260</v>
      </c>
      <c r="H18" s="355">
        <v>1863</v>
      </c>
      <c r="I18" s="355">
        <v>76236</v>
      </c>
      <c r="J18" s="355">
        <v>75971</v>
      </c>
      <c r="K18" s="355">
        <v>73618</v>
      </c>
      <c r="L18" s="355">
        <v>2353</v>
      </c>
      <c r="M18" s="355">
        <v>265</v>
      </c>
    </row>
    <row r="19" spans="2:13" ht="20.149999999999999" customHeight="1" x14ac:dyDescent="0.2">
      <c r="B19" s="319" t="s">
        <v>240</v>
      </c>
      <c r="C19" s="331" t="s">
        <v>499</v>
      </c>
      <c r="D19" s="343">
        <v>300437</v>
      </c>
      <c r="E19" s="355">
        <v>287040</v>
      </c>
      <c r="F19" s="355">
        <v>268519</v>
      </c>
      <c r="G19" s="355">
        <v>18521</v>
      </c>
      <c r="H19" s="355">
        <v>13397</v>
      </c>
      <c r="I19" s="355">
        <v>92447</v>
      </c>
      <c r="J19" s="355">
        <v>92294</v>
      </c>
      <c r="K19" s="355">
        <v>91106</v>
      </c>
      <c r="L19" s="355">
        <v>1188</v>
      </c>
      <c r="M19" s="355">
        <v>153</v>
      </c>
    </row>
    <row r="20" spans="2:13" ht="20.149999999999999" customHeight="1" x14ac:dyDescent="0.2">
      <c r="B20" s="319" t="s">
        <v>365</v>
      </c>
      <c r="C20" s="331" t="s">
        <v>280</v>
      </c>
      <c r="D20" s="343">
        <v>416927</v>
      </c>
      <c r="E20" s="355">
        <v>376956</v>
      </c>
      <c r="F20" s="355">
        <v>374072</v>
      </c>
      <c r="G20" s="355">
        <v>2884</v>
      </c>
      <c r="H20" s="355">
        <v>39971</v>
      </c>
      <c r="I20" s="355">
        <v>106030</v>
      </c>
      <c r="J20" s="355">
        <v>97372</v>
      </c>
      <c r="K20" s="355">
        <v>97163</v>
      </c>
      <c r="L20" s="355">
        <v>209</v>
      </c>
      <c r="M20" s="355">
        <v>8658</v>
      </c>
    </row>
    <row r="21" spans="2:13" ht="20.149999999999999" customHeight="1" x14ac:dyDescent="0.2">
      <c r="B21" s="319" t="s">
        <v>99</v>
      </c>
      <c r="C21" s="331" t="s">
        <v>154</v>
      </c>
      <c r="D21" s="343">
        <v>357908</v>
      </c>
      <c r="E21" s="355">
        <v>332397</v>
      </c>
      <c r="F21" s="355">
        <v>306865</v>
      </c>
      <c r="G21" s="355">
        <v>25532</v>
      </c>
      <c r="H21" s="355">
        <v>25511</v>
      </c>
      <c r="I21" s="355">
        <v>124030</v>
      </c>
      <c r="J21" s="355">
        <v>122705</v>
      </c>
      <c r="K21" s="355">
        <v>120114</v>
      </c>
      <c r="L21" s="355">
        <v>2591</v>
      </c>
      <c r="M21" s="355">
        <v>1325</v>
      </c>
    </row>
    <row r="22" spans="2:13" ht="20.149999999999999" customHeight="1" x14ac:dyDescent="0.2">
      <c r="B22" s="319" t="s">
        <v>106</v>
      </c>
      <c r="C22" s="331" t="s">
        <v>452</v>
      </c>
      <c r="D22" s="343">
        <v>352759</v>
      </c>
      <c r="E22" s="355">
        <v>343399</v>
      </c>
      <c r="F22" s="355">
        <v>311961</v>
      </c>
      <c r="G22" s="355">
        <v>31438</v>
      </c>
      <c r="H22" s="355">
        <v>9360</v>
      </c>
      <c r="I22" s="355">
        <v>139002</v>
      </c>
      <c r="J22" s="355">
        <v>134198</v>
      </c>
      <c r="K22" s="355">
        <v>126091</v>
      </c>
      <c r="L22" s="355">
        <v>8107</v>
      </c>
      <c r="M22" s="355">
        <v>4804</v>
      </c>
    </row>
    <row r="23" spans="2:13" ht="20.149999999999999" customHeight="1" x14ac:dyDescent="0.2">
      <c r="B23" s="321" t="s">
        <v>8</v>
      </c>
      <c r="C23" s="332" t="s">
        <v>374</v>
      </c>
      <c r="D23" s="343">
        <v>304093</v>
      </c>
      <c r="E23" s="356">
        <v>277307</v>
      </c>
      <c r="F23" s="356">
        <v>246230</v>
      </c>
      <c r="G23" s="356">
        <v>31077</v>
      </c>
      <c r="H23" s="356">
        <v>26786</v>
      </c>
      <c r="I23" s="356">
        <v>114223</v>
      </c>
      <c r="J23" s="356">
        <v>109741</v>
      </c>
      <c r="K23" s="356">
        <v>104575</v>
      </c>
      <c r="L23" s="356">
        <v>5166</v>
      </c>
      <c r="M23" s="356">
        <v>4482</v>
      </c>
    </row>
    <row r="24" spans="2:13" ht="20.149999999999999" customHeight="1" x14ac:dyDescent="0.2">
      <c r="B24" s="322" t="s">
        <v>113</v>
      </c>
      <c r="C24" s="333" t="s">
        <v>255</v>
      </c>
      <c r="D24" s="354">
        <v>301830</v>
      </c>
      <c r="E24" s="354">
        <v>288383</v>
      </c>
      <c r="F24" s="354">
        <v>260062</v>
      </c>
      <c r="G24" s="354">
        <v>28321</v>
      </c>
      <c r="H24" s="354">
        <v>13447</v>
      </c>
      <c r="I24" s="354">
        <v>107689</v>
      </c>
      <c r="J24" s="354">
        <v>107241</v>
      </c>
      <c r="K24" s="354">
        <v>100655</v>
      </c>
      <c r="L24" s="354">
        <v>6586</v>
      </c>
      <c r="M24" s="354">
        <v>448</v>
      </c>
    </row>
    <row r="25" spans="2:13" ht="20.149999999999999" customHeight="1" x14ac:dyDescent="0.2">
      <c r="B25" s="323" t="s">
        <v>349</v>
      </c>
      <c r="C25" s="331" t="s">
        <v>221</v>
      </c>
      <c r="D25" s="357">
        <v>267084</v>
      </c>
      <c r="E25" s="357">
        <v>267084</v>
      </c>
      <c r="F25" s="357">
        <v>253640</v>
      </c>
      <c r="G25" s="357">
        <v>13444</v>
      </c>
      <c r="H25" s="357">
        <v>0</v>
      </c>
      <c r="I25" s="357">
        <v>98416</v>
      </c>
      <c r="J25" s="357">
        <v>98416</v>
      </c>
      <c r="K25" s="357">
        <v>93648</v>
      </c>
      <c r="L25" s="357">
        <v>4768</v>
      </c>
      <c r="M25" s="357">
        <v>0</v>
      </c>
    </row>
    <row r="26" spans="2:13" ht="20.149999999999999" customHeight="1" x14ac:dyDescent="0.2">
      <c r="B26" s="324" t="s">
        <v>3</v>
      </c>
      <c r="C26" s="334" t="s">
        <v>139</v>
      </c>
      <c r="D26" s="358">
        <v>345325</v>
      </c>
      <c r="E26" s="358">
        <v>345325</v>
      </c>
      <c r="F26" s="358">
        <v>322157</v>
      </c>
      <c r="G26" s="358">
        <v>23168</v>
      </c>
      <c r="H26" s="358">
        <v>0</v>
      </c>
      <c r="I26" s="358">
        <v>140795</v>
      </c>
      <c r="J26" s="358">
        <v>140795</v>
      </c>
      <c r="K26" s="358">
        <v>136718</v>
      </c>
      <c r="L26" s="358">
        <v>4077</v>
      </c>
      <c r="M26" s="358">
        <v>0</v>
      </c>
    </row>
    <row r="27" spans="2:13" ht="20.149999999999999" customHeight="1" x14ac:dyDescent="0.2">
      <c r="B27" s="325" t="s">
        <v>186</v>
      </c>
      <c r="C27" s="335" t="s">
        <v>399</v>
      </c>
      <c r="D27" s="355">
        <v>292148</v>
      </c>
      <c r="E27" s="355">
        <v>292148</v>
      </c>
      <c r="F27" s="355">
        <v>266852</v>
      </c>
      <c r="G27" s="355">
        <v>25296</v>
      </c>
      <c r="H27" s="355">
        <v>0</v>
      </c>
      <c r="I27" s="355">
        <v>95598</v>
      </c>
      <c r="J27" s="355">
        <v>95598</v>
      </c>
      <c r="K27" s="355">
        <v>94450</v>
      </c>
      <c r="L27" s="355">
        <v>1148</v>
      </c>
      <c r="M27" s="355">
        <v>0</v>
      </c>
    </row>
    <row r="28" spans="2:13" ht="20.149999999999999" customHeight="1" x14ac:dyDescent="0.2">
      <c r="B28" s="325" t="s">
        <v>500</v>
      </c>
      <c r="C28" s="335" t="s">
        <v>405</v>
      </c>
      <c r="D28" s="355">
        <v>443482</v>
      </c>
      <c r="E28" s="355">
        <v>366498</v>
      </c>
      <c r="F28" s="355">
        <v>317317</v>
      </c>
      <c r="G28" s="355">
        <v>49181</v>
      </c>
      <c r="H28" s="355">
        <v>76984</v>
      </c>
      <c r="I28" s="355">
        <v>88615</v>
      </c>
      <c r="J28" s="355">
        <v>87503</v>
      </c>
      <c r="K28" s="355">
        <v>87495</v>
      </c>
      <c r="L28" s="355">
        <v>8</v>
      </c>
      <c r="M28" s="355">
        <v>1112</v>
      </c>
    </row>
    <row r="29" spans="2:13" ht="20.149999999999999" customHeight="1" x14ac:dyDescent="0.2">
      <c r="B29" s="325" t="s">
        <v>501</v>
      </c>
      <c r="C29" s="335" t="s">
        <v>502</v>
      </c>
      <c r="D29" s="355">
        <v>329406</v>
      </c>
      <c r="E29" s="355">
        <v>327807</v>
      </c>
      <c r="F29" s="355">
        <v>312150</v>
      </c>
      <c r="G29" s="355">
        <v>15657</v>
      </c>
      <c r="H29" s="355">
        <v>1599</v>
      </c>
      <c r="I29" s="355">
        <v>97566</v>
      </c>
      <c r="J29" s="355">
        <v>97452</v>
      </c>
      <c r="K29" s="355">
        <v>93975</v>
      </c>
      <c r="L29" s="355">
        <v>3477</v>
      </c>
      <c r="M29" s="355">
        <v>114</v>
      </c>
    </row>
    <row r="30" spans="2:13" ht="20.149999999999999" customHeight="1" x14ac:dyDescent="0.2">
      <c r="B30" s="325" t="s">
        <v>398</v>
      </c>
      <c r="C30" s="335" t="s">
        <v>222</v>
      </c>
      <c r="D30" s="355">
        <v>372913</v>
      </c>
      <c r="E30" s="355">
        <v>362152</v>
      </c>
      <c r="F30" s="355">
        <v>324774</v>
      </c>
      <c r="G30" s="355">
        <v>37378</v>
      </c>
      <c r="H30" s="355">
        <v>10761</v>
      </c>
      <c r="I30" s="355">
        <v>114773</v>
      </c>
      <c r="J30" s="355">
        <v>113425</v>
      </c>
      <c r="K30" s="355">
        <v>110574</v>
      </c>
      <c r="L30" s="355">
        <v>2851</v>
      </c>
      <c r="M30" s="355">
        <v>1348</v>
      </c>
    </row>
    <row r="31" spans="2:13" ht="20.149999999999999" customHeight="1" x14ac:dyDescent="0.2">
      <c r="B31" s="325" t="s">
        <v>503</v>
      </c>
      <c r="C31" s="335" t="s">
        <v>175</v>
      </c>
      <c r="D31" s="355">
        <v>270880</v>
      </c>
      <c r="E31" s="355">
        <v>229595</v>
      </c>
      <c r="F31" s="355">
        <v>215703</v>
      </c>
      <c r="G31" s="355">
        <v>13892</v>
      </c>
      <c r="H31" s="355">
        <v>41285</v>
      </c>
      <c r="I31" s="355">
        <v>118221</v>
      </c>
      <c r="J31" s="355">
        <v>115161</v>
      </c>
      <c r="K31" s="355">
        <v>112339</v>
      </c>
      <c r="L31" s="355">
        <v>2822</v>
      </c>
      <c r="M31" s="355">
        <v>3060</v>
      </c>
    </row>
    <row r="32" spans="2:13" ht="20.149999999999999" customHeight="1" x14ac:dyDescent="0.2">
      <c r="B32" s="325" t="s">
        <v>151</v>
      </c>
      <c r="C32" s="335" t="s">
        <v>376</v>
      </c>
      <c r="D32" s="355">
        <v>340297</v>
      </c>
      <c r="E32" s="355">
        <v>340151</v>
      </c>
      <c r="F32" s="355">
        <v>301416</v>
      </c>
      <c r="G32" s="355">
        <v>38735</v>
      </c>
      <c r="H32" s="355">
        <v>146</v>
      </c>
      <c r="I32" s="355">
        <v>154778</v>
      </c>
      <c r="J32" s="355">
        <v>154778</v>
      </c>
      <c r="K32" s="355">
        <v>145389</v>
      </c>
      <c r="L32" s="355">
        <v>9389</v>
      </c>
      <c r="M32" s="355">
        <v>0</v>
      </c>
    </row>
    <row r="33" spans="2:13" ht="20.149999999999999" customHeight="1" x14ac:dyDescent="0.2">
      <c r="B33" s="325" t="s">
        <v>217</v>
      </c>
      <c r="C33" s="335" t="s">
        <v>491</v>
      </c>
      <c r="D33" s="355">
        <v>278340</v>
      </c>
      <c r="E33" s="355">
        <v>278340</v>
      </c>
      <c r="F33" s="355">
        <v>248701</v>
      </c>
      <c r="G33" s="355">
        <v>29639</v>
      </c>
      <c r="H33" s="355">
        <v>0</v>
      </c>
      <c r="I33" s="355">
        <v>91940</v>
      </c>
      <c r="J33" s="355">
        <v>91940</v>
      </c>
      <c r="K33" s="355">
        <v>91702</v>
      </c>
      <c r="L33" s="355">
        <v>238</v>
      </c>
      <c r="M33" s="355">
        <v>0</v>
      </c>
    </row>
    <row r="34" spans="2:13" ht="20.149999999999999" customHeight="1" x14ac:dyDescent="0.2">
      <c r="B34" s="325" t="s">
        <v>504</v>
      </c>
      <c r="C34" s="335" t="s">
        <v>325</v>
      </c>
      <c r="D34" s="359">
        <v>395753</v>
      </c>
      <c r="E34" s="359">
        <v>381434</v>
      </c>
      <c r="F34" s="359">
        <v>363160</v>
      </c>
      <c r="G34" s="359">
        <v>18274</v>
      </c>
      <c r="H34" s="359">
        <v>14319</v>
      </c>
      <c r="I34" s="359">
        <v>115592</v>
      </c>
      <c r="J34" s="359">
        <v>115592</v>
      </c>
      <c r="K34" s="359">
        <v>113622</v>
      </c>
      <c r="L34" s="359">
        <v>1970</v>
      </c>
      <c r="M34" s="359">
        <v>0</v>
      </c>
    </row>
    <row r="35" spans="2:13" ht="20.149999999999999" customHeight="1" x14ac:dyDescent="0.2">
      <c r="B35" s="325" t="s">
        <v>198</v>
      </c>
      <c r="C35" s="335" t="s">
        <v>505</v>
      </c>
      <c r="D35" s="355">
        <v>652750</v>
      </c>
      <c r="E35" s="355">
        <v>361521</v>
      </c>
      <c r="F35" s="355">
        <v>325247</v>
      </c>
      <c r="G35" s="355">
        <v>36274</v>
      </c>
      <c r="H35" s="355">
        <v>291229</v>
      </c>
      <c r="I35" s="355">
        <v>138391</v>
      </c>
      <c r="J35" s="355">
        <v>138391</v>
      </c>
      <c r="K35" s="355">
        <v>130521</v>
      </c>
      <c r="L35" s="355">
        <v>7870</v>
      </c>
      <c r="M35" s="355">
        <v>0</v>
      </c>
    </row>
    <row r="36" spans="2:13" ht="20.149999999999999" customHeight="1" x14ac:dyDescent="0.2">
      <c r="B36" s="325" t="s">
        <v>247</v>
      </c>
      <c r="C36" s="335" t="s">
        <v>250</v>
      </c>
      <c r="D36" s="355">
        <v>328184</v>
      </c>
      <c r="E36" s="355">
        <v>320807</v>
      </c>
      <c r="F36" s="355">
        <v>295547</v>
      </c>
      <c r="G36" s="355">
        <v>25260</v>
      </c>
      <c r="H36" s="355">
        <v>7377</v>
      </c>
      <c r="I36" s="355">
        <v>100525</v>
      </c>
      <c r="J36" s="355">
        <v>100525</v>
      </c>
      <c r="K36" s="355">
        <v>96966</v>
      </c>
      <c r="L36" s="355">
        <v>3559</v>
      </c>
      <c r="M36" s="355">
        <v>0</v>
      </c>
    </row>
    <row r="37" spans="2:13" ht="20.149999999999999" customHeight="1" x14ac:dyDescent="0.2">
      <c r="B37" s="325" t="s">
        <v>17</v>
      </c>
      <c r="C37" s="335" t="s">
        <v>390</v>
      </c>
      <c r="D37" s="355">
        <v>639791</v>
      </c>
      <c r="E37" s="355">
        <v>358817</v>
      </c>
      <c r="F37" s="355">
        <v>333338</v>
      </c>
      <c r="G37" s="355">
        <v>25479</v>
      </c>
      <c r="H37" s="355">
        <v>280974</v>
      </c>
      <c r="I37" s="355">
        <v>253533</v>
      </c>
      <c r="J37" s="355">
        <v>119917</v>
      </c>
      <c r="K37" s="355">
        <v>114811</v>
      </c>
      <c r="L37" s="355">
        <v>5106</v>
      </c>
      <c r="M37" s="355">
        <v>133616</v>
      </c>
    </row>
    <row r="38" spans="2:13" ht="20.149999999999999" customHeight="1" x14ac:dyDescent="0.2">
      <c r="B38" s="325" t="s">
        <v>470</v>
      </c>
      <c r="C38" s="335" t="s">
        <v>393</v>
      </c>
      <c r="D38" s="355">
        <v>436941</v>
      </c>
      <c r="E38" s="355">
        <v>382199</v>
      </c>
      <c r="F38" s="355">
        <v>348455</v>
      </c>
      <c r="G38" s="355">
        <v>33744</v>
      </c>
      <c r="H38" s="355">
        <v>54742</v>
      </c>
      <c r="I38" s="355">
        <v>102563</v>
      </c>
      <c r="J38" s="355">
        <v>102401</v>
      </c>
      <c r="K38" s="355">
        <v>102353</v>
      </c>
      <c r="L38" s="355">
        <v>48</v>
      </c>
      <c r="M38" s="355">
        <v>162</v>
      </c>
    </row>
    <row r="39" spans="2:13" ht="20.149999999999999" customHeight="1" x14ac:dyDescent="0.2">
      <c r="B39" s="325" t="s">
        <v>95</v>
      </c>
      <c r="C39" s="335" t="s">
        <v>394</v>
      </c>
      <c r="D39" s="355">
        <v>363366</v>
      </c>
      <c r="E39" s="355">
        <v>345285</v>
      </c>
      <c r="F39" s="355">
        <v>316949</v>
      </c>
      <c r="G39" s="355">
        <v>28336</v>
      </c>
      <c r="H39" s="355">
        <v>18081</v>
      </c>
      <c r="I39" s="355">
        <v>167136</v>
      </c>
      <c r="J39" s="355">
        <v>159278</v>
      </c>
      <c r="K39" s="355">
        <v>156235</v>
      </c>
      <c r="L39" s="355">
        <v>3043</v>
      </c>
      <c r="M39" s="355">
        <v>7858</v>
      </c>
    </row>
    <row r="40" spans="2:13" ht="20.149999999999999" customHeight="1" x14ac:dyDescent="0.2">
      <c r="B40" s="325" t="s">
        <v>489</v>
      </c>
      <c r="C40" s="335" t="s">
        <v>71</v>
      </c>
      <c r="D40" s="355">
        <v>360826</v>
      </c>
      <c r="E40" s="355">
        <v>360826</v>
      </c>
      <c r="F40" s="355">
        <v>337790</v>
      </c>
      <c r="G40" s="355">
        <v>23036</v>
      </c>
      <c r="H40" s="355">
        <v>0</v>
      </c>
      <c r="I40" s="355">
        <v>100130</v>
      </c>
      <c r="J40" s="355">
        <v>100130</v>
      </c>
      <c r="K40" s="355">
        <v>99021</v>
      </c>
      <c r="L40" s="355">
        <v>1109</v>
      </c>
      <c r="M40" s="355">
        <v>0</v>
      </c>
    </row>
    <row r="41" spans="2:13" ht="20.149999999999999" customHeight="1" x14ac:dyDescent="0.2">
      <c r="B41" s="325" t="s">
        <v>194</v>
      </c>
      <c r="C41" s="335" t="s">
        <v>406</v>
      </c>
      <c r="D41" s="355">
        <v>362752</v>
      </c>
      <c r="E41" s="355">
        <v>356110</v>
      </c>
      <c r="F41" s="355">
        <v>324075</v>
      </c>
      <c r="G41" s="355">
        <v>32035</v>
      </c>
      <c r="H41" s="355">
        <v>6642</v>
      </c>
      <c r="I41" s="355">
        <v>114452</v>
      </c>
      <c r="J41" s="355">
        <v>114452</v>
      </c>
      <c r="K41" s="355">
        <v>112382</v>
      </c>
      <c r="L41" s="355">
        <v>2070</v>
      </c>
      <c r="M41" s="355">
        <v>0</v>
      </c>
    </row>
    <row r="42" spans="2:13" ht="20.149999999999999" customHeight="1" x14ac:dyDescent="0.2">
      <c r="B42" s="325" t="s">
        <v>279</v>
      </c>
      <c r="C42" s="335" t="s">
        <v>408</v>
      </c>
      <c r="D42" s="355">
        <v>392671</v>
      </c>
      <c r="E42" s="355">
        <v>388829</v>
      </c>
      <c r="F42" s="355">
        <v>356954</v>
      </c>
      <c r="G42" s="355">
        <v>31875</v>
      </c>
      <c r="H42" s="355">
        <v>3842</v>
      </c>
      <c r="I42" s="355">
        <v>137639</v>
      </c>
      <c r="J42" s="355">
        <v>135143</v>
      </c>
      <c r="K42" s="355">
        <v>131323</v>
      </c>
      <c r="L42" s="355">
        <v>3820</v>
      </c>
      <c r="M42" s="355">
        <v>2496</v>
      </c>
    </row>
    <row r="43" spans="2:13" ht="20.149999999999999" customHeight="1" x14ac:dyDescent="0.2">
      <c r="B43" s="325" t="s">
        <v>122</v>
      </c>
      <c r="C43" s="335" t="s">
        <v>130</v>
      </c>
      <c r="D43" s="355">
        <v>378976</v>
      </c>
      <c r="E43" s="355">
        <v>374417</v>
      </c>
      <c r="F43" s="355">
        <v>332400</v>
      </c>
      <c r="G43" s="355">
        <v>42017</v>
      </c>
      <c r="H43" s="355">
        <v>4559</v>
      </c>
      <c r="I43" s="355">
        <v>107445</v>
      </c>
      <c r="J43" s="355">
        <v>107445</v>
      </c>
      <c r="K43" s="355">
        <v>107327</v>
      </c>
      <c r="L43" s="355">
        <v>118</v>
      </c>
      <c r="M43" s="355">
        <v>0</v>
      </c>
    </row>
    <row r="44" spans="2:13" ht="20.149999999999999" customHeight="1" x14ac:dyDescent="0.2">
      <c r="B44" s="325" t="s">
        <v>271</v>
      </c>
      <c r="C44" s="336" t="s">
        <v>171</v>
      </c>
      <c r="D44" s="355">
        <v>369868</v>
      </c>
      <c r="E44" s="355">
        <v>337061</v>
      </c>
      <c r="F44" s="355">
        <v>308990</v>
      </c>
      <c r="G44" s="355">
        <v>28071</v>
      </c>
      <c r="H44" s="355">
        <v>32807</v>
      </c>
      <c r="I44" s="355">
        <v>115065</v>
      </c>
      <c r="J44" s="355">
        <v>111095</v>
      </c>
      <c r="K44" s="355">
        <v>111010</v>
      </c>
      <c r="L44" s="355">
        <v>85</v>
      </c>
      <c r="M44" s="355">
        <v>3970</v>
      </c>
    </row>
    <row r="45" spans="2:13" ht="20.149999999999999" customHeight="1" x14ac:dyDescent="0.2">
      <c r="B45" s="322" t="s">
        <v>121</v>
      </c>
      <c r="C45" s="337" t="s">
        <v>226</v>
      </c>
      <c r="D45" s="354">
        <v>363208</v>
      </c>
      <c r="E45" s="354">
        <v>360209</v>
      </c>
      <c r="F45" s="354">
        <v>341787</v>
      </c>
      <c r="G45" s="354">
        <v>18422</v>
      </c>
      <c r="H45" s="354">
        <v>2999</v>
      </c>
      <c r="I45" s="354">
        <v>117090</v>
      </c>
      <c r="J45" s="354">
        <v>117090</v>
      </c>
      <c r="K45" s="354">
        <v>111159</v>
      </c>
      <c r="L45" s="354">
        <v>5931</v>
      </c>
      <c r="M45" s="354">
        <v>0</v>
      </c>
    </row>
    <row r="46" spans="2:13" ht="20.149999999999999" customHeight="1" x14ac:dyDescent="0.2">
      <c r="B46" s="326" t="s">
        <v>251</v>
      </c>
      <c r="C46" s="338" t="s">
        <v>443</v>
      </c>
      <c r="D46" s="356">
        <v>314596</v>
      </c>
      <c r="E46" s="356">
        <v>290919</v>
      </c>
      <c r="F46" s="356">
        <v>267590</v>
      </c>
      <c r="G46" s="356">
        <v>23329</v>
      </c>
      <c r="H46" s="356">
        <v>23677</v>
      </c>
      <c r="I46" s="356">
        <v>114414</v>
      </c>
      <c r="J46" s="356">
        <v>113357</v>
      </c>
      <c r="K46" s="356">
        <v>110516</v>
      </c>
      <c r="L46" s="356">
        <v>2841</v>
      </c>
      <c r="M46" s="356">
        <v>1057</v>
      </c>
    </row>
    <row r="47" spans="2:13" ht="20.149999999999999" customHeight="1" x14ac:dyDescent="0.2">
      <c r="B47" s="324" t="s">
        <v>418</v>
      </c>
      <c r="C47" s="334" t="s">
        <v>304</v>
      </c>
      <c r="D47" s="358">
        <v>285653</v>
      </c>
      <c r="E47" s="358">
        <v>284820</v>
      </c>
      <c r="F47" s="358">
        <v>269238</v>
      </c>
      <c r="G47" s="358">
        <v>15582</v>
      </c>
      <c r="H47" s="358">
        <v>833</v>
      </c>
      <c r="I47" s="358">
        <v>92616</v>
      </c>
      <c r="J47" s="358">
        <v>92520</v>
      </c>
      <c r="K47" s="358">
        <v>89196</v>
      </c>
      <c r="L47" s="358">
        <v>3324</v>
      </c>
      <c r="M47" s="358">
        <v>96</v>
      </c>
    </row>
    <row r="48" spans="2:13" ht="20.149999999999999" customHeight="1" x14ac:dyDescent="0.2">
      <c r="B48" s="325" t="s">
        <v>510</v>
      </c>
      <c r="C48" s="335" t="s">
        <v>511</v>
      </c>
      <c r="D48" s="355">
        <v>273460</v>
      </c>
      <c r="E48" s="355">
        <v>270780</v>
      </c>
      <c r="F48" s="355">
        <v>246806</v>
      </c>
      <c r="G48" s="355">
        <v>23974</v>
      </c>
      <c r="H48" s="355">
        <v>2680</v>
      </c>
      <c r="I48" s="355">
        <v>72276</v>
      </c>
      <c r="J48" s="355">
        <v>71970</v>
      </c>
      <c r="K48" s="355">
        <v>69852</v>
      </c>
      <c r="L48" s="355">
        <v>2118</v>
      </c>
      <c r="M48" s="355">
        <v>306</v>
      </c>
    </row>
    <row r="49" spans="2:13" ht="20.149999999999999" customHeight="1" x14ac:dyDescent="0.2">
      <c r="B49" s="322" t="s">
        <v>161</v>
      </c>
      <c r="C49" s="333" t="s">
        <v>512</v>
      </c>
      <c r="D49" s="354">
        <v>408663</v>
      </c>
      <c r="E49" s="354">
        <v>369739</v>
      </c>
      <c r="F49" s="354">
        <v>329894</v>
      </c>
      <c r="G49" s="354">
        <v>39845</v>
      </c>
      <c r="H49" s="354">
        <v>38924</v>
      </c>
      <c r="I49" s="354">
        <v>142817</v>
      </c>
      <c r="J49" s="354">
        <v>140025</v>
      </c>
      <c r="K49" s="354">
        <v>135520</v>
      </c>
      <c r="L49" s="354">
        <v>4505</v>
      </c>
      <c r="M49" s="354">
        <v>2792</v>
      </c>
    </row>
    <row r="50" spans="2:13" ht="20.149999999999999" customHeight="1" x14ac:dyDescent="0.2">
      <c r="B50" s="326" t="s">
        <v>124</v>
      </c>
      <c r="C50" s="332" t="s">
        <v>24</v>
      </c>
      <c r="D50" s="356">
        <v>301037</v>
      </c>
      <c r="E50" s="356">
        <v>290555</v>
      </c>
      <c r="F50" s="356">
        <v>281061</v>
      </c>
      <c r="G50" s="356">
        <v>9494</v>
      </c>
      <c r="H50" s="356">
        <v>10482</v>
      </c>
      <c r="I50" s="356">
        <v>116642</v>
      </c>
      <c r="J50" s="356">
        <v>115893</v>
      </c>
      <c r="K50" s="356">
        <v>114054</v>
      </c>
      <c r="L50" s="356">
        <v>1839</v>
      </c>
      <c r="M50" s="356">
        <v>749</v>
      </c>
    </row>
    <row r="51" spans="2:13" ht="20.149999999999999" customHeight="1" x14ac:dyDescent="0.2">
      <c r="B51" s="324" t="s">
        <v>30</v>
      </c>
      <c r="C51" s="334" t="s">
        <v>169</v>
      </c>
      <c r="D51" s="354">
        <v>217370</v>
      </c>
      <c r="E51" s="354">
        <v>215382</v>
      </c>
      <c r="F51" s="354">
        <v>196381</v>
      </c>
      <c r="G51" s="354">
        <v>19001</v>
      </c>
      <c r="H51" s="354">
        <v>1988</v>
      </c>
      <c r="I51" s="354">
        <v>134795</v>
      </c>
      <c r="J51" s="354">
        <v>134663</v>
      </c>
      <c r="K51" s="354">
        <v>129137</v>
      </c>
      <c r="L51" s="354">
        <v>5526</v>
      </c>
      <c r="M51" s="354">
        <v>132</v>
      </c>
    </row>
    <row r="52" spans="2:13" ht="20.149999999999999" customHeight="1" x14ac:dyDescent="0.2">
      <c r="B52" s="325" t="s">
        <v>380</v>
      </c>
      <c r="C52" s="335" t="s">
        <v>513</v>
      </c>
      <c r="D52" s="355">
        <v>346020</v>
      </c>
      <c r="E52" s="355">
        <v>310826</v>
      </c>
      <c r="F52" s="355">
        <v>262854</v>
      </c>
      <c r="G52" s="355">
        <v>47972</v>
      </c>
      <c r="H52" s="355">
        <v>35194</v>
      </c>
      <c r="I52" s="355">
        <v>111687</v>
      </c>
      <c r="J52" s="355">
        <v>108492</v>
      </c>
      <c r="K52" s="355">
        <v>102204</v>
      </c>
      <c r="L52" s="355">
        <v>6288</v>
      </c>
      <c r="M52" s="355">
        <v>3195</v>
      </c>
    </row>
    <row r="53" spans="2:13" ht="20.149999999999999" customHeight="1" x14ac:dyDescent="0.2">
      <c r="B53" s="326" t="s">
        <v>472</v>
      </c>
      <c r="C53" s="332" t="s">
        <v>514</v>
      </c>
      <c r="D53" s="356">
        <v>369652</v>
      </c>
      <c r="E53" s="356">
        <v>315984</v>
      </c>
      <c r="F53" s="356">
        <v>300894</v>
      </c>
      <c r="G53" s="356">
        <v>15090</v>
      </c>
      <c r="H53" s="356">
        <v>53668</v>
      </c>
      <c r="I53" s="356">
        <v>107935</v>
      </c>
      <c r="J53" s="356">
        <v>95516</v>
      </c>
      <c r="K53" s="356">
        <v>94689</v>
      </c>
      <c r="L53" s="356">
        <v>827</v>
      </c>
      <c r="M53" s="356">
        <v>12419</v>
      </c>
    </row>
    <row r="54" spans="2:13" ht="23.25" customHeight="1" x14ac:dyDescent="0.3">
      <c r="B54" s="8"/>
      <c r="C54" s="455"/>
      <c r="D54" s="339" t="s">
        <v>173</v>
      </c>
      <c r="E54" s="456"/>
      <c r="F54" s="288"/>
      <c r="G54" s="8"/>
      <c r="I54" s="8"/>
      <c r="J54" s="8"/>
      <c r="K54" s="8"/>
      <c r="L54" s="8"/>
      <c r="M54" s="8"/>
    </row>
    <row r="55" spans="2:13" ht="23.25" customHeight="1" x14ac:dyDescent="0.3">
      <c r="B55" s="8"/>
      <c r="C55" s="327">
        <v>45658</v>
      </c>
      <c r="D55" s="339"/>
      <c r="E55" s="456"/>
      <c r="G55" s="8"/>
      <c r="I55" s="8"/>
      <c r="J55" s="8"/>
      <c r="K55" s="8"/>
      <c r="L55" s="8"/>
      <c r="M55" s="8"/>
    </row>
    <row r="56" spans="2:13" ht="18" customHeight="1" x14ac:dyDescent="0.2">
      <c r="B56" s="121"/>
      <c r="C56" s="328" t="s">
        <v>350</v>
      </c>
      <c r="D56" s="328"/>
      <c r="E56" s="121"/>
      <c r="F56" s="121"/>
      <c r="G56" s="121"/>
      <c r="H56" s="121"/>
      <c r="I56" s="121"/>
      <c r="J56" s="121"/>
      <c r="K56" s="121"/>
      <c r="L56" s="121"/>
      <c r="M56" s="1" t="s">
        <v>370</v>
      </c>
    </row>
    <row r="57" spans="2:13" s="316" customFormat="1" ht="18" customHeight="1" x14ac:dyDescent="0.2">
      <c r="B57" s="629" t="s">
        <v>516</v>
      </c>
      <c r="C57" s="630"/>
      <c r="D57" s="644" t="s">
        <v>278</v>
      </c>
      <c r="E57" s="644"/>
      <c r="F57" s="644"/>
      <c r="G57" s="643"/>
      <c r="H57" s="662"/>
      <c r="I57" s="642" t="s">
        <v>525</v>
      </c>
      <c r="J57" s="643"/>
      <c r="K57" s="643"/>
      <c r="L57" s="643"/>
      <c r="M57" s="662"/>
    </row>
    <row r="58" spans="2:13" s="316" customFormat="1" ht="9.75" customHeight="1" x14ac:dyDescent="0.2">
      <c r="B58" s="631"/>
      <c r="C58" s="632"/>
      <c r="D58" s="658" t="s">
        <v>180</v>
      </c>
      <c r="E58" s="351"/>
      <c r="F58" s="351"/>
      <c r="G58" s="406"/>
      <c r="H58" s="406"/>
      <c r="I58" s="658" t="s">
        <v>180</v>
      </c>
      <c r="J58" s="351"/>
      <c r="K58" s="351"/>
      <c r="L58" s="406"/>
      <c r="M58" s="459"/>
    </row>
    <row r="59" spans="2:13" s="316" customFormat="1" ht="9.75" customHeight="1" x14ac:dyDescent="0.2">
      <c r="B59" s="631"/>
      <c r="C59" s="632"/>
      <c r="D59" s="663"/>
      <c r="E59" s="658" t="s">
        <v>456</v>
      </c>
      <c r="F59" s="351"/>
      <c r="G59" s="459"/>
      <c r="H59" s="660" t="s">
        <v>506</v>
      </c>
      <c r="I59" s="663"/>
      <c r="J59" s="658" t="s">
        <v>456</v>
      </c>
      <c r="K59" s="351"/>
      <c r="L59" s="459"/>
      <c r="M59" s="660" t="s">
        <v>506</v>
      </c>
    </row>
    <row r="60" spans="2:13" s="316" customFormat="1" ht="36" customHeight="1" x14ac:dyDescent="0.2">
      <c r="B60" s="633"/>
      <c r="C60" s="634"/>
      <c r="D60" s="664"/>
      <c r="E60" s="659"/>
      <c r="F60" s="458" t="s">
        <v>522</v>
      </c>
      <c r="G60" s="461" t="s">
        <v>524</v>
      </c>
      <c r="H60" s="661"/>
      <c r="I60" s="664"/>
      <c r="J60" s="659"/>
      <c r="K60" s="458" t="s">
        <v>522</v>
      </c>
      <c r="L60" s="461" t="s">
        <v>524</v>
      </c>
      <c r="M60" s="661"/>
    </row>
    <row r="61" spans="2:13" ht="20.149999999999999" customHeight="1" x14ac:dyDescent="0.2">
      <c r="B61" s="317" t="s">
        <v>316</v>
      </c>
      <c r="C61" s="329" t="s">
        <v>61</v>
      </c>
      <c r="D61" s="353">
        <v>375901</v>
      </c>
      <c r="E61" s="353">
        <v>343598</v>
      </c>
      <c r="F61" s="353">
        <v>311537</v>
      </c>
      <c r="G61" s="353">
        <v>32061</v>
      </c>
      <c r="H61" s="353">
        <v>32303</v>
      </c>
      <c r="I61" s="353">
        <v>121315</v>
      </c>
      <c r="J61" s="353">
        <v>119425</v>
      </c>
      <c r="K61" s="353">
        <v>115083</v>
      </c>
      <c r="L61" s="353">
        <v>4342</v>
      </c>
      <c r="M61" s="353">
        <v>1890</v>
      </c>
    </row>
    <row r="62" spans="2:13" ht="20.149999999999999" customHeight="1" x14ac:dyDescent="0.2">
      <c r="B62" s="318" t="s">
        <v>234</v>
      </c>
      <c r="C62" s="330" t="s">
        <v>494</v>
      </c>
      <c r="D62" s="342">
        <v>377763</v>
      </c>
      <c r="E62" s="354">
        <v>361494</v>
      </c>
      <c r="F62" s="354">
        <v>343697</v>
      </c>
      <c r="G62" s="354">
        <v>17797</v>
      </c>
      <c r="H62" s="354">
        <v>16269</v>
      </c>
      <c r="I62" s="354">
        <v>128018</v>
      </c>
      <c r="J62" s="354">
        <v>128018</v>
      </c>
      <c r="K62" s="354">
        <v>125256</v>
      </c>
      <c r="L62" s="354">
        <v>2762</v>
      </c>
      <c r="M62" s="354">
        <v>0</v>
      </c>
    </row>
    <row r="63" spans="2:13" ht="20.149999999999999" customHeight="1" x14ac:dyDescent="0.2">
      <c r="B63" s="319" t="s">
        <v>265</v>
      </c>
      <c r="C63" s="331" t="s">
        <v>75</v>
      </c>
      <c r="D63" s="343">
        <v>380552</v>
      </c>
      <c r="E63" s="355">
        <v>351415</v>
      </c>
      <c r="F63" s="355">
        <v>315551</v>
      </c>
      <c r="G63" s="355">
        <v>35864</v>
      </c>
      <c r="H63" s="355">
        <v>29137</v>
      </c>
      <c r="I63" s="355">
        <v>123198</v>
      </c>
      <c r="J63" s="355">
        <v>122197</v>
      </c>
      <c r="K63" s="355">
        <v>116239</v>
      </c>
      <c r="L63" s="355">
        <v>5958</v>
      </c>
      <c r="M63" s="355">
        <v>1001</v>
      </c>
    </row>
    <row r="64" spans="2:13" ht="20.149999999999999" customHeight="1" x14ac:dyDescent="0.2">
      <c r="B64" s="320" t="s">
        <v>167</v>
      </c>
      <c r="C64" s="331" t="s">
        <v>300</v>
      </c>
      <c r="D64" s="343">
        <v>1046273</v>
      </c>
      <c r="E64" s="355">
        <v>503381</v>
      </c>
      <c r="F64" s="355">
        <v>463429</v>
      </c>
      <c r="G64" s="355">
        <v>39952</v>
      </c>
      <c r="H64" s="355">
        <v>542892</v>
      </c>
      <c r="I64" s="355">
        <v>184018</v>
      </c>
      <c r="J64" s="355">
        <v>179950</v>
      </c>
      <c r="K64" s="355">
        <v>179089</v>
      </c>
      <c r="L64" s="355">
        <v>861</v>
      </c>
      <c r="M64" s="355">
        <v>4068</v>
      </c>
    </row>
    <row r="65" spans="2:13" ht="20.149999999999999" customHeight="1" x14ac:dyDescent="0.2">
      <c r="B65" s="319" t="s">
        <v>343</v>
      </c>
      <c r="C65" s="331" t="s">
        <v>412</v>
      </c>
      <c r="D65" s="343">
        <v>443734</v>
      </c>
      <c r="E65" s="355">
        <v>394894</v>
      </c>
      <c r="F65" s="355">
        <v>372229</v>
      </c>
      <c r="G65" s="355">
        <v>22665</v>
      </c>
      <c r="H65" s="355">
        <v>48840</v>
      </c>
      <c r="I65" s="355">
        <v>198444</v>
      </c>
      <c r="J65" s="355">
        <v>165702</v>
      </c>
      <c r="K65" s="355">
        <v>164392</v>
      </c>
      <c r="L65" s="355">
        <v>1310</v>
      </c>
      <c r="M65" s="355">
        <v>32742</v>
      </c>
    </row>
    <row r="66" spans="2:13" ht="20.149999999999999" customHeight="1" x14ac:dyDescent="0.2">
      <c r="B66" s="319" t="s">
        <v>10</v>
      </c>
      <c r="C66" s="331" t="s">
        <v>495</v>
      </c>
      <c r="D66" s="343">
        <v>302480</v>
      </c>
      <c r="E66" s="355">
        <v>277145</v>
      </c>
      <c r="F66" s="355">
        <v>225279</v>
      </c>
      <c r="G66" s="355">
        <v>51866</v>
      </c>
      <c r="H66" s="355">
        <v>25335</v>
      </c>
      <c r="I66" s="355">
        <v>127172</v>
      </c>
      <c r="J66" s="355">
        <v>121739</v>
      </c>
      <c r="K66" s="355">
        <v>112629</v>
      </c>
      <c r="L66" s="355">
        <v>9110</v>
      </c>
      <c r="M66" s="355">
        <v>5433</v>
      </c>
    </row>
    <row r="67" spans="2:13" ht="20.149999999999999" customHeight="1" x14ac:dyDescent="0.2">
      <c r="B67" s="319" t="s">
        <v>57</v>
      </c>
      <c r="C67" s="331" t="s">
        <v>263</v>
      </c>
      <c r="D67" s="343">
        <v>351338</v>
      </c>
      <c r="E67" s="355">
        <v>332460</v>
      </c>
      <c r="F67" s="355">
        <v>309685</v>
      </c>
      <c r="G67" s="355">
        <v>22775</v>
      </c>
      <c r="H67" s="355">
        <v>18878</v>
      </c>
      <c r="I67" s="355">
        <v>135049</v>
      </c>
      <c r="J67" s="355">
        <v>133802</v>
      </c>
      <c r="K67" s="355">
        <v>129980</v>
      </c>
      <c r="L67" s="355">
        <v>3822</v>
      </c>
      <c r="M67" s="355">
        <v>1247</v>
      </c>
    </row>
    <row r="68" spans="2:13" ht="20.149999999999999" customHeight="1" x14ac:dyDescent="0.2">
      <c r="B68" s="319" t="s">
        <v>197</v>
      </c>
      <c r="C68" s="331" t="s">
        <v>497</v>
      </c>
      <c r="D68" s="343">
        <v>405336</v>
      </c>
      <c r="E68" s="355">
        <v>404394</v>
      </c>
      <c r="F68" s="355">
        <v>387314</v>
      </c>
      <c r="G68" s="355">
        <v>17080</v>
      </c>
      <c r="H68" s="355">
        <v>942</v>
      </c>
      <c r="I68" s="355">
        <v>145705</v>
      </c>
      <c r="J68" s="355">
        <v>145508</v>
      </c>
      <c r="K68" s="355">
        <v>138987</v>
      </c>
      <c r="L68" s="355">
        <v>6521</v>
      </c>
      <c r="M68" s="355">
        <v>197</v>
      </c>
    </row>
    <row r="69" spans="2:13" ht="20.149999999999999" customHeight="1" x14ac:dyDescent="0.2">
      <c r="B69" s="319" t="s">
        <v>435</v>
      </c>
      <c r="C69" s="331" t="s">
        <v>397</v>
      </c>
      <c r="D69" s="343">
        <v>451093</v>
      </c>
      <c r="E69" s="355">
        <v>295595</v>
      </c>
      <c r="F69" s="355">
        <v>279534</v>
      </c>
      <c r="G69" s="355">
        <v>16061</v>
      </c>
      <c r="H69" s="355">
        <v>155498</v>
      </c>
      <c r="I69" s="355">
        <v>105277</v>
      </c>
      <c r="J69" s="355">
        <v>104925</v>
      </c>
      <c r="K69" s="355">
        <v>82791</v>
      </c>
      <c r="L69" s="355">
        <v>22134</v>
      </c>
      <c r="M69" s="355">
        <v>352</v>
      </c>
    </row>
    <row r="70" spans="2:13" ht="20.149999999999999" customHeight="1" x14ac:dyDescent="0.2">
      <c r="B70" s="319" t="s">
        <v>172</v>
      </c>
      <c r="C70" s="331" t="s">
        <v>498</v>
      </c>
      <c r="D70" s="343">
        <v>508663</v>
      </c>
      <c r="E70" s="355">
        <v>444985</v>
      </c>
      <c r="F70" s="355">
        <v>409531</v>
      </c>
      <c r="G70" s="355">
        <v>35454</v>
      </c>
      <c r="H70" s="355">
        <v>63678</v>
      </c>
      <c r="I70" s="355">
        <v>157928</v>
      </c>
      <c r="J70" s="355">
        <v>157044</v>
      </c>
      <c r="K70" s="355">
        <v>151444</v>
      </c>
      <c r="L70" s="355">
        <v>5600</v>
      </c>
      <c r="M70" s="355">
        <v>884</v>
      </c>
    </row>
    <row r="71" spans="2:13" ht="20.149999999999999" customHeight="1" x14ac:dyDescent="0.2">
      <c r="B71" s="319" t="s">
        <v>42</v>
      </c>
      <c r="C71" s="331" t="s">
        <v>322</v>
      </c>
      <c r="D71" s="343">
        <v>282025</v>
      </c>
      <c r="E71" s="355">
        <v>280286</v>
      </c>
      <c r="F71" s="355">
        <v>267967</v>
      </c>
      <c r="G71" s="355">
        <v>12319</v>
      </c>
      <c r="H71" s="355">
        <v>1739</v>
      </c>
      <c r="I71" s="355">
        <v>91301</v>
      </c>
      <c r="J71" s="355">
        <v>91202</v>
      </c>
      <c r="K71" s="355">
        <v>88421</v>
      </c>
      <c r="L71" s="355">
        <v>2781</v>
      </c>
      <c r="M71" s="355">
        <v>99</v>
      </c>
    </row>
    <row r="72" spans="2:13" ht="20.149999999999999" customHeight="1" x14ac:dyDescent="0.2">
      <c r="B72" s="319" t="s">
        <v>240</v>
      </c>
      <c r="C72" s="331" t="s">
        <v>499</v>
      </c>
      <c r="D72" s="343">
        <v>296870</v>
      </c>
      <c r="E72" s="355">
        <v>278822</v>
      </c>
      <c r="F72" s="355">
        <v>254580</v>
      </c>
      <c r="G72" s="355">
        <v>24242</v>
      </c>
      <c r="H72" s="355">
        <v>18048</v>
      </c>
      <c r="I72" s="355">
        <v>93910</v>
      </c>
      <c r="J72" s="355">
        <v>93778</v>
      </c>
      <c r="K72" s="355">
        <v>92047</v>
      </c>
      <c r="L72" s="355">
        <v>1731</v>
      </c>
      <c r="M72" s="355">
        <v>132</v>
      </c>
    </row>
    <row r="73" spans="2:13" ht="20.149999999999999" customHeight="1" x14ac:dyDescent="0.2">
      <c r="B73" s="319" t="s">
        <v>365</v>
      </c>
      <c r="C73" s="331" t="s">
        <v>280</v>
      </c>
      <c r="D73" s="343">
        <v>432826</v>
      </c>
      <c r="E73" s="355">
        <v>393472</v>
      </c>
      <c r="F73" s="355">
        <v>391250</v>
      </c>
      <c r="G73" s="355">
        <v>2222</v>
      </c>
      <c r="H73" s="355">
        <v>39354</v>
      </c>
      <c r="I73" s="355">
        <v>108877</v>
      </c>
      <c r="J73" s="355">
        <v>101470</v>
      </c>
      <c r="K73" s="355">
        <v>101109</v>
      </c>
      <c r="L73" s="355">
        <v>361</v>
      </c>
      <c r="M73" s="355">
        <v>7407</v>
      </c>
    </row>
    <row r="74" spans="2:13" ht="20.149999999999999" customHeight="1" x14ac:dyDescent="0.2">
      <c r="B74" s="319" t="s">
        <v>99</v>
      </c>
      <c r="C74" s="331" t="s">
        <v>154</v>
      </c>
      <c r="D74" s="343">
        <v>388663</v>
      </c>
      <c r="E74" s="355">
        <v>354049</v>
      </c>
      <c r="F74" s="355">
        <v>318562</v>
      </c>
      <c r="G74" s="355">
        <v>35487</v>
      </c>
      <c r="H74" s="355">
        <v>34614</v>
      </c>
      <c r="I74" s="355">
        <v>134400</v>
      </c>
      <c r="J74" s="355">
        <v>132870</v>
      </c>
      <c r="K74" s="355">
        <v>129447</v>
      </c>
      <c r="L74" s="355">
        <v>3423</v>
      </c>
      <c r="M74" s="355">
        <v>1530</v>
      </c>
    </row>
    <row r="75" spans="2:13" ht="20.149999999999999" customHeight="1" x14ac:dyDescent="0.2">
      <c r="B75" s="319" t="s">
        <v>106</v>
      </c>
      <c r="C75" s="331" t="s">
        <v>452</v>
      </c>
      <c r="D75" s="343">
        <v>406495</v>
      </c>
      <c r="E75" s="355">
        <v>389832</v>
      </c>
      <c r="F75" s="355">
        <v>339289</v>
      </c>
      <c r="G75" s="355">
        <v>50543</v>
      </c>
      <c r="H75" s="355">
        <v>16663</v>
      </c>
      <c r="I75" s="355">
        <v>145075</v>
      </c>
      <c r="J75" s="355">
        <v>136704</v>
      </c>
      <c r="K75" s="355">
        <v>123415</v>
      </c>
      <c r="L75" s="355">
        <v>13289</v>
      </c>
      <c r="M75" s="355">
        <v>8371</v>
      </c>
    </row>
    <row r="76" spans="2:13" ht="20.149999999999999" customHeight="1" x14ac:dyDescent="0.2">
      <c r="B76" s="321" t="s">
        <v>8</v>
      </c>
      <c r="C76" s="332" t="s">
        <v>374</v>
      </c>
      <c r="D76" s="347">
        <v>283388</v>
      </c>
      <c r="E76" s="356">
        <v>264777</v>
      </c>
      <c r="F76" s="356">
        <v>228961</v>
      </c>
      <c r="G76" s="356">
        <v>35816</v>
      </c>
      <c r="H76" s="356">
        <v>18611</v>
      </c>
      <c r="I76" s="356">
        <v>111976</v>
      </c>
      <c r="J76" s="356">
        <v>109434</v>
      </c>
      <c r="K76" s="356">
        <v>103449</v>
      </c>
      <c r="L76" s="356">
        <v>5985</v>
      </c>
      <c r="M76" s="356">
        <v>2542</v>
      </c>
    </row>
    <row r="77" spans="2:13" ht="20.149999999999999" customHeight="1" x14ac:dyDescent="0.2">
      <c r="B77" s="322" t="s">
        <v>113</v>
      </c>
      <c r="C77" s="333" t="s">
        <v>255</v>
      </c>
      <c r="D77" s="354">
        <v>305479</v>
      </c>
      <c r="E77" s="354">
        <v>293452</v>
      </c>
      <c r="F77" s="354">
        <v>261933</v>
      </c>
      <c r="G77" s="354">
        <v>31519</v>
      </c>
      <c r="H77" s="354">
        <v>12027</v>
      </c>
      <c r="I77" s="354">
        <v>120449</v>
      </c>
      <c r="J77" s="354">
        <v>119800</v>
      </c>
      <c r="K77" s="354">
        <v>110520</v>
      </c>
      <c r="L77" s="354">
        <v>9280</v>
      </c>
      <c r="M77" s="354">
        <v>649</v>
      </c>
    </row>
    <row r="78" spans="2:13" ht="20.149999999999999" customHeight="1" x14ac:dyDescent="0.2">
      <c r="B78" s="323" t="s">
        <v>349</v>
      </c>
      <c r="C78" s="331" t="s">
        <v>221</v>
      </c>
      <c r="D78" s="357">
        <v>256784</v>
      </c>
      <c r="E78" s="357">
        <v>256784</v>
      </c>
      <c r="F78" s="357">
        <v>241185</v>
      </c>
      <c r="G78" s="357">
        <v>15599</v>
      </c>
      <c r="H78" s="357">
        <v>0</v>
      </c>
      <c r="I78" s="357">
        <v>146911</v>
      </c>
      <c r="J78" s="357">
        <v>146911</v>
      </c>
      <c r="K78" s="357">
        <v>134009</v>
      </c>
      <c r="L78" s="357">
        <v>12902</v>
      </c>
      <c r="M78" s="357">
        <v>0</v>
      </c>
    </row>
    <row r="79" spans="2:13" ht="20.149999999999999" customHeight="1" x14ac:dyDescent="0.2">
      <c r="B79" s="324" t="s">
        <v>3</v>
      </c>
      <c r="C79" s="334" t="s">
        <v>139</v>
      </c>
      <c r="D79" s="360">
        <v>345325</v>
      </c>
      <c r="E79" s="360">
        <v>345325</v>
      </c>
      <c r="F79" s="360">
        <v>322157</v>
      </c>
      <c r="G79" s="360">
        <v>23168</v>
      </c>
      <c r="H79" s="360">
        <v>0</v>
      </c>
      <c r="I79" s="360">
        <v>140795</v>
      </c>
      <c r="J79" s="360">
        <v>140795</v>
      </c>
      <c r="K79" s="360">
        <v>136718</v>
      </c>
      <c r="L79" s="360">
        <v>4077</v>
      </c>
      <c r="M79" s="360">
        <v>0</v>
      </c>
    </row>
    <row r="80" spans="2:13" ht="20.149999999999999" customHeight="1" x14ac:dyDescent="0.2">
      <c r="B80" s="325" t="s">
        <v>186</v>
      </c>
      <c r="C80" s="335" t="s">
        <v>399</v>
      </c>
      <c r="D80" s="359">
        <v>310476</v>
      </c>
      <c r="E80" s="359">
        <v>310476</v>
      </c>
      <c r="F80" s="359">
        <v>283439</v>
      </c>
      <c r="G80" s="359">
        <v>27037</v>
      </c>
      <c r="H80" s="359">
        <v>0</v>
      </c>
      <c r="I80" s="359">
        <v>98045</v>
      </c>
      <c r="J80" s="359">
        <v>98045</v>
      </c>
      <c r="K80" s="359">
        <v>96972</v>
      </c>
      <c r="L80" s="359">
        <v>1073</v>
      </c>
      <c r="M80" s="359">
        <v>0</v>
      </c>
    </row>
    <row r="81" spans="2:13" ht="20.149999999999999" customHeight="1" x14ac:dyDescent="0.2">
      <c r="B81" s="325" t="s">
        <v>500</v>
      </c>
      <c r="C81" s="335" t="s">
        <v>405</v>
      </c>
      <c r="D81" s="355">
        <v>483726</v>
      </c>
      <c r="E81" s="355">
        <v>383461</v>
      </c>
      <c r="F81" s="355">
        <v>323703</v>
      </c>
      <c r="G81" s="355">
        <v>59758</v>
      </c>
      <c r="H81" s="355">
        <v>100265</v>
      </c>
      <c r="I81" s="355">
        <v>110664</v>
      </c>
      <c r="J81" s="355">
        <v>104238</v>
      </c>
      <c r="K81" s="355">
        <v>104192</v>
      </c>
      <c r="L81" s="355">
        <v>46</v>
      </c>
      <c r="M81" s="355">
        <v>6426</v>
      </c>
    </row>
    <row r="82" spans="2:13" ht="20.149999999999999" customHeight="1" x14ac:dyDescent="0.2">
      <c r="B82" s="325" t="s">
        <v>501</v>
      </c>
      <c r="C82" s="335" t="s">
        <v>502</v>
      </c>
      <c r="D82" s="355">
        <v>331267</v>
      </c>
      <c r="E82" s="355">
        <v>328991</v>
      </c>
      <c r="F82" s="355">
        <v>308621</v>
      </c>
      <c r="G82" s="355">
        <v>20370</v>
      </c>
      <c r="H82" s="355">
        <v>2276</v>
      </c>
      <c r="I82" s="355">
        <v>84684</v>
      </c>
      <c r="J82" s="355">
        <v>84474</v>
      </c>
      <c r="K82" s="355">
        <v>82782</v>
      </c>
      <c r="L82" s="355">
        <v>1692</v>
      </c>
      <c r="M82" s="355">
        <v>210</v>
      </c>
    </row>
    <row r="83" spans="2:13" ht="20.149999999999999" customHeight="1" x14ac:dyDescent="0.2">
      <c r="B83" s="325" t="s">
        <v>398</v>
      </c>
      <c r="C83" s="335" t="s">
        <v>222</v>
      </c>
      <c r="D83" s="355">
        <v>386060</v>
      </c>
      <c r="E83" s="355">
        <v>374165</v>
      </c>
      <c r="F83" s="355">
        <v>332848</v>
      </c>
      <c r="G83" s="355">
        <v>41317</v>
      </c>
      <c r="H83" s="355">
        <v>11895</v>
      </c>
      <c r="I83" s="355">
        <v>160634</v>
      </c>
      <c r="J83" s="355">
        <v>157413</v>
      </c>
      <c r="K83" s="355">
        <v>150601</v>
      </c>
      <c r="L83" s="355">
        <v>6812</v>
      </c>
      <c r="M83" s="355">
        <v>3221</v>
      </c>
    </row>
    <row r="84" spans="2:13" ht="20.149999999999999" customHeight="1" x14ac:dyDescent="0.2">
      <c r="B84" s="325" t="s">
        <v>503</v>
      </c>
      <c r="C84" s="335" t="s">
        <v>175</v>
      </c>
      <c r="D84" s="355">
        <v>265854</v>
      </c>
      <c r="E84" s="355">
        <v>219928</v>
      </c>
      <c r="F84" s="355">
        <v>206686</v>
      </c>
      <c r="G84" s="355">
        <v>13242</v>
      </c>
      <c r="H84" s="355">
        <v>45926</v>
      </c>
      <c r="I84" s="355">
        <v>134839</v>
      </c>
      <c r="J84" s="355">
        <v>134839</v>
      </c>
      <c r="K84" s="355">
        <v>129689</v>
      </c>
      <c r="L84" s="355">
        <v>5150</v>
      </c>
      <c r="M84" s="355">
        <v>0</v>
      </c>
    </row>
    <row r="85" spans="2:13" ht="20.149999999999999" customHeight="1" x14ac:dyDescent="0.2">
      <c r="B85" s="325" t="s">
        <v>151</v>
      </c>
      <c r="C85" s="335" t="s">
        <v>376</v>
      </c>
      <c r="D85" s="355">
        <v>340297</v>
      </c>
      <c r="E85" s="355">
        <v>340151</v>
      </c>
      <c r="F85" s="355">
        <v>301416</v>
      </c>
      <c r="G85" s="355">
        <v>38735</v>
      </c>
      <c r="H85" s="355">
        <v>146</v>
      </c>
      <c r="I85" s="355">
        <v>154778</v>
      </c>
      <c r="J85" s="355">
        <v>154778</v>
      </c>
      <c r="K85" s="355">
        <v>145389</v>
      </c>
      <c r="L85" s="355">
        <v>9389</v>
      </c>
      <c r="M85" s="355">
        <v>0</v>
      </c>
    </row>
    <row r="86" spans="2:13" ht="20.149999999999999" customHeight="1" x14ac:dyDescent="0.2">
      <c r="B86" s="325" t="s">
        <v>217</v>
      </c>
      <c r="C86" s="335" t="s">
        <v>491</v>
      </c>
      <c r="D86" s="359">
        <v>285408</v>
      </c>
      <c r="E86" s="359">
        <v>285408</v>
      </c>
      <c r="F86" s="359">
        <v>248520</v>
      </c>
      <c r="G86" s="359">
        <v>36888</v>
      </c>
      <c r="H86" s="359">
        <v>0</v>
      </c>
      <c r="I86" s="359">
        <v>95383</v>
      </c>
      <c r="J86" s="359">
        <v>95383</v>
      </c>
      <c r="K86" s="359">
        <v>95116</v>
      </c>
      <c r="L86" s="359">
        <v>267</v>
      </c>
      <c r="M86" s="359">
        <v>0</v>
      </c>
    </row>
    <row r="87" spans="2:13" ht="20.149999999999999" customHeight="1" x14ac:dyDescent="0.2">
      <c r="B87" s="325" t="s">
        <v>504</v>
      </c>
      <c r="C87" s="335" t="s">
        <v>325</v>
      </c>
      <c r="D87" s="359">
        <v>426461</v>
      </c>
      <c r="E87" s="359">
        <v>426461</v>
      </c>
      <c r="F87" s="359">
        <v>403080</v>
      </c>
      <c r="G87" s="359">
        <v>23381</v>
      </c>
      <c r="H87" s="359">
        <v>0</v>
      </c>
      <c r="I87" s="359">
        <v>96598</v>
      </c>
      <c r="J87" s="359">
        <v>96598</v>
      </c>
      <c r="K87" s="359">
        <v>93213</v>
      </c>
      <c r="L87" s="359">
        <v>3385</v>
      </c>
      <c r="M87" s="359">
        <v>0</v>
      </c>
    </row>
    <row r="88" spans="2:13" ht="20.149999999999999" customHeight="1" x14ac:dyDescent="0.2">
      <c r="B88" s="325" t="s">
        <v>198</v>
      </c>
      <c r="C88" s="335" t="s">
        <v>505</v>
      </c>
      <c r="D88" s="355">
        <v>702276</v>
      </c>
      <c r="E88" s="355">
        <v>363674</v>
      </c>
      <c r="F88" s="355">
        <v>323614</v>
      </c>
      <c r="G88" s="355">
        <v>40060</v>
      </c>
      <c r="H88" s="355">
        <v>338602</v>
      </c>
      <c r="I88" s="355">
        <v>138391</v>
      </c>
      <c r="J88" s="355">
        <v>138391</v>
      </c>
      <c r="K88" s="355">
        <v>130521</v>
      </c>
      <c r="L88" s="355">
        <v>7870</v>
      </c>
      <c r="M88" s="355">
        <v>0</v>
      </c>
    </row>
    <row r="89" spans="2:13" ht="20.149999999999999" customHeight="1" x14ac:dyDescent="0.2">
      <c r="B89" s="325" t="s">
        <v>247</v>
      </c>
      <c r="C89" s="335" t="s">
        <v>250</v>
      </c>
      <c r="D89" s="355">
        <v>317032</v>
      </c>
      <c r="E89" s="355">
        <v>316694</v>
      </c>
      <c r="F89" s="355">
        <v>284827</v>
      </c>
      <c r="G89" s="355">
        <v>31867</v>
      </c>
      <c r="H89" s="355">
        <v>338</v>
      </c>
      <c r="I89" s="355">
        <v>132868</v>
      </c>
      <c r="J89" s="355">
        <v>132868</v>
      </c>
      <c r="K89" s="355">
        <v>122002</v>
      </c>
      <c r="L89" s="355">
        <v>10866</v>
      </c>
      <c r="M89" s="355">
        <v>0</v>
      </c>
    </row>
    <row r="90" spans="2:13" ht="20.149999999999999" customHeight="1" x14ac:dyDescent="0.2">
      <c r="B90" s="325" t="s">
        <v>17</v>
      </c>
      <c r="C90" s="335" t="s">
        <v>390</v>
      </c>
      <c r="D90" s="355">
        <v>710971</v>
      </c>
      <c r="E90" s="355">
        <v>378919</v>
      </c>
      <c r="F90" s="355">
        <v>349366</v>
      </c>
      <c r="G90" s="355">
        <v>29553</v>
      </c>
      <c r="H90" s="355">
        <v>332052</v>
      </c>
      <c r="I90" s="355">
        <v>343160</v>
      </c>
      <c r="J90" s="355">
        <v>171790</v>
      </c>
      <c r="K90" s="355">
        <v>158173</v>
      </c>
      <c r="L90" s="355">
        <v>13617</v>
      </c>
      <c r="M90" s="355">
        <v>171370</v>
      </c>
    </row>
    <row r="91" spans="2:13" ht="20.149999999999999" customHeight="1" x14ac:dyDescent="0.2">
      <c r="B91" s="325" t="s">
        <v>470</v>
      </c>
      <c r="C91" s="335" t="s">
        <v>393</v>
      </c>
      <c r="D91" s="355">
        <v>425739</v>
      </c>
      <c r="E91" s="355">
        <v>410955</v>
      </c>
      <c r="F91" s="355">
        <v>374718</v>
      </c>
      <c r="G91" s="355">
        <v>36237</v>
      </c>
      <c r="H91" s="355">
        <v>14784</v>
      </c>
      <c r="I91" s="355">
        <v>83708</v>
      </c>
      <c r="J91" s="355">
        <v>83096</v>
      </c>
      <c r="K91" s="355">
        <v>82916</v>
      </c>
      <c r="L91" s="355">
        <v>180</v>
      </c>
      <c r="M91" s="355">
        <v>612</v>
      </c>
    </row>
    <row r="92" spans="2:13" ht="20.149999999999999" customHeight="1" x14ac:dyDescent="0.2">
      <c r="B92" s="325" t="s">
        <v>95</v>
      </c>
      <c r="C92" s="335" t="s">
        <v>394</v>
      </c>
      <c r="D92" s="355">
        <v>344439</v>
      </c>
      <c r="E92" s="355">
        <v>343605</v>
      </c>
      <c r="F92" s="355">
        <v>311497</v>
      </c>
      <c r="G92" s="355">
        <v>32108</v>
      </c>
      <c r="H92" s="355">
        <v>834</v>
      </c>
      <c r="I92" s="355">
        <v>162000</v>
      </c>
      <c r="J92" s="355">
        <v>162000</v>
      </c>
      <c r="K92" s="355">
        <v>158003</v>
      </c>
      <c r="L92" s="355">
        <v>3997</v>
      </c>
      <c r="M92" s="355">
        <v>0</v>
      </c>
    </row>
    <row r="93" spans="2:13" ht="20.149999999999999" customHeight="1" x14ac:dyDescent="0.2">
      <c r="B93" s="325" t="s">
        <v>489</v>
      </c>
      <c r="C93" s="335" t="s">
        <v>71</v>
      </c>
      <c r="D93" s="355">
        <v>356060</v>
      </c>
      <c r="E93" s="355">
        <v>356060</v>
      </c>
      <c r="F93" s="355">
        <v>331491</v>
      </c>
      <c r="G93" s="355">
        <v>24569</v>
      </c>
      <c r="H93" s="355">
        <v>0</v>
      </c>
      <c r="I93" s="355">
        <v>89657</v>
      </c>
      <c r="J93" s="355">
        <v>89657</v>
      </c>
      <c r="K93" s="355">
        <v>83176</v>
      </c>
      <c r="L93" s="355">
        <v>6481</v>
      </c>
      <c r="M93" s="355">
        <v>0</v>
      </c>
    </row>
    <row r="94" spans="2:13" ht="20.149999999999999" customHeight="1" x14ac:dyDescent="0.2">
      <c r="B94" s="325" t="s">
        <v>194</v>
      </c>
      <c r="C94" s="335" t="s">
        <v>406</v>
      </c>
      <c r="D94" s="355">
        <v>364565</v>
      </c>
      <c r="E94" s="355">
        <v>359102</v>
      </c>
      <c r="F94" s="355">
        <v>326438</v>
      </c>
      <c r="G94" s="355">
        <v>32664</v>
      </c>
      <c r="H94" s="355">
        <v>5463</v>
      </c>
      <c r="I94" s="355">
        <v>120875</v>
      </c>
      <c r="J94" s="355">
        <v>120875</v>
      </c>
      <c r="K94" s="355">
        <v>119195</v>
      </c>
      <c r="L94" s="355">
        <v>1680</v>
      </c>
      <c r="M94" s="355">
        <v>0</v>
      </c>
    </row>
    <row r="95" spans="2:13" ht="20.149999999999999" customHeight="1" x14ac:dyDescent="0.2">
      <c r="B95" s="325" t="s">
        <v>279</v>
      </c>
      <c r="C95" s="335" t="s">
        <v>408</v>
      </c>
      <c r="D95" s="355">
        <v>392671</v>
      </c>
      <c r="E95" s="355">
        <v>388829</v>
      </c>
      <c r="F95" s="355">
        <v>356954</v>
      </c>
      <c r="G95" s="355">
        <v>31875</v>
      </c>
      <c r="H95" s="355">
        <v>3842</v>
      </c>
      <c r="I95" s="355">
        <v>137639</v>
      </c>
      <c r="J95" s="355">
        <v>135143</v>
      </c>
      <c r="K95" s="355">
        <v>131323</v>
      </c>
      <c r="L95" s="355">
        <v>3820</v>
      </c>
      <c r="M95" s="355">
        <v>2496</v>
      </c>
    </row>
    <row r="96" spans="2:13" ht="20.149999999999999" customHeight="1" x14ac:dyDescent="0.2">
      <c r="B96" s="325" t="s">
        <v>122</v>
      </c>
      <c r="C96" s="335" t="s">
        <v>130</v>
      </c>
      <c r="D96" s="355">
        <v>386371</v>
      </c>
      <c r="E96" s="355">
        <v>381437</v>
      </c>
      <c r="F96" s="355">
        <v>338443</v>
      </c>
      <c r="G96" s="355">
        <v>42994</v>
      </c>
      <c r="H96" s="355">
        <v>4934</v>
      </c>
      <c r="I96" s="355">
        <v>124547</v>
      </c>
      <c r="J96" s="355">
        <v>124547</v>
      </c>
      <c r="K96" s="355">
        <v>124278</v>
      </c>
      <c r="L96" s="355">
        <v>269</v>
      </c>
      <c r="M96" s="355">
        <v>0</v>
      </c>
    </row>
    <row r="97" spans="2:13" ht="20.149999999999999" customHeight="1" x14ac:dyDescent="0.2">
      <c r="B97" s="325" t="s">
        <v>271</v>
      </c>
      <c r="C97" s="336" t="s">
        <v>171</v>
      </c>
      <c r="D97" s="355">
        <v>371504</v>
      </c>
      <c r="E97" s="355">
        <v>353446</v>
      </c>
      <c r="F97" s="355">
        <v>319505</v>
      </c>
      <c r="G97" s="355">
        <v>33941</v>
      </c>
      <c r="H97" s="355">
        <v>18058</v>
      </c>
      <c r="I97" s="355">
        <v>115042</v>
      </c>
      <c r="J97" s="355">
        <v>115042</v>
      </c>
      <c r="K97" s="355">
        <v>114950</v>
      </c>
      <c r="L97" s="355">
        <v>92</v>
      </c>
      <c r="M97" s="355">
        <v>0</v>
      </c>
    </row>
    <row r="98" spans="2:13" ht="20.149999999999999" customHeight="1" x14ac:dyDescent="0.2">
      <c r="B98" s="322" t="s">
        <v>121</v>
      </c>
      <c r="C98" s="337" t="s">
        <v>226</v>
      </c>
      <c r="D98" s="354">
        <v>362489</v>
      </c>
      <c r="E98" s="354">
        <v>362419</v>
      </c>
      <c r="F98" s="354">
        <v>334503</v>
      </c>
      <c r="G98" s="354">
        <v>27916</v>
      </c>
      <c r="H98" s="354">
        <v>70</v>
      </c>
      <c r="I98" s="354">
        <v>159301</v>
      </c>
      <c r="J98" s="354">
        <v>159301</v>
      </c>
      <c r="K98" s="354">
        <v>142692</v>
      </c>
      <c r="L98" s="354">
        <v>16609</v>
      </c>
      <c r="M98" s="354">
        <v>0</v>
      </c>
    </row>
    <row r="99" spans="2:13" ht="20.149999999999999" customHeight="1" x14ac:dyDescent="0.2">
      <c r="B99" s="326" t="s">
        <v>251</v>
      </c>
      <c r="C99" s="338" t="s">
        <v>443</v>
      </c>
      <c r="D99" s="356">
        <v>340374</v>
      </c>
      <c r="E99" s="356">
        <v>303006</v>
      </c>
      <c r="F99" s="356">
        <v>285285</v>
      </c>
      <c r="G99" s="356">
        <v>17721</v>
      </c>
      <c r="H99" s="356">
        <v>37368</v>
      </c>
      <c r="I99" s="356">
        <v>132983</v>
      </c>
      <c r="J99" s="356">
        <v>131630</v>
      </c>
      <c r="K99" s="356">
        <v>128897</v>
      </c>
      <c r="L99" s="356">
        <v>2733</v>
      </c>
      <c r="M99" s="356">
        <v>1353</v>
      </c>
    </row>
    <row r="100" spans="2:13" ht="20.149999999999999" customHeight="1" x14ac:dyDescent="0.2">
      <c r="B100" s="324" t="s">
        <v>418</v>
      </c>
      <c r="C100" s="334" t="s">
        <v>304</v>
      </c>
      <c r="D100" s="358">
        <v>286233</v>
      </c>
      <c r="E100" s="358">
        <v>285993</v>
      </c>
      <c r="F100" s="358">
        <v>272410</v>
      </c>
      <c r="G100" s="358">
        <v>13583</v>
      </c>
      <c r="H100" s="358">
        <v>240</v>
      </c>
      <c r="I100" s="358">
        <v>108270</v>
      </c>
      <c r="J100" s="358">
        <v>108231</v>
      </c>
      <c r="K100" s="358">
        <v>105556</v>
      </c>
      <c r="L100" s="358">
        <v>2675</v>
      </c>
      <c r="M100" s="358">
        <v>39</v>
      </c>
    </row>
    <row r="101" spans="2:13" ht="20.149999999999999" customHeight="1" x14ac:dyDescent="0.2">
      <c r="B101" s="325" t="s">
        <v>510</v>
      </c>
      <c r="C101" s="335" t="s">
        <v>511</v>
      </c>
      <c r="D101" s="355">
        <v>275538</v>
      </c>
      <c r="E101" s="355">
        <v>271491</v>
      </c>
      <c r="F101" s="355">
        <v>261120</v>
      </c>
      <c r="G101" s="355">
        <v>10371</v>
      </c>
      <c r="H101" s="355">
        <v>4047</v>
      </c>
      <c r="I101" s="355">
        <v>84014</v>
      </c>
      <c r="J101" s="355">
        <v>83890</v>
      </c>
      <c r="K101" s="355">
        <v>81064</v>
      </c>
      <c r="L101" s="355">
        <v>2826</v>
      </c>
      <c r="M101" s="355">
        <v>124</v>
      </c>
    </row>
    <row r="102" spans="2:13" ht="20.149999999999999" customHeight="1" x14ac:dyDescent="0.2">
      <c r="B102" s="322" t="s">
        <v>161</v>
      </c>
      <c r="C102" s="333" t="s">
        <v>512</v>
      </c>
      <c r="D102" s="354">
        <v>440387</v>
      </c>
      <c r="E102" s="354">
        <v>388593</v>
      </c>
      <c r="F102" s="354">
        <v>336952</v>
      </c>
      <c r="G102" s="354">
        <v>51641</v>
      </c>
      <c r="H102" s="354">
        <v>51794</v>
      </c>
      <c r="I102" s="354">
        <v>174223</v>
      </c>
      <c r="J102" s="354">
        <v>169679</v>
      </c>
      <c r="K102" s="354">
        <v>162363</v>
      </c>
      <c r="L102" s="354">
        <v>7316</v>
      </c>
      <c r="M102" s="354">
        <v>4544</v>
      </c>
    </row>
    <row r="103" spans="2:13" ht="20.149999999999999" customHeight="1" x14ac:dyDescent="0.2">
      <c r="B103" s="326" t="s">
        <v>124</v>
      </c>
      <c r="C103" s="332" t="s">
        <v>24</v>
      </c>
      <c r="D103" s="356">
        <v>314451</v>
      </c>
      <c r="E103" s="356">
        <v>304486</v>
      </c>
      <c r="F103" s="356">
        <v>292176</v>
      </c>
      <c r="G103" s="356">
        <v>12310</v>
      </c>
      <c r="H103" s="356">
        <v>9965</v>
      </c>
      <c r="I103" s="356">
        <v>115077</v>
      </c>
      <c r="J103" s="356">
        <v>115009</v>
      </c>
      <c r="K103" s="356">
        <v>113476</v>
      </c>
      <c r="L103" s="356">
        <v>1533</v>
      </c>
      <c r="M103" s="356">
        <v>68</v>
      </c>
    </row>
    <row r="104" spans="2:13" ht="20.149999999999999" customHeight="1" x14ac:dyDescent="0.2">
      <c r="B104" s="324" t="s">
        <v>30</v>
      </c>
      <c r="C104" s="334" t="s">
        <v>169</v>
      </c>
      <c r="D104" s="354">
        <v>216217</v>
      </c>
      <c r="E104" s="354">
        <v>215690</v>
      </c>
      <c r="F104" s="354">
        <v>196741</v>
      </c>
      <c r="G104" s="354">
        <v>18949</v>
      </c>
      <c r="H104" s="354">
        <v>527</v>
      </c>
      <c r="I104" s="354">
        <v>135838</v>
      </c>
      <c r="J104" s="354">
        <v>135702</v>
      </c>
      <c r="K104" s="354">
        <v>130283</v>
      </c>
      <c r="L104" s="354">
        <v>5419</v>
      </c>
      <c r="M104" s="354">
        <v>136</v>
      </c>
    </row>
    <row r="105" spans="2:13" ht="20.149999999999999" customHeight="1" x14ac:dyDescent="0.2">
      <c r="B105" s="325" t="s">
        <v>380</v>
      </c>
      <c r="C105" s="335" t="s">
        <v>513</v>
      </c>
      <c r="D105" s="355">
        <v>347503</v>
      </c>
      <c r="E105" s="355">
        <v>306556</v>
      </c>
      <c r="F105" s="355">
        <v>251345</v>
      </c>
      <c r="G105" s="355">
        <v>55211</v>
      </c>
      <c r="H105" s="355">
        <v>40947</v>
      </c>
      <c r="I105" s="355">
        <v>111971</v>
      </c>
      <c r="J105" s="355">
        <v>108562</v>
      </c>
      <c r="K105" s="355">
        <v>101864</v>
      </c>
      <c r="L105" s="355">
        <v>6698</v>
      </c>
      <c r="M105" s="355">
        <v>3409</v>
      </c>
    </row>
    <row r="106" spans="2:13" ht="20.149999999999999" customHeight="1" x14ac:dyDescent="0.2">
      <c r="B106" s="326" t="s">
        <v>472</v>
      </c>
      <c r="C106" s="332" t="s">
        <v>514</v>
      </c>
      <c r="D106" s="361">
        <v>298965</v>
      </c>
      <c r="E106" s="361">
        <v>298965</v>
      </c>
      <c r="F106" s="361">
        <v>274047</v>
      </c>
      <c r="G106" s="361">
        <v>24918</v>
      </c>
      <c r="H106" s="361">
        <v>0</v>
      </c>
      <c r="I106" s="361">
        <v>74714</v>
      </c>
      <c r="J106" s="361">
        <v>74714</v>
      </c>
      <c r="K106" s="361">
        <v>73032</v>
      </c>
      <c r="L106" s="361">
        <v>1682</v>
      </c>
      <c r="M106" s="361">
        <v>0</v>
      </c>
    </row>
  </sheetData>
  <mergeCells count="18">
    <mergeCell ref="B57:C60"/>
    <mergeCell ref="D58:D60"/>
    <mergeCell ref="I58:I60"/>
    <mergeCell ref="E59:E60"/>
    <mergeCell ref="H59:H60"/>
    <mergeCell ref="B4:C7"/>
    <mergeCell ref="D5:D7"/>
    <mergeCell ref="I5:I7"/>
    <mergeCell ref="E6:E7"/>
    <mergeCell ref="H6:H7"/>
    <mergeCell ref="J59:J60"/>
    <mergeCell ref="M59:M60"/>
    <mergeCell ref="D4:H4"/>
    <mergeCell ref="I4:M4"/>
    <mergeCell ref="D57:H57"/>
    <mergeCell ref="I57:M57"/>
    <mergeCell ref="J6:J7"/>
    <mergeCell ref="M6:M7"/>
  </mergeCells>
  <phoneticPr fontId="5"/>
  <dataValidations count="1">
    <dataValidation type="whole" allowBlank="1"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orientation="portrait" useFirstPageNumber="1" r:id="rId1"/>
  <headerFooter alignWithMargins="0">
    <oddFooter>&amp;C&amp;"ＭＳ Ｐゴシック,標準"&amp;14－　&amp;P　－</oddFooter>
  </headerFooter>
  <rowBreaks count="1" manualBreakCount="1">
    <brk id="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indexed="53"/>
  </sheetPr>
  <dimension ref="B1:M106"/>
  <sheetViews>
    <sheetView view="pageBreakPreview" topLeftCell="A37" zoomScale="60" workbookViewId="0">
      <selection activeCell="X9" sqref="X9"/>
    </sheetView>
  </sheetViews>
  <sheetFormatPr defaultColWidth="9" defaultRowHeight="13" x14ac:dyDescent="0.2"/>
  <cols>
    <col min="1" max="1" width="4.08984375" style="1" customWidth="1"/>
    <col min="2" max="2" width="6.453125" style="1" customWidth="1"/>
    <col min="3" max="3" width="38.6328125" style="190" customWidth="1"/>
    <col min="4" max="11" width="11.6328125" style="1" customWidth="1"/>
    <col min="12" max="12" width="9" style="1" bestFit="1"/>
    <col min="13" max="16384" width="9" style="1"/>
  </cols>
  <sheetData>
    <row r="1" spans="2:11" ht="19" x14ac:dyDescent="0.3">
      <c r="B1" s="8"/>
      <c r="C1" s="339" t="s">
        <v>146</v>
      </c>
      <c r="E1" s="456"/>
      <c r="I1" s="8"/>
      <c r="J1" s="8"/>
      <c r="K1" s="8"/>
    </row>
    <row r="2" spans="2:11" ht="19" x14ac:dyDescent="0.3">
      <c r="B2" s="8"/>
      <c r="C2" s="327">
        <v>45658</v>
      </c>
      <c r="E2" s="456"/>
      <c r="I2" s="8"/>
      <c r="J2" s="8"/>
      <c r="K2" s="8"/>
    </row>
    <row r="3" spans="2:11" ht="18" customHeight="1" x14ac:dyDescent="0.2">
      <c r="B3" s="121"/>
      <c r="C3" s="328" t="s">
        <v>212</v>
      </c>
      <c r="E3" s="121"/>
      <c r="F3" s="121"/>
      <c r="G3" s="121"/>
      <c r="H3" s="121"/>
      <c r="I3" s="121"/>
      <c r="J3" s="121"/>
    </row>
    <row r="4" spans="2:11" s="316" customFormat="1" ht="18" customHeight="1" x14ac:dyDescent="0.2">
      <c r="B4" s="629" t="s">
        <v>516</v>
      </c>
      <c r="C4" s="630"/>
      <c r="D4" s="644" t="s">
        <v>521</v>
      </c>
      <c r="E4" s="643"/>
      <c r="F4" s="643"/>
      <c r="G4" s="662"/>
      <c r="H4" s="642" t="s">
        <v>242</v>
      </c>
      <c r="I4" s="643"/>
      <c r="J4" s="643"/>
      <c r="K4" s="662"/>
    </row>
    <row r="5" spans="2:11" s="316" customFormat="1" ht="9.75" customHeight="1" x14ac:dyDescent="0.2">
      <c r="B5" s="631"/>
      <c r="C5" s="632"/>
      <c r="D5" s="665" t="s">
        <v>22</v>
      </c>
      <c r="E5" s="665" t="s">
        <v>82</v>
      </c>
      <c r="F5" s="406"/>
      <c r="G5" s="459"/>
      <c r="H5" s="665" t="s">
        <v>22</v>
      </c>
      <c r="I5" s="665" t="s">
        <v>82</v>
      </c>
      <c r="J5" s="406"/>
      <c r="K5" s="459"/>
    </row>
    <row r="6" spans="2:11" s="316" customFormat="1" ht="36" customHeight="1" x14ac:dyDescent="0.2">
      <c r="B6" s="633"/>
      <c r="C6" s="634"/>
      <c r="D6" s="666"/>
      <c r="E6" s="666"/>
      <c r="F6" s="464" t="s">
        <v>526</v>
      </c>
      <c r="G6" s="466" t="s">
        <v>527</v>
      </c>
      <c r="H6" s="666"/>
      <c r="I6" s="666"/>
      <c r="J6" s="464" t="s">
        <v>526</v>
      </c>
      <c r="K6" s="466" t="s">
        <v>527</v>
      </c>
    </row>
    <row r="7" spans="2:11" s="369" customFormat="1" ht="12.75" customHeight="1" x14ac:dyDescent="0.2">
      <c r="B7" s="370"/>
      <c r="C7" s="372"/>
      <c r="D7" s="462" t="s">
        <v>358</v>
      </c>
      <c r="E7" s="463" t="s">
        <v>184</v>
      </c>
      <c r="F7" s="465" t="s">
        <v>184</v>
      </c>
      <c r="G7" s="465" t="s">
        <v>184</v>
      </c>
      <c r="H7" s="465" t="s">
        <v>358</v>
      </c>
      <c r="I7" s="465" t="s">
        <v>184</v>
      </c>
      <c r="J7" s="465" t="s">
        <v>184</v>
      </c>
      <c r="K7" s="462" t="s">
        <v>184</v>
      </c>
    </row>
    <row r="8" spans="2:11" ht="20.149999999999999" customHeight="1" x14ac:dyDescent="0.2">
      <c r="B8" s="371" t="s">
        <v>316</v>
      </c>
      <c r="C8" s="373" t="s">
        <v>61</v>
      </c>
      <c r="D8" s="375">
        <v>18.100000000000001</v>
      </c>
      <c r="E8" s="375">
        <v>153.69999999999999</v>
      </c>
      <c r="F8" s="375">
        <v>139.9</v>
      </c>
      <c r="G8" s="375">
        <v>13.8</v>
      </c>
      <c r="H8" s="375">
        <v>13.9</v>
      </c>
      <c r="I8" s="375">
        <v>80.3</v>
      </c>
      <c r="J8" s="375">
        <v>78.3</v>
      </c>
      <c r="K8" s="375">
        <v>2</v>
      </c>
    </row>
    <row r="9" spans="2:11" ht="20.149999999999999" customHeight="1" x14ac:dyDescent="0.2">
      <c r="B9" s="318" t="s">
        <v>234</v>
      </c>
      <c r="C9" s="330" t="s">
        <v>494</v>
      </c>
      <c r="D9" s="376">
        <v>17.5</v>
      </c>
      <c r="E9" s="383">
        <v>142</v>
      </c>
      <c r="F9" s="383">
        <v>133.1</v>
      </c>
      <c r="G9" s="383">
        <v>8.9</v>
      </c>
      <c r="H9" s="383">
        <v>12.5</v>
      </c>
      <c r="I9" s="383">
        <v>74.2</v>
      </c>
      <c r="J9" s="383">
        <v>73.8</v>
      </c>
      <c r="K9" s="383">
        <v>0.4</v>
      </c>
    </row>
    <row r="10" spans="2:11" ht="20.149999999999999" customHeight="1" x14ac:dyDescent="0.2">
      <c r="B10" s="319" t="s">
        <v>265</v>
      </c>
      <c r="C10" s="331" t="s">
        <v>75</v>
      </c>
      <c r="D10" s="378">
        <v>17.5</v>
      </c>
      <c r="E10" s="381">
        <v>149.69999999999999</v>
      </c>
      <c r="F10" s="381">
        <v>136.69999999999999</v>
      </c>
      <c r="G10" s="381">
        <v>13</v>
      </c>
      <c r="H10" s="381">
        <v>14.6</v>
      </c>
      <c r="I10" s="381">
        <v>89.1</v>
      </c>
      <c r="J10" s="381">
        <v>86.2</v>
      </c>
      <c r="K10" s="381">
        <v>2.9</v>
      </c>
    </row>
    <row r="11" spans="2:11" ht="20.149999999999999" customHeight="1" x14ac:dyDescent="0.2">
      <c r="B11" s="320" t="s">
        <v>167</v>
      </c>
      <c r="C11" s="331" t="s">
        <v>300</v>
      </c>
      <c r="D11" s="378">
        <v>17.7</v>
      </c>
      <c r="E11" s="381">
        <v>148.80000000000001</v>
      </c>
      <c r="F11" s="381">
        <v>134.6</v>
      </c>
      <c r="G11" s="381">
        <v>14.2</v>
      </c>
      <c r="H11" s="381">
        <v>14.7</v>
      </c>
      <c r="I11" s="381">
        <v>107.1</v>
      </c>
      <c r="J11" s="381">
        <v>106.8</v>
      </c>
      <c r="K11" s="381">
        <v>0.3</v>
      </c>
    </row>
    <row r="12" spans="2:11" ht="20.149999999999999" customHeight="1" x14ac:dyDescent="0.2">
      <c r="B12" s="319" t="s">
        <v>343</v>
      </c>
      <c r="C12" s="331" t="s">
        <v>412</v>
      </c>
      <c r="D12" s="378">
        <v>18.600000000000001</v>
      </c>
      <c r="E12" s="381">
        <v>150.19999999999999</v>
      </c>
      <c r="F12" s="381">
        <v>140.6</v>
      </c>
      <c r="G12" s="381">
        <v>9.6</v>
      </c>
      <c r="H12" s="381">
        <v>16.100000000000001</v>
      </c>
      <c r="I12" s="381">
        <v>111.8</v>
      </c>
      <c r="J12" s="381">
        <v>111.2</v>
      </c>
      <c r="K12" s="381">
        <v>0.6</v>
      </c>
    </row>
    <row r="13" spans="2:11" ht="20.149999999999999" customHeight="1" x14ac:dyDescent="0.2">
      <c r="B13" s="319" t="s">
        <v>10</v>
      </c>
      <c r="C13" s="331" t="s">
        <v>495</v>
      </c>
      <c r="D13" s="378">
        <v>17.7</v>
      </c>
      <c r="E13" s="381">
        <v>163</v>
      </c>
      <c r="F13" s="381">
        <v>139.5</v>
      </c>
      <c r="G13" s="381">
        <v>23.5</v>
      </c>
      <c r="H13" s="381">
        <v>15.8</v>
      </c>
      <c r="I13" s="381">
        <v>96.4</v>
      </c>
      <c r="J13" s="381">
        <v>88.9</v>
      </c>
      <c r="K13" s="381">
        <v>7.5</v>
      </c>
    </row>
    <row r="14" spans="2:11" ht="20.149999999999999" customHeight="1" x14ac:dyDescent="0.2">
      <c r="B14" s="319" t="s">
        <v>57</v>
      </c>
      <c r="C14" s="331" t="s">
        <v>263</v>
      </c>
      <c r="D14" s="378">
        <v>18.600000000000001</v>
      </c>
      <c r="E14" s="381">
        <v>159.19999999999999</v>
      </c>
      <c r="F14" s="381">
        <v>146.19999999999999</v>
      </c>
      <c r="G14" s="381">
        <v>13</v>
      </c>
      <c r="H14" s="381">
        <v>15.3</v>
      </c>
      <c r="I14" s="381">
        <v>89.4</v>
      </c>
      <c r="J14" s="381">
        <v>87.7</v>
      </c>
      <c r="K14" s="381">
        <v>1.7</v>
      </c>
    </row>
    <row r="15" spans="2:11" ht="20.149999999999999" customHeight="1" x14ac:dyDescent="0.2">
      <c r="B15" s="319" t="s">
        <v>197</v>
      </c>
      <c r="C15" s="331" t="s">
        <v>497</v>
      </c>
      <c r="D15" s="378">
        <v>17.7</v>
      </c>
      <c r="E15" s="381">
        <v>146.6</v>
      </c>
      <c r="F15" s="381">
        <v>133.19999999999999</v>
      </c>
      <c r="G15" s="381">
        <v>13.4</v>
      </c>
      <c r="H15" s="381">
        <v>16.5</v>
      </c>
      <c r="I15" s="381">
        <v>104.6</v>
      </c>
      <c r="J15" s="381">
        <v>103.7</v>
      </c>
      <c r="K15" s="381">
        <v>0.9</v>
      </c>
    </row>
    <row r="16" spans="2:11" ht="20.149999999999999" customHeight="1" x14ac:dyDescent="0.2">
      <c r="B16" s="319" t="s">
        <v>435</v>
      </c>
      <c r="C16" s="331" t="s">
        <v>397</v>
      </c>
      <c r="D16" s="378">
        <v>18.5</v>
      </c>
      <c r="E16" s="381">
        <v>161.4</v>
      </c>
      <c r="F16" s="381">
        <v>152.6</v>
      </c>
      <c r="G16" s="381">
        <v>8.8000000000000007</v>
      </c>
      <c r="H16" s="381">
        <v>13.1</v>
      </c>
      <c r="I16" s="381">
        <v>82.6</v>
      </c>
      <c r="J16" s="381">
        <v>79.7</v>
      </c>
      <c r="K16" s="381">
        <v>2.9</v>
      </c>
    </row>
    <row r="17" spans="2:11" ht="20.149999999999999" customHeight="1" x14ac:dyDescent="0.2">
      <c r="B17" s="319" t="s">
        <v>172</v>
      </c>
      <c r="C17" s="331" t="s">
        <v>498</v>
      </c>
      <c r="D17" s="378">
        <v>17.399999999999999</v>
      </c>
      <c r="E17" s="381">
        <v>146.9</v>
      </c>
      <c r="F17" s="381">
        <v>135.1</v>
      </c>
      <c r="G17" s="381">
        <v>11.8</v>
      </c>
      <c r="H17" s="381">
        <v>13.8</v>
      </c>
      <c r="I17" s="381">
        <v>89.7</v>
      </c>
      <c r="J17" s="381">
        <v>87</v>
      </c>
      <c r="K17" s="381">
        <v>2.7</v>
      </c>
    </row>
    <row r="18" spans="2:11" ht="20.149999999999999" customHeight="1" x14ac:dyDescent="0.2">
      <c r="B18" s="319" t="s">
        <v>42</v>
      </c>
      <c r="C18" s="331" t="s">
        <v>322</v>
      </c>
      <c r="D18" s="378">
        <v>19.899999999999999</v>
      </c>
      <c r="E18" s="381">
        <v>168.8</v>
      </c>
      <c r="F18" s="381">
        <v>157</v>
      </c>
      <c r="G18" s="381">
        <v>11.8</v>
      </c>
      <c r="H18" s="381">
        <v>12</v>
      </c>
      <c r="I18" s="381">
        <v>64.2</v>
      </c>
      <c r="J18" s="381">
        <v>61.9</v>
      </c>
      <c r="K18" s="381">
        <v>2.2999999999999998</v>
      </c>
    </row>
    <row r="19" spans="2:11" ht="20.149999999999999" customHeight="1" x14ac:dyDescent="0.2">
      <c r="B19" s="319" t="s">
        <v>240</v>
      </c>
      <c r="C19" s="331" t="s">
        <v>499</v>
      </c>
      <c r="D19" s="378">
        <v>18.7</v>
      </c>
      <c r="E19" s="381">
        <v>158.4</v>
      </c>
      <c r="F19" s="381">
        <v>146.5</v>
      </c>
      <c r="G19" s="381">
        <v>11.9</v>
      </c>
      <c r="H19" s="381">
        <v>13.1</v>
      </c>
      <c r="I19" s="381">
        <v>78</v>
      </c>
      <c r="J19" s="381">
        <v>76.7</v>
      </c>
      <c r="K19" s="381">
        <v>1.3</v>
      </c>
    </row>
    <row r="20" spans="2:11" ht="20.149999999999999" customHeight="1" x14ac:dyDescent="0.2">
      <c r="B20" s="319" t="s">
        <v>365</v>
      </c>
      <c r="C20" s="331" t="s">
        <v>280</v>
      </c>
      <c r="D20" s="378">
        <v>18.5</v>
      </c>
      <c r="E20" s="381">
        <v>163.80000000000001</v>
      </c>
      <c r="F20" s="381">
        <v>139.1</v>
      </c>
      <c r="G20" s="381">
        <v>24.7</v>
      </c>
      <c r="H20" s="381">
        <v>13.9</v>
      </c>
      <c r="I20" s="381">
        <v>65.400000000000006</v>
      </c>
      <c r="J20" s="381">
        <v>65.3</v>
      </c>
      <c r="K20" s="381">
        <v>0.1</v>
      </c>
    </row>
    <row r="21" spans="2:11" ht="20.149999999999999" customHeight="1" x14ac:dyDescent="0.2">
      <c r="B21" s="319" t="s">
        <v>99</v>
      </c>
      <c r="C21" s="331" t="s">
        <v>154</v>
      </c>
      <c r="D21" s="378">
        <v>18.600000000000001</v>
      </c>
      <c r="E21" s="381">
        <v>150.4</v>
      </c>
      <c r="F21" s="381">
        <v>143.30000000000001</v>
      </c>
      <c r="G21" s="381">
        <v>7.1</v>
      </c>
      <c r="H21" s="381">
        <v>13.6</v>
      </c>
      <c r="I21" s="381">
        <v>77.7</v>
      </c>
      <c r="J21" s="381">
        <v>76.5</v>
      </c>
      <c r="K21" s="381">
        <v>1.2</v>
      </c>
    </row>
    <row r="22" spans="2:11" ht="20.149999999999999" customHeight="1" x14ac:dyDescent="0.2">
      <c r="B22" s="319" t="s">
        <v>106</v>
      </c>
      <c r="C22" s="331" t="s">
        <v>452</v>
      </c>
      <c r="D22" s="378">
        <v>18.7</v>
      </c>
      <c r="E22" s="381">
        <v>159.30000000000001</v>
      </c>
      <c r="F22" s="381">
        <v>140.5</v>
      </c>
      <c r="G22" s="381">
        <v>18.8</v>
      </c>
      <c r="H22" s="381">
        <v>15.5</v>
      </c>
      <c r="I22" s="381">
        <v>97.4</v>
      </c>
      <c r="J22" s="381">
        <v>91.7</v>
      </c>
      <c r="K22" s="381">
        <v>5.7</v>
      </c>
    </row>
    <row r="23" spans="2:11" ht="20.149999999999999" customHeight="1" x14ac:dyDescent="0.2">
      <c r="B23" s="321" t="s">
        <v>8</v>
      </c>
      <c r="C23" s="332" t="s">
        <v>374</v>
      </c>
      <c r="D23" s="378">
        <v>18.399999999999999</v>
      </c>
      <c r="E23" s="384">
        <v>156.5</v>
      </c>
      <c r="F23" s="384">
        <v>140.19999999999999</v>
      </c>
      <c r="G23" s="384">
        <v>16.3</v>
      </c>
      <c r="H23" s="384">
        <v>13.8</v>
      </c>
      <c r="I23" s="384">
        <v>85.6</v>
      </c>
      <c r="J23" s="384">
        <v>83.2</v>
      </c>
      <c r="K23" s="384">
        <v>2.4</v>
      </c>
    </row>
    <row r="24" spans="2:11" ht="20.149999999999999" customHeight="1" x14ac:dyDescent="0.2">
      <c r="B24" s="322" t="s">
        <v>113</v>
      </c>
      <c r="C24" s="333" t="s">
        <v>255</v>
      </c>
      <c r="D24" s="383">
        <v>19.100000000000001</v>
      </c>
      <c r="E24" s="383">
        <v>168.7</v>
      </c>
      <c r="F24" s="383">
        <v>152.4</v>
      </c>
      <c r="G24" s="383">
        <v>16.3</v>
      </c>
      <c r="H24" s="383">
        <v>14.6</v>
      </c>
      <c r="I24" s="383">
        <v>92.7</v>
      </c>
      <c r="J24" s="383">
        <v>86.8</v>
      </c>
      <c r="K24" s="383">
        <v>5.9</v>
      </c>
    </row>
    <row r="25" spans="2:11" ht="20.149999999999999" customHeight="1" x14ac:dyDescent="0.2">
      <c r="B25" s="323" t="s">
        <v>349</v>
      </c>
      <c r="C25" s="331" t="s">
        <v>221</v>
      </c>
      <c r="D25" s="380">
        <v>16.3</v>
      </c>
      <c r="E25" s="380">
        <v>133.80000000000001</v>
      </c>
      <c r="F25" s="380">
        <v>126.8</v>
      </c>
      <c r="G25" s="380">
        <v>7</v>
      </c>
      <c r="H25" s="380">
        <v>11.3</v>
      </c>
      <c r="I25" s="380">
        <v>71</v>
      </c>
      <c r="J25" s="380">
        <v>68.900000000000006</v>
      </c>
      <c r="K25" s="380">
        <v>2.1</v>
      </c>
    </row>
    <row r="26" spans="2:11" ht="20.149999999999999" customHeight="1" x14ac:dyDescent="0.2">
      <c r="B26" s="324" t="s">
        <v>3</v>
      </c>
      <c r="C26" s="334" t="s">
        <v>139</v>
      </c>
      <c r="D26" s="375">
        <v>18.8</v>
      </c>
      <c r="E26" s="375">
        <v>154.69999999999999</v>
      </c>
      <c r="F26" s="375">
        <v>147</v>
      </c>
      <c r="G26" s="375">
        <v>7.7</v>
      </c>
      <c r="H26" s="375">
        <v>18.399999999999999</v>
      </c>
      <c r="I26" s="375">
        <v>140.30000000000001</v>
      </c>
      <c r="J26" s="375">
        <v>137.19999999999999</v>
      </c>
      <c r="K26" s="375">
        <v>3.1</v>
      </c>
    </row>
    <row r="27" spans="2:11" ht="20.149999999999999" customHeight="1" x14ac:dyDescent="0.2">
      <c r="B27" s="325" t="s">
        <v>186</v>
      </c>
      <c r="C27" s="335" t="s">
        <v>399</v>
      </c>
      <c r="D27" s="381">
        <v>17.8</v>
      </c>
      <c r="E27" s="381">
        <v>146.80000000000001</v>
      </c>
      <c r="F27" s="381">
        <v>131</v>
      </c>
      <c r="G27" s="381">
        <v>15.8</v>
      </c>
      <c r="H27" s="381">
        <v>15.9</v>
      </c>
      <c r="I27" s="381">
        <v>81.400000000000006</v>
      </c>
      <c r="J27" s="381">
        <v>80.7</v>
      </c>
      <c r="K27" s="381">
        <v>0.7</v>
      </c>
    </row>
    <row r="28" spans="2:11" ht="20.149999999999999" customHeight="1" x14ac:dyDescent="0.2">
      <c r="B28" s="325" t="s">
        <v>500</v>
      </c>
      <c r="C28" s="335" t="s">
        <v>405</v>
      </c>
      <c r="D28" s="381">
        <v>17.399999999999999</v>
      </c>
      <c r="E28" s="381">
        <v>143.69999999999999</v>
      </c>
      <c r="F28" s="381">
        <v>132.5</v>
      </c>
      <c r="G28" s="381">
        <v>11.2</v>
      </c>
      <c r="H28" s="381">
        <v>13.1</v>
      </c>
      <c r="I28" s="381">
        <v>73</v>
      </c>
      <c r="J28" s="381">
        <v>73</v>
      </c>
      <c r="K28" s="381">
        <v>0</v>
      </c>
    </row>
    <row r="29" spans="2:11" ht="20.149999999999999" customHeight="1" x14ac:dyDescent="0.2">
      <c r="B29" s="325" t="s">
        <v>501</v>
      </c>
      <c r="C29" s="335" t="s">
        <v>502</v>
      </c>
      <c r="D29" s="381">
        <v>17.7</v>
      </c>
      <c r="E29" s="381">
        <v>135.80000000000001</v>
      </c>
      <c r="F29" s="381">
        <v>127.2</v>
      </c>
      <c r="G29" s="381">
        <v>8.6</v>
      </c>
      <c r="H29" s="381">
        <v>13.7</v>
      </c>
      <c r="I29" s="381">
        <v>73.099999999999994</v>
      </c>
      <c r="J29" s="381">
        <v>70.400000000000006</v>
      </c>
      <c r="K29" s="381">
        <v>2.7</v>
      </c>
    </row>
    <row r="30" spans="2:11" ht="20.149999999999999" customHeight="1" x14ac:dyDescent="0.2">
      <c r="B30" s="325" t="s">
        <v>398</v>
      </c>
      <c r="C30" s="335" t="s">
        <v>222</v>
      </c>
      <c r="D30" s="381">
        <v>17</v>
      </c>
      <c r="E30" s="381">
        <v>147</v>
      </c>
      <c r="F30" s="381">
        <v>135.6</v>
      </c>
      <c r="G30" s="381">
        <v>11.4</v>
      </c>
      <c r="H30" s="381">
        <v>12.4</v>
      </c>
      <c r="I30" s="381">
        <v>85.6</v>
      </c>
      <c r="J30" s="381">
        <v>84.6</v>
      </c>
      <c r="K30" s="381">
        <v>1</v>
      </c>
    </row>
    <row r="31" spans="2:11" ht="20.149999999999999" customHeight="1" x14ac:dyDescent="0.2">
      <c r="B31" s="325" t="s">
        <v>503</v>
      </c>
      <c r="C31" s="335" t="s">
        <v>175</v>
      </c>
      <c r="D31" s="381">
        <v>17.2</v>
      </c>
      <c r="E31" s="381">
        <v>140.69999999999999</v>
      </c>
      <c r="F31" s="381">
        <v>133.9</v>
      </c>
      <c r="G31" s="381">
        <v>6.8</v>
      </c>
      <c r="H31" s="381">
        <v>14</v>
      </c>
      <c r="I31" s="381">
        <v>90</v>
      </c>
      <c r="J31" s="381">
        <v>90</v>
      </c>
      <c r="K31" s="381">
        <v>0</v>
      </c>
    </row>
    <row r="32" spans="2:11" ht="20.149999999999999" customHeight="1" x14ac:dyDescent="0.2">
      <c r="B32" s="325" t="s">
        <v>151</v>
      </c>
      <c r="C32" s="335" t="s">
        <v>376</v>
      </c>
      <c r="D32" s="381">
        <v>17.399999999999999</v>
      </c>
      <c r="E32" s="381">
        <v>149.80000000000001</v>
      </c>
      <c r="F32" s="381">
        <v>134.6</v>
      </c>
      <c r="G32" s="381">
        <v>15.2</v>
      </c>
      <c r="H32" s="381">
        <v>17.600000000000001</v>
      </c>
      <c r="I32" s="381">
        <v>119.6</v>
      </c>
      <c r="J32" s="381">
        <v>114.4</v>
      </c>
      <c r="K32" s="381">
        <v>5.2</v>
      </c>
    </row>
    <row r="33" spans="2:11" ht="20.149999999999999" customHeight="1" x14ac:dyDescent="0.2">
      <c r="B33" s="325" t="s">
        <v>217</v>
      </c>
      <c r="C33" s="335" t="s">
        <v>491</v>
      </c>
      <c r="D33" s="381">
        <v>18</v>
      </c>
      <c r="E33" s="381">
        <v>153</v>
      </c>
      <c r="F33" s="381">
        <v>135.9</v>
      </c>
      <c r="G33" s="381">
        <v>17.100000000000001</v>
      </c>
      <c r="H33" s="381">
        <v>15.4</v>
      </c>
      <c r="I33" s="381">
        <v>70.3</v>
      </c>
      <c r="J33" s="381">
        <v>69.900000000000006</v>
      </c>
      <c r="K33" s="381">
        <v>0.4</v>
      </c>
    </row>
    <row r="34" spans="2:11" ht="20.149999999999999" customHeight="1" x14ac:dyDescent="0.2">
      <c r="B34" s="325" t="s">
        <v>504</v>
      </c>
      <c r="C34" s="335" t="s">
        <v>325</v>
      </c>
      <c r="D34" s="382">
        <v>15.4</v>
      </c>
      <c r="E34" s="382">
        <v>133.6</v>
      </c>
      <c r="F34" s="382">
        <v>123.6</v>
      </c>
      <c r="G34" s="382">
        <v>10</v>
      </c>
      <c r="H34" s="382">
        <v>15.5</v>
      </c>
      <c r="I34" s="382">
        <v>84.3</v>
      </c>
      <c r="J34" s="382">
        <v>82.7</v>
      </c>
      <c r="K34" s="382">
        <v>1.6</v>
      </c>
    </row>
    <row r="35" spans="2:11" ht="20.149999999999999" customHeight="1" x14ac:dyDescent="0.2">
      <c r="B35" s="325" t="s">
        <v>198</v>
      </c>
      <c r="C35" s="335" t="s">
        <v>505</v>
      </c>
      <c r="D35" s="381">
        <v>18.2</v>
      </c>
      <c r="E35" s="381">
        <v>147.80000000000001</v>
      </c>
      <c r="F35" s="381">
        <v>138.69999999999999</v>
      </c>
      <c r="G35" s="381">
        <v>9.1</v>
      </c>
      <c r="H35" s="381">
        <v>14.6</v>
      </c>
      <c r="I35" s="381">
        <v>104.3</v>
      </c>
      <c r="J35" s="381">
        <v>99.7</v>
      </c>
      <c r="K35" s="381">
        <v>4.5999999999999996</v>
      </c>
    </row>
    <row r="36" spans="2:11" ht="20.149999999999999" customHeight="1" x14ac:dyDescent="0.2">
      <c r="B36" s="325" t="s">
        <v>247</v>
      </c>
      <c r="C36" s="335" t="s">
        <v>250</v>
      </c>
      <c r="D36" s="381">
        <v>17</v>
      </c>
      <c r="E36" s="381">
        <v>141.69999999999999</v>
      </c>
      <c r="F36" s="381">
        <v>131</v>
      </c>
      <c r="G36" s="381">
        <v>10.7</v>
      </c>
      <c r="H36" s="381">
        <v>14.4</v>
      </c>
      <c r="I36" s="381">
        <v>78.2</v>
      </c>
      <c r="J36" s="381">
        <v>76.2</v>
      </c>
      <c r="K36" s="381">
        <v>2</v>
      </c>
    </row>
    <row r="37" spans="2:11" ht="20.149999999999999" customHeight="1" x14ac:dyDescent="0.2">
      <c r="B37" s="325" t="s">
        <v>17</v>
      </c>
      <c r="C37" s="335" t="s">
        <v>390</v>
      </c>
      <c r="D37" s="381">
        <v>18.3</v>
      </c>
      <c r="E37" s="381">
        <v>150</v>
      </c>
      <c r="F37" s="381">
        <v>140.19999999999999</v>
      </c>
      <c r="G37" s="381">
        <v>9.8000000000000007</v>
      </c>
      <c r="H37" s="381">
        <v>14.7</v>
      </c>
      <c r="I37" s="381">
        <v>90.7</v>
      </c>
      <c r="J37" s="381">
        <v>90.6</v>
      </c>
      <c r="K37" s="381">
        <v>0.1</v>
      </c>
    </row>
    <row r="38" spans="2:11" ht="20.149999999999999" customHeight="1" x14ac:dyDescent="0.2">
      <c r="B38" s="325" t="s">
        <v>470</v>
      </c>
      <c r="C38" s="335" t="s">
        <v>393</v>
      </c>
      <c r="D38" s="381">
        <v>16.3</v>
      </c>
      <c r="E38" s="381">
        <v>143.1</v>
      </c>
      <c r="F38" s="381">
        <v>128.4</v>
      </c>
      <c r="G38" s="381">
        <v>14.7</v>
      </c>
      <c r="H38" s="381">
        <v>12.1</v>
      </c>
      <c r="I38" s="381">
        <v>75.099999999999994</v>
      </c>
      <c r="J38" s="381">
        <v>75.099999999999994</v>
      </c>
      <c r="K38" s="381">
        <v>0</v>
      </c>
    </row>
    <row r="39" spans="2:11" ht="20.149999999999999" customHeight="1" x14ac:dyDescent="0.2">
      <c r="B39" s="325" t="s">
        <v>95</v>
      </c>
      <c r="C39" s="335" t="s">
        <v>394</v>
      </c>
      <c r="D39" s="381">
        <v>17.8</v>
      </c>
      <c r="E39" s="381">
        <v>148.9</v>
      </c>
      <c r="F39" s="381">
        <v>138</v>
      </c>
      <c r="G39" s="381">
        <v>10.9</v>
      </c>
      <c r="H39" s="381">
        <v>17.3</v>
      </c>
      <c r="I39" s="381">
        <v>111.4</v>
      </c>
      <c r="J39" s="381">
        <v>109.6</v>
      </c>
      <c r="K39" s="381">
        <v>1.8</v>
      </c>
    </row>
    <row r="40" spans="2:11" ht="20.149999999999999" customHeight="1" x14ac:dyDescent="0.2">
      <c r="B40" s="325" t="s">
        <v>489</v>
      </c>
      <c r="C40" s="335" t="s">
        <v>71</v>
      </c>
      <c r="D40" s="381">
        <v>18.8</v>
      </c>
      <c r="E40" s="381">
        <v>154.9</v>
      </c>
      <c r="F40" s="381">
        <v>147.19999999999999</v>
      </c>
      <c r="G40" s="381">
        <v>7.7</v>
      </c>
      <c r="H40" s="381">
        <v>15.6</v>
      </c>
      <c r="I40" s="381">
        <v>89.4</v>
      </c>
      <c r="J40" s="381">
        <v>88.9</v>
      </c>
      <c r="K40" s="381">
        <v>0.5</v>
      </c>
    </row>
    <row r="41" spans="2:11" ht="20.149999999999999" customHeight="1" x14ac:dyDescent="0.2">
      <c r="B41" s="325" t="s">
        <v>194</v>
      </c>
      <c r="C41" s="335" t="s">
        <v>406</v>
      </c>
      <c r="D41" s="381">
        <v>16.600000000000001</v>
      </c>
      <c r="E41" s="381">
        <v>139.9</v>
      </c>
      <c r="F41" s="381">
        <v>128.4</v>
      </c>
      <c r="G41" s="381">
        <v>11.5</v>
      </c>
      <c r="H41" s="381">
        <v>16</v>
      </c>
      <c r="I41" s="381">
        <v>95.2</v>
      </c>
      <c r="J41" s="381">
        <v>93.7</v>
      </c>
      <c r="K41" s="381">
        <v>1.5</v>
      </c>
    </row>
    <row r="42" spans="2:11" ht="20.149999999999999" customHeight="1" x14ac:dyDescent="0.2">
      <c r="B42" s="325" t="s">
        <v>279</v>
      </c>
      <c r="C42" s="335" t="s">
        <v>408</v>
      </c>
      <c r="D42" s="381">
        <v>18.5</v>
      </c>
      <c r="E42" s="381">
        <v>152.30000000000001</v>
      </c>
      <c r="F42" s="381">
        <v>141</v>
      </c>
      <c r="G42" s="381">
        <v>11.3</v>
      </c>
      <c r="H42" s="381">
        <v>14.3</v>
      </c>
      <c r="I42" s="381">
        <v>101.6</v>
      </c>
      <c r="J42" s="381">
        <v>99.5</v>
      </c>
      <c r="K42" s="381">
        <v>2.1</v>
      </c>
    </row>
    <row r="43" spans="2:11" ht="20.149999999999999" customHeight="1" x14ac:dyDescent="0.2">
      <c r="B43" s="325" t="s">
        <v>122</v>
      </c>
      <c r="C43" s="335" t="s">
        <v>130</v>
      </c>
      <c r="D43" s="381">
        <v>17.7</v>
      </c>
      <c r="E43" s="381">
        <v>155.5</v>
      </c>
      <c r="F43" s="381">
        <v>139.19999999999999</v>
      </c>
      <c r="G43" s="381">
        <v>16.3</v>
      </c>
      <c r="H43" s="381">
        <v>15.2</v>
      </c>
      <c r="I43" s="381">
        <v>87.2</v>
      </c>
      <c r="J43" s="381">
        <v>87.1</v>
      </c>
      <c r="K43" s="381">
        <v>0.1</v>
      </c>
    </row>
    <row r="44" spans="2:11" ht="20.149999999999999" customHeight="1" x14ac:dyDescent="0.2">
      <c r="B44" s="325" t="s">
        <v>271</v>
      </c>
      <c r="C44" s="336" t="s">
        <v>171</v>
      </c>
      <c r="D44" s="381">
        <v>17.399999999999999</v>
      </c>
      <c r="E44" s="381">
        <v>145.6</v>
      </c>
      <c r="F44" s="381">
        <v>134</v>
      </c>
      <c r="G44" s="381">
        <v>11.6</v>
      </c>
      <c r="H44" s="381">
        <v>14.9</v>
      </c>
      <c r="I44" s="381">
        <v>97.9</v>
      </c>
      <c r="J44" s="381">
        <v>97.8</v>
      </c>
      <c r="K44" s="381">
        <v>0.1</v>
      </c>
    </row>
    <row r="45" spans="2:11" ht="20.149999999999999" customHeight="1" x14ac:dyDescent="0.2">
      <c r="B45" s="322" t="s">
        <v>121</v>
      </c>
      <c r="C45" s="337" t="s">
        <v>226</v>
      </c>
      <c r="D45" s="383">
        <v>17.100000000000001</v>
      </c>
      <c r="E45" s="383">
        <v>149.6</v>
      </c>
      <c r="F45" s="383">
        <v>137.1</v>
      </c>
      <c r="G45" s="383">
        <v>12.5</v>
      </c>
      <c r="H45" s="383">
        <v>14.5</v>
      </c>
      <c r="I45" s="383">
        <v>85.3</v>
      </c>
      <c r="J45" s="383">
        <v>81.7</v>
      </c>
      <c r="K45" s="383">
        <v>3.6</v>
      </c>
    </row>
    <row r="46" spans="2:11" ht="20.149999999999999" customHeight="1" x14ac:dyDescent="0.2">
      <c r="B46" s="326" t="s">
        <v>251</v>
      </c>
      <c r="C46" s="338" t="s">
        <v>443</v>
      </c>
      <c r="D46" s="384">
        <v>19.7</v>
      </c>
      <c r="E46" s="384">
        <v>166.4</v>
      </c>
      <c r="F46" s="384">
        <v>153</v>
      </c>
      <c r="G46" s="384">
        <v>13.4</v>
      </c>
      <c r="H46" s="384">
        <v>15.4</v>
      </c>
      <c r="I46" s="384">
        <v>90</v>
      </c>
      <c r="J46" s="384">
        <v>88.6</v>
      </c>
      <c r="K46" s="384">
        <v>1.4</v>
      </c>
    </row>
    <row r="47" spans="2:11" ht="20.149999999999999" customHeight="1" x14ac:dyDescent="0.2">
      <c r="B47" s="324" t="s">
        <v>418</v>
      </c>
      <c r="C47" s="334" t="s">
        <v>304</v>
      </c>
      <c r="D47" s="383">
        <v>21.1</v>
      </c>
      <c r="E47" s="383">
        <v>176.1</v>
      </c>
      <c r="F47" s="383">
        <v>170</v>
      </c>
      <c r="G47" s="383">
        <v>6.1</v>
      </c>
      <c r="H47" s="383">
        <v>13.4</v>
      </c>
      <c r="I47" s="383">
        <v>79.599999999999994</v>
      </c>
      <c r="J47" s="383">
        <v>76.400000000000006</v>
      </c>
      <c r="K47" s="383">
        <v>3.2</v>
      </c>
    </row>
    <row r="48" spans="2:11" ht="20.149999999999999" customHeight="1" x14ac:dyDescent="0.2">
      <c r="B48" s="325" t="s">
        <v>510</v>
      </c>
      <c r="C48" s="335" t="s">
        <v>511</v>
      </c>
      <c r="D48" s="384">
        <v>18.899999999999999</v>
      </c>
      <c r="E48" s="384">
        <v>163</v>
      </c>
      <c r="F48" s="384">
        <v>146.69999999999999</v>
      </c>
      <c r="G48" s="384">
        <v>16.3</v>
      </c>
      <c r="H48" s="384">
        <v>11.7</v>
      </c>
      <c r="I48" s="384">
        <v>60.4</v>
      </c>
      <c r="J48" s="384">
        <v>58.4</v>
      </c>
      <c r="K48" s="384">
        <v>2</v>
      </c>
    </row>
    <row r="49" spans="2:13" ht="20.149999999999999" customHeight="1" x14ac:dyDescent="0.2">
      <c r="B49" s="322" t="s">
        <v>161</v>
      </c>
      <c r="C49" s="333" t="s">
        <v>512</v>
      </c>
      <c r="D49" s="375">
        <v>18.8</v>
      </c>
      <c r="E49" s="375">
        <v>150.80000000000001</v>
      </c>
      <c r="F49" s="375">
        <v>141.80000000000001</v>
      </c>
      <c r="G49" s="375">
        <v>9</v>
      </c>
      <c r="H49" s="375">
        <v>12.3</v>
      </c>
      <c r="I49" s="375">
        <v>71.3</v>
      </c>
      <c r="J49" s="375">
        <v>69.7</v>
      </c>
      <c r="K49" s="375">
        <v>1.6</v>
      </c>
    </row>
    <row r="50" spans="2:13" ht="20.149999999999999" customHeight="1" x14ac:dyDescent="0.2">
      <c r="B50" s="326" t="s">
        <v>124</v>
      </c>
      <c r="C50" s="332" t="s">
        <v>24</v>
      </c>
      <c r="D50" s="381">
        <v>18.399999999999999</v>
      </c>
      <c r="E50" s="381">
        <v>149.9</v>
      </c>
      <c r="F50" s="381">
        <v>144.9</v>
      </c>
      <c r="G50" s="381">
        <v>5</v>
      </c>
      <c r="H50" s="381">
        <v>14.2</v>
      </c>
      <c r="I50" s="381">
        <v>80.2</v>
      </c>
      <c r="J50" s="381">
        <v>79.2</v>
      </c>
      <c r="K50" s="381">
        <v>1</v>
      </c>
    </row>
    <row r="51" spans="2:13" ht="20.149999999999999" customHeight="1" x14ac:dyDescent="0.2">
      <c r="B51" s="324" t="s">
        <v>30</v>
      </c>
      <c r="C51" s="334" t="s">
        <v>169</v>
      </c>
      <c r="D51" s="383">
        <v>17.5</v>
      </c>
      <c r="E51" s="383">
        <v>141.1</v>
      </c>
      <c r="F51" s="383">
        <v>129.69999999999999</v>
      </c>
      <c r="G51" s="383">
        <v>11.4</v>
      </c>
      <c r="H51" s="383">
        <v>16.600000000000001</v>
      </c>
      <c r="I51" s="383">
        <v>100.4</v>
      </c>
      <c r="J51" s="383">
        <v>96.9</v>
      </c>
      <c r="K51" s="383">
        <v>3.5</v>
      </c>
    </row>
    <row r="52" spans="2:13" ht="20.149999999999999" customHeight="1" x14ac:dyDescent="0.2">
      <c r="B52" s="325" t="s">
        <v>380</v>
      </c>
      <c r="C52" s="335" t="s">
        <v>513</v>
      </c>
      <c r="D52" s="381">
        <v>19.3</v>
      </c>
      <c r="E52" s="381">
        <v>171.4</v>
      </c>
      <c r="F52" s="381">
        <v>148.5</v>
      </c>
      <c r="G52" s="381">
        <v>22.9</v>
      </c>
      <c r="H52" s="381">
        <v>13.9</v>
      </c>
      <c r="I52" s="381">
        <v>87.9</v>
      </c>
      <c r="J52" s="381">
        <v>85.2</v>
      </c>
      <c r="K52" s="381">
        <v>2.7</v>
      </c>
    </row>
    <row r="53" spans="2:13" ht="20.149999999999999" customHeight="1" x14ac:dyDescent="0.2">
      <c r="B53" s="326" t="s">
        <v>472</v>
      </c>
      <c r="C53" s="332" t="s">
        <v>514</v>
      </c>
      <c r="D53" s="384">
        <v>18.100000000000001</v>
      </c>
      <c r="E53" s="384">
        <v>150.9</v>
      </c>
      <c r="F53" s="384">
        <v>140.80000000000001</v>
      </c>
      <c r="G53" s="384">
        <v>10.1</v>
      </c>
      <c r="H53" s="384">
        <v>11.7</v>
      </c>
      <c r="I53" s="384">
        <v>66.3</v>
      </c>
      <c r="J53" s="384">
        <v>65.599999999999994</v>
      </c>
      <c r="K53" s="384">
        <v>0.7</v>
      </c>
      <c r="M53" s="16"/>
    </row>
    <row r="54" spans="2:13" ht="19" x14ac:dyDescent="0.3">
      <c r="B54" s="8"/>
      <c r="C54" s="339" t="s">
        <v>528</v>
      </c>
      <c r="E54" s="456"/>
      <c r="I54" s="8"/>
      <c r="J54" s="8"/>
      <c r="K54" s="8"/>
    </row>
    <row r="55" spans="2:13" ht="19" x14ac:dyDescent="0.3">
      <c r="B55" s="8"/>
      <c r="C55" s="327">
        <v>45658</v>
      </c>
      <c r="E55" s="456"/>
      <c r="I55" s="8"/>
      <c r="J55" s="8"/>
      <c r="K55" s="8"/>
    </row>
    <row r="56" spans="2:13" ht="18" customHeight="1" x14ac:dyDescent="0.2">
      <c r="B56" s="121"/>
      <c r="C56" s="328" t="s">
        <v>350</v>
      </c>
      <c r="E56" s="121"/>
      <c r="F56" s="121"/>
      <c r="G56" s="121"/>
      <c r="H56" s="121"/>
      <c r="I56" s="121"/>
      <c r="J56" s="121"/>
    </row>
    <row r="57" spans="2:13" s="316" customFormat="1" ht="18" customHeight="1" x14ac:dyDescent="0.2">
      <c r="B57" s="629" t="s">
        <v>516</v>
      </c>
      <c r="C57" s="630"/>
      <c r="D57" s="644" t="s">
        <v>521</v>
      </c>
      <c r="E57" s="643"/>
      <c r="F57" s="643"/>
      <c r="G57" s="662"/>
      <c r="H57" s="642" t="s">
        <v>242</v>
      </c>
      <c r="I57" s="643"/>
      <c r="J57" s="643"/>
      <c r="K57" s="662"/>
    </row>
    <row r="58" spans="2:13" s="316" customFormat="1" ht="9.75" customHeight="1" x14ac:dyDescent="0.2">
      <c r="B58" s="631"/>
      <c r="C58" s="632"/>
      <c r="D58" s="665" t="s">
        <v>22</v>
      </c>
      <c r="E58" s="665" t="s">
        <v>82</v>
      </c>
      <c r="F58" s="406"/>
      <c r="G58" s="459"/>
      <c r="H58" s="665" t="s">
        <v>22</v>
      </c>
      <c r="I58" s="665" t="s">
        <v>82</v>
      </c>
      <c r="J58" s="406"/>
      <c r="K58" s="459"/>
    </row>
    <row r="59" spans="2:13" s="316" customFormat="1" ht="36" customHeight="1" x14ac:dyDescent="0.2">
      <c r="B59" s="633"/>
      <c r="C59" s="634"/>
      <c r="D59" s="666"/>
      <c r="E59" s="666"/>
      <c r="F59" s="464" t="s">
        <v>526</v>
      </c>
      <c r="G59" s="466" t="s">
        <v>527</v>
      </c>
      <c r="H59" s="666"/>
      <c r="I59" s="666"/>
      <c r="J59" s="464" t="s">
        <v>526</v>
      </c>
      <c r="K59" s="466" t="s">
        <v>527</v>
      </c>
    </row>
    <row r="60" spans="2:13" s="316" customFormat="1" ht="12" customHeight="1" x14ac:dyDescent="0.2">
      <c r="B60" s="370"/>
      <c r="C60" s="372"/>
      <c r="D60" s="462" t="s">
        <v>358</v>
      </c>
      <c r="E60" s="463" t="s">
        <v>184</v>
      </c>
      <c r="F60" s="465" t="s">
        <v>184</v>
      </c>
      <c r="G60" s="465" t="s">
        <v>184</v>
      </c>
      <c r="H60" s="465" t="s">
        <v>358</v>
      </c>
      <c r="I60" s="465" t="s">
        <v>184</v>
      </c>
      <c r="J60" s="465" t="s">
        <v>184</v>
      </c>
      <c r="K60" s="462" t="s">
        <v>184</v>
      </c>
    </row>
    <row r="61" spans="2:13" ht="20.149999999999999" customHeight="1" x14ac:dyDescent="0.2">
      <c r="B61" s="371" t="s">
        <v>316</v>
      </c>
      <c r="C61" s="373" t="s">
        <v>61</v>
      </c>
      <c r="D61" s="375">
        <v>18.2</v>
      </c>
      <c r="E61" s="375">
        <v>155.80000000000001</v>
      </c>
      <c r="F61" s="375">
        <v>140.9</v>
      </c>
      <c r="G61" s="375">
        <v>14.9</v>
      </c>
      <c r="H61" s="375">
        <v>15.1</v>
      </c>
      <c r="I61" s="375">
        <v>88.9</v>
      </c>
      <c r="J61" s="375">
        <v>86.3</v>
      </c>
      <c r="K61" s="375">
        <v>2.6</v>
      </c>
    </row>
    <row r="62" spans="2:13" ht="20.149999999999999" customHeight="1" x14ac:dyDescent="0.2">
      <c r="B62" s="318" t="s">
        <v>234</v>
      </c>
      <c r="C62" s="330" t="s">
        <v>494</v>
      </c>
      <c r="D62" s="376">
        <v>17.899999999999999</v>
      </c>
      <c r="E62" s="383">
        <v>149.30000000000001</v>
      </c>
      <c r="F62" s="383">
        <v>138.6</v>
      </c>
      <c r="G62" s="383">
        <v>10.7</v>
      </c>
      <c r="H62" s="383">
        <v>16.3</v>
      </c>
      <c r="I62" s="383">
        <v>96.5</v>
      </c>
      <c r="J62" s="383">
        <v>96.3</v>
      </c>
      <c r="K62" s="383">
        <v>0.2</v>
      </c>
    </row>
    <row r="63" spans="2:13" ht="20.149999999999999" customHeight="1" x14ac:dyDescent="0.2">
      <c r="B63" s="319" t="s">
        <v>265</v>
      </c>
      <c r="C63" s="331" t="s">
        <v>75</v>
      </c>
      <c r="D63" s="378">
        <v>17.7</v>
      </c>
      <c r="E63" s="381">
        <v>151.80000000000001</v>
      </c>
      <c r="F63" s="381">
        <v>138</v>
      </c>
      <c r="G63" s="381">
        <v>13.8</v>
      </c>
      <c r="H63" s="381">
        <v>15.3</v>
      </c>
      <c r="I63" s="381">
        <v>99.3</v>
      </c>
      <c r="J63" s="381">
        <v>94.6</v>
      </c>
      <c r="K63" s="381">
        <v>4.7</v>
      </c>
    </row>
    <row r="64" spans="2:13" ht="20.149999999999999" customHeight="1" x14ac:dyDescent="0.2">
      <c r="B64" s="320" t="s">
        <v>167</v>
      </c>
      <c r="C64" s="331" t="s">
        <v>300</v>
      </c>
      <c r="D64" s="378">
        <v>17.5</v>
      </c>
      <c r="E64" s="381">
        <v>146.1</v>
      </c>
      <c r="F64" s="381">
        <v>131.80000000000001</v>
      </c>
      <c r="G64" s="381">
        <v>14.3</v>
      </c>
      <c r="H64" s="381">
        <v>14.5</v>
      </c>
      <c r="I64" s="381">
        <v>105.7</v>
      </c>
      <c r="J64" s="381">
        <v>105.4</v>
      </c>
      <c r="K64" s="381">
        <v>0.3</v>
      </c>
    </row>
    <row r="65" spans="2:11" ht="20.149999999999999" customHeight="1" x14ac:dyDescent="0.2">
      <c r="B65" s="319" t="s">
        <v>343</v>
      </c>
      <c r="C65" s="331" t="s">
        <v>412</v>
      </c>
      <c r="D65" s="378">
        <v>19.100000000000001</v>
      </c>
      <c r="E65" s="381">
        <v>152.1</v>
      </c>
      <c r="F65" s="381">
        <v>144.6</v>
      </c>
      <c r="G65" s="381">
        <v>7.5</v>
      </c>
      <c r="H65" s="381">
        <v>16.100000000000001</v>
      </c>
      <c r="I65" s="381">
        <v>111.8</v>
      </c>
      <c r="J65" s="381">
        <v>111.2</v>
      </c>
      <c r="K65" s="381">
        <v>0.6</v>
      </c>
    </row>
    <row r="66" spans="2:11" ht="20.149999999999999" customHeight="1" x14ac:dyDescent="0.2">
      <c r="B66" s="319" t="s">
        <v>10</v>
      </c>
      <c r="C66" s="331" t="s">
        <v>495</v>
      </c>
      <c r="D66" s="378">
        <v>18.3</v>
      </c>
      <c r="E66" s="381">
        <v>165.2</v>
      </c>
      <c r="F66" s="381">
        <v>145.30000000000001</v>
      </c>
      <c r="G66" s="381">
        <v>19.899999999999999</v>
      </c>
      <c r="H66" s="381">
        <v>16.3</v>
      </c>
      <c r="I66" s="381">
        <v>100.3</v>
      </c>
      <c r="J66" s="381">
        <v>91.3</v>
      </c>
      <c r="K66" s="381">
        <v>9</v>
      </c>
    </row>
    <row r="67" spans="2:11" ht="20.149999999999999" customHeight="1" x14ac:dyDescent="0.2">
      <c r="B67" s="319" t="s">
        <v>57</v>
      </c>
      <c r="C67" s="331" t="s">
        <v>263</v>
      </c>
      <c r="D67" s="378">
        <v>18.7</v>
      </c>
      <c r="E67" s="381">
        <v>164.2</v>
      </c>
      <c r="F67" s="381">
        <v>150.80000000000001</v>
      </c>
      <c r="G67" s="381">
        <v>13.4</v>
      </c>
      <c r="H67" s="381">
        <v>17.7</v>
      </c>
      <c r="I67" s="381">
        <v>103.9</v>
      </c>
      <c r="J67" s="381">
        <v>101.9</v>
      </c>
      <c r="K67" s="381">
        <v>2</v>
      </c>
    </row>
    <row r="68" spans="2:11" ht="20.149999999999999" customHeight="1" x14ac:dyDescent="0.2">
      <c r="B68" s="319" t="s">
        <v>197</v>
      </c>
      <c r="C68" s="331" t="s">
        <v>497</v>
      </c>
      <c r="D68" s="378">
        <v>17.7</v>
      </c>
      <c r="E68" s="381">
        <v>143.30000000000001</v>
      </c>
      <c r="F68" s="381">
        <v>131.19999999999999</v>
      </c>
      <c r="G68" s="381">
        <v>12.1</v>
      </c>
      <c r="H68" s="381">
        <v>17.600000000000001</v>
      </c>
      <c r="I68" s="381">
        <v>108.1</v>
      </c>
      <c r="J68" s="381">
        <v>106.9</v>
      </c>
      <c r="K68" s="381">
        <v>1.2</v>
      </c>
    </row>
    <row r="69" spans="2:11" ht="20.149999999999999" customHeight="1" x14ac:dyDescent="0.2">
      <c r="B69" s="319" t="s">
        <v>435</v>
      </c>
      <c r="C69" s="331" t="s">
        <v>397</v>
      </c>
      <c r="D69" s="378">
        <v>18.899999999999999</v>
      </c>
      <c r="E69" s="381">
        <v>158.5</v>
      </c>
      <c r="F69" s="381">
        <v>149.30000000000001</v>
      </c>
      <c r="G69" s="381">
        <v>9.1999999999999993</v>
      </c>
      <c r="H69" s="381">
        <v>14.5</v>
      </c>
      <c r="I69" s="381">
        <v>85.7</v>
      </c>
      <c r="J69" s="381">
        <v>83.8</v>
      </c>
      <c r="K69" s="381">
        <v>1.9</v>
      </c>
    </row>
    <row r="70" spans="2:11" ht="20.149999999999999" customHeight="1" x14ac:dyDescent="0.2">
      <c r="B70" s="319" t="s">
        <v>172</v>
      </c>
      <c r="C70" s="331" t="s">
        <v>498</v>
      </c>
      <c r="D70" s="378">
        <v>17.899999999999999</v>
      </c>
      <c r="E70" s="381">
        <v>152.80000000000001</v>
      </c>
      <c r="F70" s="381">
        <v>140</v>
      </c>
      <c r="G70" s="381">
        <v>12.8</v>
      </c>
      <c r="H70" s="381">
        <v>15.4</v>
      </c>
      <c r="I70" s="381">
        <v>103.2</v>
      </c>
      <c r="J70" s="381">
        <v>100.9</v>
      </c>
      <c r="K70" s="381">
        <v>2.2999999999999998</v>
      </c>
    </row>
    <row r="71" spans="2:11" ht="20.149999999999999" customHeight="1" x14ac:dyDescent="0.2">
      <c r="B71" s="319" t="s">
        <v>42</v>
      </c>
      <c r="C71" s="331" t="s">
        <v>322</v>
      </c>
      <c r="D71" s="378">
        <v>20.100000000000001</v>
      </c>
      <c r="E71" s="381">
        <v>165.6</v>
      </c>
      <c r="F71" s="381">
        <v>158.19999999999999</v>
      </c>
      <c r="G71" s="381">
        <v>7.4</v>
      </c>
      <c r="H71" s="381">
        <v>13.3</v>
      </c>
      <c r="I71" s="381">
        <v>75.599999999999994</v>
      </c>
      <c r="J71" s="381">
        <v>72.900000000000006</v>
      </c>
      <c r="K71" s="381">
        <v>2.7</v>
      </c>
    </row>
    <row r="72" spans="2:11" ht="20.149999999999999" customHeight="1" x14ac:dyDescent="0.2">
      <c r="B72" s="319" t="s">
        <v>240</v>
      </c>
      <c r="C72" s="331" t="s">
        <v>499</v>
      </c>
      <c r="D72" s="378">
        <v>19.100000000000001</v>
      </c>
      <c r="E72" s="381">
        <v>163</v>
      </c>
      <c r="F72" s="381">
        <v>146.6</v>
      </c>
      <c r="G72" s="381">
        <v>16.399999999999999</v>
      </c>
      <c r="H72" s="381">
        <v>12.8</v>
      </c>
      <c r="I72" s="381">
        <v>81.3</v>
      </c>
      <c r="J72" s="381">
        <v>78.7</v>
      </c>
      <c r="K72" s="381">
        <v>2.6</v>
      </c>
    </row>
    <row r="73" spans="2:11" ht="20.149999999999999" customHeight="1" x14ac:dyDescent="0.2">
      <c r="B73" s="319" t="s">
        <v>365</v>
      </c>
      <c r="C73" s="331" t="s">
        <v>280</v>
      </c>
      <c r="D73" s="378">
        <v>19</v>
      </c>
      <c r="E73" s="381">
        <v>170.5</v>
      </c>
      <c r="F73" s="381">
        <v>141.80000000000001</v>
      </c>
      <c r="G73" s="381">
        <v>28.7</v>
      </c>
      <c r="H73" s="381">
        <v>15.3</v>
      </c>
      <c r="I73" s="381">
        <v>67.7</v>
      </c>
      <c r="J73" s="381">
        <v>67.5</v>
      </c>
      <c r="K73" s="381">
        <v>0.2</v>
      </c>
    </row>
    <row r="74" spans="2:11" ht="20.149999999999999" customHeight="1" x14ac:dyDescent="0.2">
      <c r="B74" s="319" t="s">
        <v>99</v>
      </c>
      <c r="C74" s="331" t="s">
        <v>154</v>
      </c>
      <c r="D74" s="378">
        <v>18.3</v>
      </c>
      <c r="E74" s="381">
        <v>150.19999999999999</v>
      </c>
      <c r="F74" s="381">
        <v>141.6</v>
      </c>
      <c r="G74" s="381">
        <v>8.6</v>
      </c>
      <c r="H74" s="381">
        <v>13.7</v>
      </c>
      <c r="I74" s="381">
        <v>77</v>
      </c>
      <c r="J74" s="381">
        <v>75.8</v>
      </c>
      <c r="K74" s="381">
        <v>1.2</v>
      </c>
    </row>
    <row r="75" spans="2:11" ht="20.149999999999999" customHeight="1" x14ac:dyDescent="0.2">
      <c r="B75" s="319" t="s">
        <v>106</v>
      </c>
      <c r="C75" s="331" t="s">
        <v>452</v>
      </c>
      <c r="D75" s="378">
        <v>19.5</v>
      </c>
      <c r="E75" s="381">
        <v>175.2</v>
      </c>
      <c r="F75" s="381">
        <v>145.30000000000001</v>
      </c>
      <c r="G75" s="381">
        <v>29.9</v>
      </c>
      <c r="H75" s="381">
        <v>15.3</v>
      </c>
      <c r="I75" s="381">
        <v>87.9</v>
      </c>
      <c r="J75" s="381">
        <v>78.599999999999994</v>
      </c>
      <c r="K75" s="381">
        <v>9.3000000000000007</v>
      </c>
    </row>
    <row r="76" spans="2:11" ht="20.149999999999999" customHeight="1" x14ac:dyDescent="0.2">
      <c r="B76" s="321" t="s">
        <v>8</v>
      </c>
      <c r="C76" s="332" t="s">
        <v>374</v>
      </c>
      <c r="D76" s="379">
        <v>18.600000000000001</v>
      </c>
      <c r="E76" s="384">
        <v>157.9</v>
      </c>
      <c r="F76" s="384">
        <v>139.69999999999999</v>
      </c>
      <c r="G76" s="384">
        <v>18.2</v>
      </c>
      <c r="H76" s="384">
        <v>13.8</v>
      </c>
      <c r="I76" s="384">
        <v>86.9</v>
      </c>
      <c r="J76" s="384">
        <v>84.1</v>
      </c>
      <c r="K76" s="384">
        <v>2.8</v>
      </c>
    </row>
    <row r="77" spans="2:11" ht="20.149999999999999" customHeight="1" x14ac:dyDescent="0.2">
      <c r="B77" s="322" t="s">
        <v>113</v>
      </c>
      <c r="C77" s="333" t="s">
        <v>255</v>
      </c>
      <c r="D77" s="383">
        <v>19.600000000000001</v>
      </c>
      <c r="E77" s="383">
        <v>173.5</v>
      </c>
      <c r="F77" s="383">
        <v>155.4</v>
      </c>
      <c r="G77" s="383">
        <v>18.100000000000001</v>
      </c>
      <c r="H77" s="383">
        <v>14.9</v>
      </c>
      <c r="I77" s="383">
        <v>100.4</v>
      </c>
      <c r="J77" s="383">
        <v>92.1</v>
      </c>
      <c r="K77" s="383">
        <v>8.3000000000000007</v>
      </c>
    </row>
    <row r="78" spans="2:11" ht="20.149999999999999" customHeight="1" x14ac:dyDescent="0.2">
      <c r="B78" s="323" t="s">
        <v>349</v>
      </c>
      <c r="C78" s="331" t="s">
        <v>221</v>
      </c>
      <c r="D78" s="380">
        <v>16.600000000000001</v>
      </c>
      <c r="E78" s="380">
        <v>135.9</v>
      </c>
      <c r="F78" s="380">
        <v>128.80000000000001</v>
      </c>
      <c r="G78" s="380">
        <v>7.1</v>
      </c>
      <c r="H78" s="380">
        <v>14.9</v>
      </c>
      <c r="I78" s="380">
        <v>114.5</v>
      </c>
      <c r="J78" s="380">
        <v>104.7</v>
      </c>
      <c r="K78" s="380">
        <v>9.8000000000000007</v>
      </c>
    </row>
    <row r="79" spans="2:11" ht="20.149999999999999" customHeight="1" x14ac:dyDescent="0.2">
      <c r="B79" s="324" t="s">
        <v>3</v>
      </c>
      <c r="C79" s="334" t="s">
        <v>139</v>
      </c>
      <c r="D79" s="386">
        <v>18.8</v>
      </c>
      <c r="E79" s="386">
        <v>154.69999999999999</v>
      </c>
      <c r="F79" s="386">
        <v>147</v>
      </c>
      <c r="G79" s="386">
        <v>7.7</v>
      </c>
      <c r="H79" s="386">
        <v>18.399999999999999</v>
      </c>
      <c r="I79" s="386">
        <v>140.30000000000001</v>
      </c>
      <c r="J79" s="386">
        <v>137.19999999999999</v>
      </c>
      <c r="K79" s="386">
        <v>3.1</v>
      </c>
    </row>
    <row r="80" spans="2:11" ht="20.149999999999999" customHeight="1" x14ac:dyDescent="0.2">
      <c r="B80" s="325" t="s">
        <v>186</v>
      </c>
      <c r="C80" s="335" t="s">
        <v>399</v>
      </c>
      <c r="D80" s="382">
        <v>17.2</v>
      </c>
      <c r="E80" s="382">
        <v>151</v>
      </c>
      <c r="F80" s="382">
        <v>134.6</v>
      </c>
      <c r="G80" s="382">
        <v>16.399999999999999</v>
      </c>
      <c r="H80" s="382">
        <v>15</v>
      </c>
      <c r="I80" s="382">
        <v>85</v>
      </c>
      <c r="J80" s="382">
        <v>84.6</v>
      </c>
      <c r="K80" s="382">
        <v>0.4</v>
      </c>
    </row>
    <row r="81" spans="2:11" ht="20.149999999999999" customHeight="1" x14ac:dyDescent="0.2">
      <c r="B81" s="325" t="s">
        <v>500</v>
      </c>
      <c r="C81" s="335" t="s">
        <v>405</v>
      </c>
      <c r="D81" s="381">
        <v>17.7</v>
      </c>
      <c r="E81" s="381">
        <v>148</v>
      </c>
      <c r="F81" s="381">
        <v>134</v>
      </c>
      <c r="G81" s="381">
        <v>14</v>
      </c>
      <c r="H81" s="381">
        <v>14.9</v>
      </c>
      <c r="I81" s="381">
        <v>81.400000000000006</v>
      </c>
      <c r="J81" s="381">
        <v>81.400000000000006</v>
      </c>
      <c r="K81" s="381">
        <v>0</v>
      </c>
    </row>
    <row r="82" spans="2:11" ht="20.149999999999999" customHeight="1" x14ac:dyDescent="0.2">
      <c r="B82" s="325" t="s">
        <v>501</v>
      </c>
      <c r="C82" s="335" t="s">
        <v>502</v>
      </c>
      <c r="D82" s="381">
        <v>18.3</v>
      </c>
      <c r="E82" s="381">
        <v>139.19999999999999</v>
      </c>
      <c r="F82" s="381">
        <v>129.1</v>
      </c>
      <c r="G82" s="381">
        <v>10.1</v>
      </c>
      <c r="H82" s="381">
        <v>12.5</v>
      </c>
      <c r="I82" s="381">
        <v>71.599999999999994</v>
      </c>
      <c r="J82" s="381">
        <v>70.3</v>
      </c>
      <c r="K82" s="381">
        <v>1.3</v>
      </c>
    </row>
    <row r="83" spans="2:11" ht="20.149999999999999" customHeight="1" x14ac:dyDescent="0.2">
      <c r="B83" s="325" t="s">
        <v>398</v>
      </c>
      <c r="C83" s="335" t="s">
        <v>222</v>
      </c>
      <c r="D83" s="381">
        <v>17.100000000000001</v>
      </c>
      <c r="E83" s="381">
        <v>149</v>
      </c>
      <c r="F83" s="381">
        <v>136.4</v>
      </c>
      <c r="G83" s="381">
        <v>12.6</v>
      </c>
      <c r="H83" s="381">
        <v>15.1</v>
      </c>
      <c r="I83" s="381">
        <v>107.2</v>
      </c>
      <c r="J83" s="381">
        <v>104.7</v>
      </c>
      <c r="K83" s="381">
        <v>2.5</v>
      </c>
    </row>
    <row r="84" spans="2:11" ht="20.149999999999999" customHeight="1" x14ac:dyDescent="0.2">
      <c r="B84" s="325" t="s">
        <v>503</v>
      </c>
      <c r="C84" s="335" t="s">
        <v>175</v>
      </c>
      <c r="D84" s="381">
        <v>17.3</v>
      </c>
      <c r="E84" s="381">
        <v>141.19999999999999</v>
      </c>
      <c r="F84" s="381">
        <v>134.4</v>
      </c>
      <c r="G84" s="381">
        <v>6.8</v>
      </c>
      <c r="H84" s="381">
        <v>15.4</v>
      </c>
      <c r="I84" s="381">
        <v>107.4</v>
      </c>
      <c r="J84" s="381">
        <v>107.4</v>
      </c>
      <c r="K84" s="381">
        <v>0</v>
      </c>
    </row>
    <row r="85" spans="2:11" ht="20.149999999999999" customHeight="1" x14ac:dyDescent="0.2">
      <c r="B85" s="325" t="s">
        <v>151</v>
      </c>
      <c r="C85" s="335" t="s">
        <v>376</v>
      </c>
      <c r="D85" s="381">
        <v>17.399999999999999</v>
      </c>
      <c r="E85" s="381">
        <v>149.80000000000001</v>
      </c>
      <c r="F85" s="381">
        <v>134.6</v>
      </c>
      <c r="G85" s="381">
        <v>15.2</v>
      </c>
      <c r="H85" s="381">
        <v>17.600000000000001</v>
      </c>
      <c r="I85" s="381">
        <v>119.6</v>
      </c>
      <c r="J85" s="381">
        <v>114.4</v>
      </c>
      <c r="K85" s="381">
        <v>5.2</v>
      </c>
    </row>
    <row r="86" spans="2:11" ht="20.149999999999999" customHeight="1" x14ac:dyDescent="0.2">
      <c r="B86" s="325" t="s">
        <v>217</v>
      </c>
      <c r="C86" s="335" t="s">
        <v>491</v>
      </c>
      <c r="D86" s="382">
        <v>18.100000000000001</v>
      </c>
      <c r="E86" s="382">
        <v>164.9</v>
      </c>
      <c r="F86" s="382">
        <v>142.69999999999999</v>
      </c>
      <c r="G86" s="382">
        <v>22.2</v>
      </c>
      <c r="H86" s="382">
        <v>14.9</v>
      </c>
      <c r="I86" s="382">
        <v>71.400000000000006</v>
      </c>
      <c r="J86" s="382">
        <v>71.2</v>
      </c>
      <c r="K86" s="382">
        <v>0.2</v>
      </c>
    </row>
    <row r="87" spans="2:11" ht="20.149999999999999" customHeight="1" x14ac:dyDescent="0.2">
      <c r="B87" s="325" t="s">
        <v>504</v>
      </c>
      <c r="C87" s="335" t="s">
        <v>325</v>
      </c>
      <c r="D87" s="382">
        <v>14.9</v>
      </c>
      <c r="E87" s="382">
        <v>135.1</v>
      </c>
      <c r="F87" s="382">
        <v>121.6</v>
      </c>
      <c r="G87" s="382">
        <v>13.5</v>
      </c>
      <c r="H87" s="382">
        <v>15.2</v>
      </c>
      <c r="I87" s="382">
        <v>77.8</v>
      </c>
      <c r="J87" s="382">
        <v>75</v>
      </c>
      <c r="K87" s="382">
        <v>2.8</v>
      </c>
    </row>
    <row r="88" spans="2:11" ht="20.149999999999999" customHeight="1" x14ac:dyDescent="0.2">
      <c r="B88" s="325" t="s">
        <v>198</v>
      </c>
      <c r="C88" s="335" t="s">
        <v>505</v>
      </c>
      <c r="D88" s="381">
        <v>18.399999999999999</v>
      </c>
      <c r="E88" s="381">
        <v>149.80000000000001</v>
      </c>
      <c r="F88" s="381">
        <v>140.4</v>
      </c>
      <c r="G88" s="381">
        <v>9.4</v>
      </c>
      <c r="H88" s="381">
        <v>14.6</v>
      </c>
      <c r="I88" s="381">
        <v>104.3</v>
      </c>
      <c r="J88" s="381">
        <v>99.7</v>
      </c>
      <c r="K88" s="381">
        <v>4.5999999999999996</v>
      </c>
    </row>
    <row r="89" spans="2:11" ht="20.149999999999999" customHeight="1" x14ac:dyDescent="0.2">
      <c r="B89" s="325" t="s">
        <v>247</v>
      </c>
      <c r="C89" s="335" t="s">
        <v>250</v>
      </c>
      <c r="D89" s="381">
        <v>16.8</v>
      </c>
      <c r="E89" s="381">
        <v>143.9</v>
      </c>
      <c r="F89" s="381">
        <v>130.4</v>
      </c>
      <c r="G89" s="381">
        <v>13.5</v>
      </c>
      <c r="H89" s="381">
        <v>15.8</v>
      </c>
      <c r="I89" s="381">
        <v>105.8</v>
      </c>
      <c r="J89" s="381">
        <v>100.1</v>
      </c>
      <c r="K89" s="381">
        <v>5.7</v>
      </c>
    </row>
    <row r="90" spans="2:11" ht="20.149999999999999" customHeight="1" x14ac:dyDescent="0.2">
      <c r="B90" s="325" t="s">
        <v>17</v>
      </c>
      <c r="C90" s="335" t="s">
        <v>390</v>
      </c>
      <c r="D90" s="381">
        <v>18.600000000000001</v>
      </c>
      <c r="E90" s="381">
        <v>152.9</v>
      </c>
      <c r="F90" s="381">
        <v>141.80000000000001</v>
      </c>
      <c r="G90" s="381">
        <v>11.1</v>
      </c>
      <c r="H90" s="381">
        <v>18.100000000000001</v>
      </c>
      <c r="I90" s="381">
        <v>121.7</v>
      </c>
      <c r="J90" s="381">
        <v>121.4</v>
      </c>
      <c r="K90" s="381">
        <v>0.3</v>
      </c>
    </row>
    <row r="91" spans="2:11" ht="20.149999999999999" customHeight="1" x14ac:dyDescent="0.2">
      <c r="B91" s="325" t="s">
        <v>470</v>
      </c>
      <c r="C91" s="335" t="s">
        <v>393</v>
      </c>
      <c r="D91" s="381">
        <v>16.7</v>
      </c>
      <c r="E91" s="381">
        <v>146.1</v>
      </c>
      <c r="F91" s="381">
        <v>131.19999999999999</v>
      </c>
      <c r="G91" s="381">
        <v>14.9</v>
      </c>
      <c r="H91" s="381">
        <v>12</v>
      </c>
      <c r="I91" s="381">
        <v>60.5</v>
      </c>
      <c r="J91" s="381">
        <v>60.4</v>
      </c>
      <c r="K91" s="381">
        <v>0.1</v>
      </c>
    </row>
    <row r="92" spans="2:11" ht="20.149999999999999" customHeight="1" x14ac:dyDescent="0.2">
      <c r="B92" s="325" t="s">
        <v>95</v>
      </c>
      <c r="C92" s="335" t="s">
        <v>394</v>
      </c>
      <c r="D92" s="381">
        <v>17.899999999999999</v>
      </c>
      <c r="E92" s="381">
        <v>150.5</v>
      </c>
      <c r="F92" s="381">
        <v>138.9</v>
      </c>
      <c r="G92" s="381">
        <v>11.6</v>
      </c>
      <c r="H92" s="381">
        <v>17.399999999999999</v>
      </c>
      <c r="I92" s="381">
        <v>119.3</v>
      </c>
      <c r="J92" s="381">
        <v>116.9</v>
      </c>
      <c r="K92" s="381">
        <v>2.4</v>
      </c>
    </row>
    <row r="93" spans="2:11" ht="20.149999999999999" customHeight="1" x14ac:dyDescent="0.2">
      <c r="B93" s="325" t="s">
        <v>489</v>
      </c>
      <c r="C93" s="335" t="s">
        <v>71</v>
      </c>
      <c r="D93" s="381">
        <v>18.899999999999999</v>
      </c>
      <c r="E93" s="381">
        <v>156.19999999999999</v>
      </c>
      <c r="F93" s="381">
        <v>148.1</v>
      </c>
      <c r="G93" s="381">
        <v>8.1</v>
      </c>
      <c r="H93" s="381">
        <v>15</v>
      </c>
      <c r="I93" s="381">
        <v>73.5</v>
      </c>
      <c r="J93" s="381">
        <v>70.599999999999994</v>
      </c>
      <c r="K93" s="381">
        <v>2.9</v>
      </c>
    </row>
    <row r="94" spans="2:11" ht="20.149999999999999" customHeight="1" x14ac:dyDescent="0.2">
      <c r="B94" s="325" t="s">
        <v>194</v>
      </c>
      <c r="C94" s="335" t="s">
        <v>406</v>
      </c>
      <c r="D94" s="381">
        <v>16.600000000000001</v>
      </c>
      <c r="E94" s="381">
        <v>140</v>
      </c>
      <c r="F94" s="381">
        <v>128.5</v>
      </c>
      <c r="G94" s="381">
        <v>11.5</v>
      </c>
      <c r="H94" s="381">
        <v>16.2</v>
      </c>
      <c r="I94" s="381">
        <v>98.1</v>
      </c>
      <c r="J94" s="381">
        <v>96.9</v>
      </c>
      <c r="K94" s="381">
        <v>1.2</v>
      </c>
    </row>
    <row r="95" spans="2:11" ht="20.149999999999999" customHeight="1" x14ac:dyDescent="0.2">
      <c r="B95" s="325" t="s">
        <v>279</v>
      </c>
      <c r="C95" s="335" t="s">
        <v>408</v>
      </c>
      <c r="D95" s="381">
        <v>18.5</v>
      </c>
      <c r="E95" s="381">
        <v>152.30000000000001</v>
      </c>
      <c r="F95" s="381">
        <v>141</v>
      </c>
      <c r="G95" s="381">
        <v>11.3</v>
      </c>
      <c r="H95" s="381">
        <v>14.3</v>
      </c>
      <c r="I95" s="381">
        <v>101.6</v>
      </c>
      <c r="J95" s="381">
        <v>99.5</v>
      </c>
      <c r="K95" s="381">
        <v>2.1</v>
      </c>
    </row>
    <row r="96" spans="2:11" ht="20.149999999999999" customHeight="1" x14ac:dyDescent="0.2">
      <c r="B96" s="325" t="s">
        <v>122</v>
      </c>
      <c r="C96" s="335" t="s">
        <v>130</v>
      </c>
      <c r="D96" s="381">
        <v>17.7</v>
      </c>
      <c r="E96" s="381">
        <v>155.9</v>
      </c>
      <c r="F96" s="381">
        <v>139.5</v>
      </c>
      <c r="G96" s="381">
        <v>16.399999999999999</v>
      </c>
      <c r="H96" s="381">
        <v>16.899999999999999</v>
      </c>
      <c r="I96" s="381">
        <v>99.9</v>
      </c>
      <c r="J96" s="381">
        <v>99.8</v>
      </c>
      <c r="K96" s="381">
        <v>0.1</v>
      </c>
    </row>
    <row r="97" spans="2:11" ht="20.149999999999999" customHeight="1" x14ac:dyDescent="0.2">
      <c r="B97" s="325" t="s">
        <v>271</v>
      </c>
      <c r="C97" s="336" t="s">
        <v>171</v>
      </c>
      <c r="D97" s="381">
        <v>17.8</v>
      </c>
      <c r="E97" s="381">
        <v>149.1</v>
      </c>
      <c r="F97" s="381">
        <v>136.19999999999999</v>
      </c>
      <c r="G97" s="381">
        <v>12.9</v>
      </c>
      <c r="H97" s="381">
        <v>14.1</v>
      </c>
      <c r="I97" s="381">
        <v>106.9</v>
      </c>
      <c r="J97" s="381">
        <v>106.9</v>
      </c>
      <c r="K97" s="381">
        <v>0</v>
      </c>
    </row>
    <row r="98" spans="2:11" ht="20.149999999999999" customHeight="1" x14ac:dyDescent="0.2">
      <c r="B98" s="322" t="s">
        <v>121</v>
      </c>
      <c r="C98" s="337" t="s">
        <v>226</v>
      </c>
      <c r="D98" s="383">
        <v>17.5</v>
      </c>
      <c r="E98" s="383">
        <v>159.6</v>
      </c>
      <c r="F98" s="383">
        <v>143.5</v>
      </c>
      <c r="G98" s="383">
        <v>16.100000000000001</v>
      </c>
      <c r="H98" s="383">
        <v>15.8</v>
      </c>
      <c r="I98" s="383">
        <v>102.6</v>
      </c>
      <c r="J98" s="383">
        <v>91.5</v>
      </c>
      <c r="K98" s="383">
        <v>11.1</v>
      </c>
    </row>
    <row r="99" spans="2:11" ht="20.149999999999999" customHeight="1" x14ac:dyDescent="0.2">
      <c r="B99" s="326" t="s">
        <v>251</v>
      </c>
      <c r="C99" s="338" t="s">
        <v>443</v>
      </c>
      <c r="D99" s="384">
        <v>19.899999999999999</v>
      </c>
      <c r="E99" s="384">
        <v>168.6</v>
      </c>
      <c r="F99" s="384">
        <v>157.9</v>
      </c>
      <c r="G99" s="384">
        <v>10.7</v>
      </c>
      <c r="H99" s="384">
        <v>17.899999999999999</v>
      </c>
      <c r="I99" s="384">
        <v>103.9</v>
      </c>
      <c r="J99" s="384">
        <v>102.7</v>
      </c>
      <c r="K99" s="384">
        <v>1.2</v>
      </c>
    </row>
    <row r="100" spans="2:11" ht="20.149999999999999" customHeight="1" x14ac:dyDescent="0.2">
      <c r="B100" s="324" t="s">
        <v>418</v>
      </c>
      <c r="C100" s="334" t="s">
        <v>304</v>
      </c>
      <c r="D100" s="383">
        <v>21</v>
      </c>
      <c r="E100" s="383">
        <v>170.3</v>
      </c>
      <c r="F100" s="383">
        <v>164.9</v>
      </c>
      <c r="G100" s="383">
        <v>5.4</v>
      </c>
      <c r="H100" s="383">
        <v>15.3</v>
      </c>
      <c r="I100" s="383">
        <v>92.8</v>
      </c>
      <c r="J100" s="383">
        <v>89.5</v>
      </c>
      <c r="K100" s="383">
        <v>3.3</v>
      </c>
    </row>
    <row r="101" spans="2:11" ht="20.149999999999999" customHeight="1" x14ac:dyDescent="0.2">
      <c r="B101" s="325" t="s">
        <v>510</v>
      </c>
      <c r="C101" s="335" t="s">
        <v>511</v>
      </c>
      <c r="D101" s="384">
        <v>18.8</v>
      </c>
      <c r="E101" s="384">
        <v>158.5</v>
      </c>
      <c r="F101" s="384">
        <v>148</v>
      </c>
      <c r="G101" s="384">
        <v>10.5</v>
      </c>
      <c r="H101" s="384">
        <v>12.5</v>
      </c>
      <c r="I101" s="384">
        <v>68.2</v>
      </c>
      <c r="J101" s="384">
        <v>65.8</v>
      </c>
      <c r="K101" s="384">
        <v>2.4</v>
      </c>
    </row>
    <row r="102" spans="2:11" ht="20.149999999999999" customHeight="1" x14ac:dyDescent="0.2">
      <c r="B102" s="322" t="s">
        <v>161</v>
      </c>
      <c r="C102" s="333" t="s">
        <v>512</v>
      </c>
      <c r="D102" s="375">
        <v>18.600000000000001</v>
      </c>
      <c r="E102" s="375">
        <v>155.19999999999999</v>
      </c>
      <c r="F102" s="375">
        <v>144.30000000000001</v>
      </c>
      <c r="G102" s="375">
        <v>10.9</v>
      </c>
      <c r="H102" s="375">
        <v>13.1</v>
      </c>
      <c r="I102" s="375">
        <v>82.9</v>
      </c>
      <c r="J102" s="375">
        <v>80.900000000000006</v>
      </c>
      <c r="K102" s="375">
        <v>2</v>
      </c>
    </row>
    <row r="103" spans="2:11" ht="20.149999999999999" customHeight="1" x14ac:dyDescent="0.2">
      <c r="B103" s="326" t="s">
        <v>124</v>
      </c>
      <c r="C103" s="332" t="s">
        <v>24</v>
      </c>
      <c r="D103" s="381">
        <v>17.8</v>
      </c>
      <c r="E103" s="381">
        <v>143.19999999999999</v>
      </c>
      <c r="F103" s="381">
        <v>137.80000000000001</v>
      </c>
      <c r="G103" s="381">
        <v>5.4</v>
      </c>
      <c r="H103" s="381">
        <v>14</v>
      </c>
      <c r="I103" s="381">
        <v>74.3</v>
      </c>
      <c r="J103" s="381">
        <v>73.400000000000006</v>
      </c>
      <c r="K103" s="381">
        <v>0.9</v>
      </c>
    </row>
    <row r="104" spans="2:11" ht="20.149999999999999" customHeight="1" x14ac:dyDescent="0.2">
      <c r="B104" s="324" t="s">
        <v>30</v>
      </c>
      <c r="C104" s="334" t="s">
        <v>169</v>
      </c>
      <c r="D104" s="383">
        <v>17.600000000000001</v>
      </c>
      <c r="E104" s="383">
        <v>140.30000000000001</v>
      </c>
      <c r="F104" s="383">
        <v>129.4</v>
      </c>
      <c r="G104" s="383">
        <v>10.9</v>
      </c>
      <c r="H104" s="383">
        <v>16.7</v>
      </c>
      <c r="I104" s="383">
        <v>100.3</v>
      </c>
      <c r="J104" s="383">
        <v>96.9</v>
      </c>
      <c r="K104" s="383">
        <v>3.4</v>
      </c>
    </row>
    <row r="105" spans="2:11" ht="20.149999999999999" customHeight="1" x14ac:dyDescent="0.2">
      <c r="B105" s="325" t="s">
        <v>380</v>
      </c>
      <c r="C105" s="335" t="s">
        <v>513</v>
      </c>
      <c r="D105" s="381">
        <v>19.600000000000001</v>
      </c>
      <c r="E105" s="381">
        <v>176</v>
      </c>
      <c r="F105" s="381">
        <v>149.5</v>
      </c>
      <c r="G105" s="381">
        <v>26.5</v>
      </c>
      <c r="H105" s="381">
        <v>13.8</v>
      </c>
      <c r="I105" s="381">
        <v>88</v>
      </c>
      <c r="J105" s="381">
        <v>85.2</v>
      </c>
      <c r="K105" s="381">
        <v>2.8</v>
      </c>
    </row>
    <row r="106" spans="2:11" ht="20.149999999999999" customHeight="1" x14ac:dyDescent="0.2">
      <c r="B106" s="326" t="s">
        <v>472</v>
      </c>
      <c r="C106" s="332" t="s">
        <v>514</v>
      </c>
      <c r="D106" s="387">
        <v>18.2</v>
      </c>
      <c r="E106" s="387">
        <v>156.1</v>
      </c>
      <c r="F106" s="387">
        <v>142.30000000000001</v>
      </c>
      <c r="G106" s="387">
        <v>13.8</v>
      </c>
      <c r="H106" s="387">
        <v>9.8000000000000007</v>
      </c>
      <c r="I106" s="387">
        <v>57.3</v>
      </c>
      <c r="J106" s="387">
        <v>56</v>
      </c>
      <c r="K106" s="387">
        <v>1.3</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5"/>
  <dataValidations count="2">
    <dataValidation type="whole" allowBlank="1"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orientation="portrait" useFirstPageNumber="1" r:id="rId1"/>
  <headerFooter alignWithMargins="0">
    <oddFooter>&amp;C&amp;"ＭＳ Ｐゴシック,標準"&amp;14－　&amp;P　－</oddFooter>
  </headerFooter>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53"/>
  </sheetPr>
  <dimension ref="A1:R103"/>
  <sheetViews>
    <sheetView view="pageBreakPreview" topLeftCell="A10" zoomScale="60" workbookViewId="0">
      <selection activeCell="X9" sqref="X9"/>
    </sheetView>
  </sheetViews>
  <sheetFormatPr defaultColWidth="9" defaultRowHeight="13" x14ac:dyDescent="0.2"/>
  <cols>
    <col min="1" max="1" width="4.08984375" style="1" customWidth="1"/>
    <col min="2" max="2" width="6.453125" style="1" customWidth="1"/>
    <col min="3" max="3" width="38.6328125" style="190" customWidth="1"/>
    <col min="4" max="11" width="11.453125" style="1" customWidth="1"/>
    <col min="12" max="12" width="9" style="1" bestFit="1"/>
    <col min="13" max="16384" width="9" style="1"/>
  </cols>
  <sheetData>
    <row r="1" spans="2:11" ht="19" x14ac:dyDescent="0.3">
      <c r="B1" s="8"/>
      <c r="C1" s="455"/>
      <c r="D1" s="339" t="s">
        <v>530</v>
      </c>
      <c r="E1" s="456"/>
      <c r="I1" s="8"/>
      <c r="J1" s="8"/>
      <c r="K1" s="8"/>
    </row>
    <row r="2" spans="2:11" ht="17.25" customHeight="1" x14ac:dyDescent="0.2">
      <c r="B2" s="78"/>
      <c r="C2" s="327">
        <v>45658</v>
      </c>
      <c r="D2" s="78"/>
      <c r="E2" s="121"/>
      <c r="F2" s="121"/>
      <c r="G2" s="121"/>
      <c r="H2" s="121"/>
      <c r="I2" s="121"/>
      <c r="J2" s="121"/>
      <c r="K2" s="121"/>
    </row>
    <row r="3" spans="2:11" ht="18" customHeight="1" x14ac:dyDescent="0.2">
      <c r="B3" s="121"/>
      <c r="C3" s="328" t="s">
        <v>212</v>
      </c>
      <c r="E3" s="121"/>
      <c r="F3" s="121"/>
      <c r="G3" s="121"/>
      <c r="H3" s="121"/>
      <c r="I3" s="121"/>
      <c r="J3" s="121"/>
      <c r="K3" s="1" t="s">
        <v>210</v>
      </c>
    </row>
    <row r="4" spans="2:11" s="316" customFormat="1" ht="18" customHeight="1" x14ac:dyDescent="0.2">
      <c r="B4" s="629" t="s">
        <v>516</v>
      </c>
      <c r="C4" s="630"/>
      <c r="D4" s="644" t="s">
        <v>521</v>
      </c>
      <c r="E4" s="643"/>
      <c r="F4" s="643"/>
      <c r="G4" s="662"/>
      <c r="H4" s="642" t="s">
        <v>242</v>
      </c>
      <c r="I4" s="643"/>
      <c r="J4" s="643"/>
      <c r="K4" s="662"/>
    </row>
    <row r="5" spans="2:11" s="316" customFormat="1" ht="36" customHeight="1" x14ac:dyDescent="0.2">
      <c r="B5" s="633"/>
      <c r="C5" s="634"/>
      <c r="D5" s="467" t="s">
        <v>531</v>
      </c>
      <c r="E5" s="470" t="s">
        <v>334</v>
      </c>
      <c r="F5" s="470" t="s">
        <v>532</v>
      </c>
      <c r="G5" s="471" t="s">
        <v>45</v>
      </c>
      <c r="H5" s="467" t="s">
        <v>531</v>
      </c>
      <c r="I5" s="470" t="s">
        <v>334</v>
      </c>
      <c r="J5" s="470" t="s">
        <v>532</v>
      </c>
      <c r="K5" s="471" t="s">
        <v>45</v>
      </c>
    </row>
    <row r="6" spans="2:11" ht="20.149999999999999" customHeight="1" x14ac:dyDescent="0.2">
      <c r="B6" s="317" t="s">
        <v>316</v>
      </c>
      <c r="C6" s="329" t="s">
        <v>61</v>
      </c>
      <c r="D6" s="468">
        <v>996699</v>
      </c>
      <c r="E6" s="468">
        <v>9338</v>
      </c>
      <c r="F6" s="468">
        <v>10732</v>
      </c>
      <c r="G6" s="468">
        <v>994770</v>
      </c>
      <c r="H6" s="468">
        <v>431610</v>
      </c>
      <c r="I6" s="468">
        <v>8417</v>
      </c>
      <c r="J6" s="468">
        <v>7663</v>
      </c>
      <c r="K6" s="468">
        <v>432899</v>
      </c>
    </row>
    <row r="7" spans="2:11" ht="20.149999999999999" customHeight="1" x14ac:dyDescent="0.2">
      <c r="B7" s="318" t="s">
        <v>234</v>
      </c>
      <c r="C7" s="330" t="s">
        <v>494</v>
      </c>
      <c r="D7" s="394">
        <v>55604</v>
      </c>
      <c r="E7" s="396">
        <v>479</v>
      </c>
      <c r="F7" s="396">
        <v>602</v>
      </c>
      <c r="G7" s="396">
        <v>55482</v>
      </c>
      <c r="H7" s="396">
        <v>7662</v>
      </c>
      <c r="I7" s="396">
        <v>71</v>
      </c>
      <c r="J7" s="396">
        <v>140</v>
      </c>
      <c r="K7" s="396">
        <v>7592</v>
      </c>
    </row>
    <row r="8" spans="2:11" ht="20.149999999999999" customHeight="1" x14ac:dyDescent="0.2">
      <c r="B8" s="319" t="s">
        <v>265</v>
      </c>
      <c r="C8" s="331" t="s">
        <v>75</v>
      </c>
      <c r="D8" s="395">
        <v>330869</v>
      </c>
      <c r="E8" s="398">
        <v>2116</v>
      </c>
      <c r="F8" s="398">
        <v>3258</v>
      </c>
      <c r="G8" s="398">
        <v>329577</v>
      </c>
      <c r="H8" s="398">
        <v>47678</v>
      </c>
      <c r="I8" s="398">
        <v>686</v>
      </c>
      <c r="J8" s="398">
        <v>1155</v>
      </c>
      <c r="K8" s="398">
        <v>47359</v>
      </c>
    </row>
    <row r="9" spans="2:11" ht="20.149999999999999" customHeight="1" x14ac:dyDescent="0.2">
      <c r="B9" s="320" t="s">
        <v>167</v>
      </c>
      <c r="C9" s="331" t="s">
        <v>300</v>
      </c>
      <c r="D9" s="395">
        <v>5899</v>
      </c>
      <c r="E9" s="398">
        <v>6</v>
      </c>
      <c r="F9" s="398">
        <v>34</v>
      </c>
      <c r="G9" s="398">
        <v>5872</v>
      </c>
      <c r="H9" s="398">
        <v>311</v>
      </c>
      <c r="I9" s="398">
        <v>0</v>
      </c>
      <c r="J9" s="398">
        <v>0</v>
      </c>
      <c r="K9" s="398">
        <v>310</v>
      </c>
    </row>
    <row r="10" spans="2:11" ht="20.149999999999999" customHeight="1" x14ac:dyDescent="0.2">
      <c r="B10" s="319" t="s">
        <v>343</v>
      </c>
      <c r="C10" s="331" t="s">
        <v>412</v>
      </c>
      <c r="D10" s="395">
        <v>15341</v>
      </c>
      <c r="E10" s="398">
        <v>122</v>
      </c>
      <c r="F10" s="398">
        <v>95</v>
      </c>
      <c r="G10" s="398">
        <v>15367</v>
      </c>
      <c r="H10" s="398">
        <v>1253</v>
      </c>
      <c r="I10" s="398">
        <v>0</v>
      </c>
      <c r="J10" s="398">
        <v>7</v>
      </c>
      <c r="K10" s="398">
        <v>1247</v>
      </c>
    </row>
    <row r="11" spans="2:11" ht="20.149999999999999" customHeight="1" x14ac:dyDescent="0.2">
      <c r="B11" s="319" t="s">
        <v>10</v>
      </c>
      <c r="C11" s="331" t="s">
        <v>495</v>
      </c>
      <c r="D11" s="395">
        <v>74804</v>
      </c>
      <c r="E11" s="398">
        <v>765</v>
      </c>
      <c r="F11" s="398">
        <v>591</v>
      </c>
      <c r="G11" s="398">
        <v>74980</v>
      </c>
      <c r="H11" s="398">
        <v>12535</v>
      </c>
      <c r="I11" s="398">
        <v>369</v>
      </c>
      <c r="J11" s="398">
        <v>211</v>
      </c>
      <c r="K11" s="398">
        <v>12691</v>
      </c>
    </row>
    <row r="12" spans="2:11" ht="20.149999999999999" customHeight="1" x14ac:dyDescent="0.2">
      <c r="B12" s="319" t="s">
        <v>57</v>
      </c>
      <c r="C12" s="331" t="s">
        <v>263</v>
      </c>
      <c r="D12" s="395">
        <v>116287</v>
      </c>
      <c r="E12" s="398">
        <v>850</v>
      </c>
      <c r="F12" s="398">
        <v>1690</v>
      </c>
      <c r="G12" s="398">
        <v>115441</v>
      </c>
      <c r="H12" s="398">
        <v>111700</v>
      </c>
      <c r="I12" s="398">
        <v>2463</v>
      </c>
      <c r="J12" s="398">
        <v>1594</v>
      </c>
      <c r="K12" s="398">
        <v>112575</v>
      </c>
    </row>
    <row r="13" spans="2:11" ht="20.149999999999999" customHeight="1" x14ac:dyDescent="0.2">
      <c r="B13" s="319" t="s">
        <v>197</v>
      </c>
      <c r="C13" s="331" t="s">
        <v>497</v>
      </c>
      <c r="D13" s="395">
        <v>26690</v>
      </c>
      <c r="E13" s="398">
        <v>201</v>
      </c>
      <c r="F13" s="398">
        <v>221</v>
      </c>
      <c r="G13" s="398">
        <v>26670</v>
      </c>
      <c r="H13" s="398">
        <v>4601</v>
      </c>
      <c r="I13" s="398">
        <v>83</v>
      </c>
      <c r="J13" s="398">
        <v>98</v>
      </c>
      <c r="K13" s="398">
        <v>4586</v>
      </c>
    </row>
    <row r="14" spans="2:11" ht="20.149999999999999" customHeight="1" x14ac:dyDescent="0.2">
      <c r="B14" s="319" t="s">
        <v>435</v>
      </c>
      <c r="C14" s="331" t="s">
        <v>397</v>
      </c>
      <c r="D14" s="395">
        <v>7808</v>
      </c>
      <c r="E14" s="398">
        <v>33</v>
      </c>
      <c r="F14" s="398">
        <v>15</v>
      </c>
      <c r="G14" s="398">
        <v>7828</v>
      </c>
      <c r="H14" s="398">
        <v>7330</v>
      </c>
      <c r="I14" s="398">
        <v>446</v>
      </c>
      <c r="J14" s="398">
        <v>69</v>
      </c>
      <c r="K14" s="398">
        <v>7705</v>
      </c>
    </row>
    <row r="15" spans="2:11" ht="20.149999999999999" customHeight="1" x14ac:dyDescent="0.2">
      <c r="B15" s="319" t="s">
        <v>172</v>
      </c>
      <c r="C15" s="331" t="s">
        <v>498</v>
      </c>
      <c r="D15" s="395">
        <v>29247</v>
      </c>
      <c r="E15" s="398">
        <v>138</v>
      </c>
      <c r="F15" s="398">
        <v>122</v>
      </c>
      <c r="G15" s="398">
        <v>29264</v>
      </c>
      <c r="H15" s="398">
        <v>3705</v>
      </c>
      <c r="I15" s="398">
        <v>25</v>
      </c>
      <c r="J15" s="398">
        <v>227</v>
      </c>
      <c r="K15" s="398">
        <v>3502</v>
      </c>
    </row>
    <row r="16" spans="2:11" ht="20.149999999999999" customHeight="1" x14ac:dyDescent="0.2">
      <c r="B16" s="319" t="s">
        <v>42</v>
      </c>
      <c r="C16" s="331" t="s">
        <v>322</v>
      </c>
      <c r="D16" s="395">
        <v>23680</v>
      </c>
      <c r="E16" s="398">
        <v>1305</v>
      </c>
      <c r="F16" s="398">
        <v>370</v>
      </c>
      <c r="G16" s="398">
        <v>24616</v>
      </c>
      <c r="H16" s="398">
        <v>86734</v>
      </c>
      <c r="I16" s="398">
        <v>2851</v>
      </c>
      <c r="J16" s="398">
        <v>1948</v>
      </c>
      <c r="K16" s="398">
        <v>87636</v>
      </c>
    </row>
    <row r="17" spans="2:11" ht="20.149999999999999" customHeight="1" x14ac:dyDescent="0.2">
      <c r="B17" s="319" t="s">
        <v>240</v>
      </c>
      <c r="C17" s="331" t="s">
        <v>499</v>
      </c>
      <c r="D17" s="395">
        <v>17297</v>
      </c>
      <c r="E17" s="398">
        <v>264</v>
      </c>
      <c r="F17" s="398">
        <v>239</v>
      </c>
      <c r="G17" s="398">
        <v>17029</v>
      </c>
      <c r="H17" s="398">
        <v>22034</v>
      </c>
      <c r="I17" s="398">
        <v>298</v>
      </c>
      <c r="J17" s="398">
        <v>406</v>
      </c>
      <c r="K17" s="398">
        <v>22219</v>
      </c>
    </row>
    <row r="18" spans="2:11" ht="20.149999999999999" customHeight="1" x14ac:dyDescent="0.2">
      <c r="B18" s="319" t="s">
        <v>365</v>
      </c>
      <c r="C18" s="331" t="s">
        <v>280</v>
      </c>
      <c r="D18" s="395">
        <v>68009</v>
      </c>
      <c r="E18" s="398">
        <v>10</v>
      </c>
      <c r="F18" s="398">
        <v>425</v>
      </c>
      <c r="G18" s="398">
        <v>67594</v>
      </c>
      <c r="H18" s="398">
        <v>20896</v>
      </c>
      <c r="I18" s="398">
        <v>16</v>
      </c>
      <c r="J18" s="398">
        <v>47</v>
      </c>
      <c r="K18" s="398">
        <v>20865</v>
      </c>
    </row>
    <row r="19" spans="2:11" ht="20.149999999999999" customHeight="1" x14ac:dyDescent="0.2">
      <c r="B19" s="319" t="s">
        <v>99</v>
      </c>
      <c r="C19" s="331" t="s">
        <v>154</v>
      </c>
      <c r="D19" s="395">
        <v>127641</v>
      </c>
      <c r="E19" s="398">
        <v>1330</v>
      </c>
      <c r="F19" s="398">
        <v>1038</v>
      </c>
      <c r="G19" s="398">
        <v>127932</v>
      </c>
      <c r="H19" s="398">
        <v>77560</v>
      </c>
      <c r="I19" s="398">
        <v>762</v>
      </c>
      <c r="J19" s="398">
        <v>1164</v>
      </c>
      <c r="K19" s="398">
        <v>77159</v>
      </c>
    </row>
    <row r="20" spans="2:11" ht="20.149999999999999" customHeight="1" x14ac:dyDescent="0.2">
      <c r="B20" s="319" t="s">
        <v>106</v>
      </c>
      <c r="C20" s="331" t="s">
        <v>452</v>
      </c>
      <c r="D20" s="395">
        <v>10584</v>
      </c>
      <c r="E20" s="398">
        <v>72</v>
      </c>
      <c r="F20" s="398">
        <v>38</v>
      </c>
      <c r="G20" s="398">
        <v>10618</v>
      </c>
      <c r="H20" s="398">
        <v>1043</v>
      </c>
      <c r="I20" s="398">
        <v>0</v>
      </c>
      <c r="J20" s="398">
        <v>96</v>
      </c>
      <c r="K20" s="398">
        <v>947</v>
      </c>
    </row>
    <row r="21" spans="2:11" ht="20.149999999999999" customHeight="1" x14ac:dyDescent="0.2">
      <c r="B21" s="321" t="s">
        <v>8</v>
      </c>
      <c r="C21" s="332" t="s">
        <v>374</v>
      </c>
      <c r="D21" s="395">
        <v>86639</v>
      </c>
      <c r="E21" s="401">
        <v>1647</v>
      </c>
      <c r="F21" s="401">
        <v>1994</v>
      </c>
      <c r="G21" s="401">
        <v>86200</v>
      </c>
      <c r="H21" s="401">
        <v>26568</v>
      </c>
      <c r="I21" s="401">
        <v>347</v>
      </c>
      <c r="J21" s="401">
        <v>501</v>
      </c>
      <c r="K21" s="401">
        <v>26506</v>
      </c>
    </row>
    <row r="22" spans="2:11" ht="20.149999999999999" customHeight="1" x14ac:dyDescent="0.2">
      <c r="B22" s="322" t="s">
        <v>113</v>
      </c>
      <c r="C22" s="333" t="s">
        <v>255</v>
      </c>
      <c r="D22" s="396">
        <v>31375</v>
      </c>
      <c r="E22" s="396">
        <v>340</v>
      </c>
      <c r="F22" s="396">
        <v>400</v>
      </c>
      <c r="G22" s="396">
        <v>31230</v>
      </c>
      <c r="H22" s="396">
        <v>17616</v>
      </c>
      <c r="I22" s="396">
        <v>253</v>
      </c>
      <c r="J22" s="396">
        <v>495</v>
      </c>
      <c r="K22" s="396">
        <v>17459</v>
      </c>
    </row>
    <row r="23" spans="2:11" ht="20.149999999999999" customHeight="1" x14ac:dyDescent="0.2">
      <c r="B23" s="323" t="s">
        <v>349</v>
      </c>
      <c r="C23" s="331" t="s">
        <v>221</v>
      </c>
      <c r="D23" s="397">
        <v>3179</v>
      </c>
      <c r="E23" s="399">
        <v>0</v>
      </c>
      <c r="F23" s="399">
        <v>72</v>
      </c>
      <c r="G23" s="399">
        <v>3107</v>
      </c>
      <c r="H23" s="399">
        <v>2052</v>
      </c>
      <c r="I23" s="399">
        <v>0</v>
      </c>
      <c r="J23" s="399">
        <v>3</v>
      </c>
      <c r="K23" s="399">
        <v>2049</v>
      </c>
    </row>
    <row r="24" spans="2:11" ht="20.149999999999999" customHeight="1" x14ac:dyDescent="0.2">
      <c r="B24" s="324" t="s">
        <v>3</v>
      </c>
      <c r="C24" s="334" t="s">
        <v>139</v>
      </c>
      <c r="D24" s="393">
        <v>1976</v>
      </c>
      <c r="E24" s="393">
        <v>0</v>
      </c>
      <c r="F24" s="393">
        <v>2</v>
      </c>
      <c r="G24" s="393">
        <v>1974</v>
      </c>
      <c r="H24" s="393">
        <v>39</v>
      </c>
      <c r="I24" s="393">
        <v>0</v>
      </c>
      <c r="J24" s="393">
        <v>0</v>
      </c>
      <c r="K24" s="393">
        <v>39</v>
      </c>
    </row>
    <row r="25" spans="2:11" ht="20.149999999999999" customHeight="1" x14ac:dyDescent="0.2">
      <c r="B25" s="325" t="s">
        <v>186</v>
      </c>
      <c r="C25" s="335" t="s">
        <v>399</v>
      </c>
      <c r="D25" s="398">
        <v>2603</v>
      </c>
      <c r="E25" s="398">
        <v>10</v>
      </c>
      <c r="F25" s="398">
        <v>8</v>
      </c>
      <c r="G25" s="398">
        <v>2605</v>
      </c>
      <c r="H25" s="398">
        <v>535</v>
      </c>
      <c r="I25" s="398">
        <v>0</v>
      </c>
      <c r="J25" s="398">
        <v>4</v>
      </c>
      <c r="K25" s="398">
        <v>531</v>
      </c>
    </row>
    <row r="26" spans="2:11" ht="20.149999999999999" customHeight="1" x14ac:dyDescent="0.2">
      <c r="B26" s="325" t="s">
        <v>500</v>
      </c>
      <c r="C26" s="335" t="s">
        <v>405</v>
      </c>
      <c r="D26" s="398">
        <v>16374</v>
      </c>
      <c r="E26" s="398">
        <v>7</v>
      </c>
      <c r="F26" s="398">
        <v>259</v>
      </c>
      <c r="G26" s="398">
        <v>16121</v>
      </c>
      <c r="H26" s="398">
        <v>1624</v>
      </c>
      <c r="I26" s="398">
        <v>4</v>
      </c>
      <c r="J26" s="398">
        <v>0</v>
      </c>
      <c r="K26" s="398">
        <v>1629</v>
      </c>
    </row>
    <row r="27" spans="2:11" ht="20.149999999999999" customHeight="1" x14ac:dyDescent="0.2">
      <c r="B27" s="325" t="s">
        <v>501</v>
      </c>
      <c r="C27" s="335" t="s">
        <v>502</v>
      </c>
      <c r="D27" s="398">
        <v>4923</v>
      </c>
      <c r="E27" s="398">
        <v>31</v>
      </c>
      <c r="F27" s="398">
        <v>0</v>
      </c>
      <c r="G27" s="398">
        <v>4954</v>
      </c>
      <c r="H27" s="398">
        <v>1151</v>
      </c>
      <c r="I27" s="398">
        <v>0</v>
      </c>
      <c r="J27" s="398">
        <v>4</v>
      </c>
      <c r="K27" s="398">
        <v>1147</v>
      </c>
    </row>
    <row r="28" spans="2:11" ht="20.149999999999999" customHeight="1" x14ac:dyDescent="0.2">
      <c r="B28" s="325" t="s">
        <v>398</v>
      </c>
      <c r="C28" s="335" t="s">
        <v>222</v>
      </c>
      <c r="D28" s="398">
        <v>19970</v>
      </c>
      <c r="E28" s="398">
        <v>104</v>
      </c>
      <c r="F28" s="398">
        <v>97</v>
      </c>
      <c r="G28" s="398">
        <v>19979</v>
      </c>
      <c r="H28" s="398">
        <v>1761</v>
      </c>
      <c r="I28" s="398">
        <v>6</v>
      </c>
      <c r="J28" s="398">
        <v>0</v>
      </c>
      <c r="K28" s="398">
        <v>1765</v>
      </c>
    </row>
    <row r="29" spans="2:11" ht="20.149999999999999" customHeight="1" x14ac:dyDescent="0.2">
      <c r="B29" s="325" t="s">
        <v>503</v>
      </c>
      <c r="C29" s="335" t="s">
        <v>175</v>
      </c>
      <c r="D29" s="398">
        <v>23593</v>
      </c>
      <c r="E29" s="398">
        <v>96</v>
      </c>
      <c r="F29" s="398">
        <v>138</v>
      </c>
      <c r="G29" s="398">
        <v>23550</v>
      </c>
      <c r="H29" s="398">
        <v>3307</v>
      </c>
      <c r="I29" s="398">
        <v>0</v>
      </c>
      <c r="J29" s="398">
        <v>90</v>
      </c>
      <c r="K29" s="398">
        <v>3218</v>
      </c>
    </row>
    <row r="30" spans="2:11" ht="20.149999999999999" customHeight="1" x14ac:dyDescent="0.2">
      <c r="B30" s="325" t="s">
        <v>151</v>
      </c>
      <c r="C30" s="335" t="s">
        <v>376</v>
      </c>
      <c r="D30" s="398">
        <v>5157</v>
      </c>
      <c r="E30" s="398">
        <v>3</v>
      </c>
      <c r="F30" s="398">
        <v>13</v>
      </c>
      <c r="G30" s="398">
        <v>5147</v>
      </c>
      <c r="H30" s="398">
        <v>37</v>
      </c>
      <c r="I30" s="398">
        <v>0</v>
      </c>
      <c r="J30" s="398">
        <v>2</v>
      </c>
      <c r="K30" s="398">
        <v>35</v>
      </c>
    </row>
    <row r="31" spans="2:11" ht="20.149999999999999" customHeight="1" x14ac:dyDescent="0.2">
      <c r="B31" s="325" t="s">
        <v>217</v>
      </c>
      <c r="C31" s="335" t="s">
        <v>491</v>
      </c>
      <c r="D31" s="398">
        <v>4605</v>
      </c>
      <c r="E31" s="398">
        <v>0</v>
      </c>
      <c r="F31" s="398">
        <v>29</v>
      </c>
      <c r="G31" s="398">
        <v>4576</v>
      </c>
      <c r="H31" s="398">
        <v>416</v>
      </c>
      <c r="I31" s="398">
        <v>0</v>
      </c>
      <c r="J31" s="398">
        <v>0</v>
      </c>
      <c r="K31" s="398">
        <v>416</v>
      </c>
    </row>
    <row r="32" spans="2:11" ht="20.149999999999999" customHeight="1" x14ac:dyDescent="0.2">
      <c r="B32" s="325" t="s">
        <v>504</v>
      </c>
      <c r="C32" s="335" t="s">
        <v>325</v>
      </c>
      <c r="D32" s="400">
        <v>3458</v>
      </c>
      <c r="E32" s="400">
        <v>16</v>
      </c>
      <c r="F32" s="400">
        <v>71</v>
      </c>
      <c r="G32" s="400">
        <v>3402</v>
      </c>
      <c r="H32" s="400">
        <v>100</v>
      </c>
      <c r="I32" s="400">
        <v>0</v>
      </c>
      <c r="J32" s="400">
        <v>0</v>
      </c>
      <c r="K32" s="400">
        <v>101</v>
      </c>
    </row>
    <row r="33" spans="2:11" ht="20.149999999999999" customHeight="1" x14ac:dyDescent="0.2">
      <c r="B33" s="325" t="s">
        <v>198</v>
      </c>
      <c r="C33" s="335" t="s">
        <v>505</v>
      </c>
      <c r="D33" s="398">
        <v>7148</v>
      </c>
      <c r="E33" s="398">
        <v>42</v>
      </c>
      <c r="F33" s="398">
        <v>58</v>
      </c>
      <c r="G33" s="398">
        <v>7133</v>
      </c>
      <c r="H33" s="398">
        <v>394</v>
      </c>
      <c r="I33" s="398">
        <v>0</v>
      </c>
      <c r="J33" s="398">
        <v>0</v>
      </c>
      <c r="K33" s="398">
        <v>393</v>
      </c>
    </row>
    <row r="34" spans="2:11" ht="20.149999999999999" customHeight="1" x14ac:dyDescent="0.2">
      <c r="B34" s="325" t="s">
        <v>247</v>
      </c>
      <c r="C34" s="335" t="s">
        <v>250</v>
      </c>
      <c r="D34" s="398">
        <v>18654</v>
      </c>
      <c r="E34" s="398">
        <v>122</v>
      </c>
      <c r="F34" s="398">
        <v>235</v>
      </c>
      <c r="G34" s="398">
        <v>18541</v>
      </c>
      <c r="H34" s="398">
        <v>2849</v>
      </c>
      <c r="I34" s="398">
        <v>45</v>
      </c>
      <c r="J34" s="398">
        <v>0</v>
      </c>
      <c r="K34" s="398">
        <v>2894</v>
      </c>
    </row>
    <row r="35" spans="2:11" ht="20.149999999999999" customHeight="1" x14ac:dyDescent="0.2">
      <c r="B35" s="325" t="s">
        <v>17</v>
      </c>
      <c r="C35" s="335" t="s">
        <v>390</v>
      </c>
      <c r="D35" s="398">
        <v>9089</v>
      </c>
      <c r="E35" s="398">
        <v>8</v>
      </c>
      <c r="F35" s="398">
        <v>61</v>
      </c>
      <c r="G35" s="398">
        <v>9036</v>
      </c>
      <c r="H35" s="398">
        <v>221</v>
      </c>
      <c r="I35" s="398">
        <v>0</v>
      </c>
      <c r="J35" s="398">
        <v>10</v>
      </c>
      <c r="K35" s="398">
        <v>211</v>
      </c>
    </row>
    <row r="36" spans="2:11" ht="20.149999999999999" customHeight="1" x14ac:dyDescent="0.2">
      <c r="B36" s="325" t="s">
        <v>470</v>
      </c>
      <c r="C36" s="335" t="s">
        <v>393</v>
      </c>
      <c r="D36" s="398">
        <v>24959</v>
      </c>
      <c r="E36" s="398">
        <v>8</v>
      </c>
      <c r="F36" s="398">
        <v>70</v>
      </c>
      <c r="G36" s="398">
        <v>24897</v>
      </c>
      <c r="H36" s="398">
        <v>1617</v>
      </c>
      <c r="I36" s="398">
        <v>0</v>
      </c>
      <c r="J36" s="398">
        <v>333</v>
      </c>
      <c r="K36" s="398">
        <v>1284</v>
      </c>
    </row>
    <row r="37" spans="2:11" ht="20.149999999999999" customHeight="1" x14ac:dyDescent="0.2">
      <c r="B37" s="325" t="s">
        <v>95</v>
      </c>
      <c r="C37" s="335" t="s">
        <v>394</v>
      </c>
      <c r="D37" s="398">
        <v>9673</v>
      </c>
      <c r="E37" s="398">
        <v>332</v>
      </c>
      <c r="F37" s="398">
        <v>130</v>
      </c>
      <c r="G37" s="398">
        <v>9875</v>
      </c>
      <c r="H37" s="398">
        <v>944</v>
      </c>
      <c r="I37" s="398">
        <v>11</v>
      </c>
      <c r="J37" s="398">
        <v>22</v>
      </c>
      <c r="K37" s="398">
        <v>933</v>
      </c>
    </row>
    <row r="38" spans="2:11" ht="20.149999999999999" customHeight="1" x14ac:dyDescent="0.2">
      <c r="B38" s="325" t="s">
        <v>489</v>
      </c>
      <c r="C38" s="335" t="s">
        <v>71</v>
      </c>
      <c r="D38" s="398">
        <v>8451</v>
      </c>
      <c r="E38" s="398">
        <v>19</v>
      </c>
      <c r="F38" s="398">
        <v>29</v>
      </c>
      <c r="G38" s="398">
        <v>8441</v>
      </c>
      <c r="H38" s="398">
        <v>634</v>
      </c>
      <c r="I38" s="398">
        <v>0</v>
      </c>
      <c r="J38" s="398">
        <v>6</v>
      </c>
      <c r="K38" s="398">
        <v>628</v>
      </c>
    </row>
    <row r="39" spans="2:11" ht="20.149999999999999" customHeight="1" x14ac:dyDescent="0.2">
      <c r="B39" s="325" t="s">
        <v>194</v>
      </c>
      <c r="C39" s="335" t="s">
        <v>406</v>
      </c>
      <c r="D39" s="398">
        <v>32143</v>
      </c>
      <c r="E39" s="398">
        <v>239</v>
      </c>
      <c r="F39" s="398">
        <v>503</v>
      </c>
      <c r="G39" s="398">
        <v>31814</v>
      </c>
      <c r="H39" s="398">
        <v>8468</v>
      </c>
      <c r="I39" s="398">
        <v>363</v>
      </c>
      <c r="J39" s="398">
        <v>182</v>
      </c>
      <c r="K39" s="398">
        <v>8714</v>
      </c>
    </row>
    <row r="40" spans="2:11" ht="20.149999999999999" customHeight="1" x14ac:dyDescent="0.2">
      <c r="B40" s="325" t="s">
        <v>279</v>
      </c>
      <c r="C40" s="335" t="s">
        <v>408</v>
      </c>
      <c r="D40" s="398">
        <v>1980</v>
      </c>
      <c r="E40" s="398">
        <v>7</v>
      </c>
      <c r="F40" s="398">
        <v>24</v>
      </c>
      <c r="G40" s="398">
        <v>1964</v>
      </c>
      <c r="H40" s="398">
        <v>67</v>
      </c>
      <c r="I40" s="398">
        <v>2</v>
      </c>
      <c r="J40" s="398">
        <v>2</v>
      </c>
      <c r="K40" s="398">
        <v>66</v>
      </c>
    </row>
    <row r="41" spans="2:11" ht="20.149999999999999" customHeight="1" x14ac:dyDescent="0.2">
      <c r="B41" s="325" t="s">
        <v>122</v>
      </c>
      <c r="C41" s="335" t="s">
        <v>130</v>
      </c>
      <c r="D41" s="398">
        <v>92880</v>
      </c>
      <c r="E41" s="398">
        <v>695</v>
      </c>
      <c r="F41" s="398">
        <v>995</v>
      </c>
      <c r="G41" s="398">
        <v>92578</v>
      </c>
      <c r="H41" s="398">
        <v>3107</v>
      </c>
      <c r="I41" s="398">
        <v>2</v>
      </c>
      <c r="J41" s="398">
        <v>2</v>
      </c>
      <c r="K41" s="398">
        <v>3109</v>
      </c>
    </row>
    <row r="42" spans="2:11" ht="20.149999999999999" customHeight="1" x14ac:dyDescent="0.2">
      <c r="B42" s="325" t="s">
        <v>271</v>
      </c>
      <c r="C42" s="336" t="s">
        <v>171</v>
      </c>
      <c r="D42" s="398">
        <v>8679</v>
      </c>
      <c r="E42" s="398">
        <v>37</v>
      </c>
      <c r="F42" s="398">
        <v>64</v>
      </c>
      <c r="G42" s="398">
        <v>8653</v>
      </c>
      <c r="H42" s="398">
        <v>739</v>
      </c>
      <c r="I42" s="398">
        <v>0</v>
      </c>
      <c r="J42" s="398">
        <v>0</v>
      </c>
      <c r="K42" s="398">
        <v>738</v>
      </c>
    </row>
    <row r="43" spans="2:11" ht="20.149999999999999" customHeight="1" x14ac:dyDescent="0.2">
      <c r="B43" s="322" t="s">
        <v>121</v>
      </c>
      <c r="C43" s="337" t="s">
        <v>226</v>
      </c>
      <c r="D43" s="396">
        <v>49584</v>
      </c>
      <c r="E43" s="396">
        <v>61</v>
      </c>
      <c r="F43" s="396">
        <v>753</v>
      </c>
      <c r="G43" s="396">
        <v>48892</v>
      </c>
      <c r="H43" s="396">
        <v>13859</v>
      </c>
      <c r="I43" s="396">
        <v>129</v>
      </c>
      <c r="J43" s="396">
        <v>5</v>
      </c>
      <c r="K43" s="396">
        <v>13983</v>
      </c>
    </row>
    <row r="44" spans="2:11" ht="20.149999999999999" customHeight="1" x14ac:dyDescent="0.2">
      <c r="B44" s="326" t="s">
        <v>251</v>
      </c>
      <c r="C44" s="338" t="s">
        <v>443</v>
      </c>
      <c r="D44" s="401">
        <v>66703</v>
      </c>
      <c r="E44" s="401">
        <v>789</v>
      </c>
      <c r="F44" s="401">
        <v>937</v>
      </c>
      <c r="G44" s="401">
        <v>66549</v>
      </c>
      <c r="H44" s="401">
        <v>97841</v>
      </c>
      <c r="I44" s="401">
        <v>2334</v>
      </c>
      <c r="J44" s="401">
        <v>1589</v>
      </c>
      <c r="K44" s="401">
        <v>98592</v>
      </c>
    </row>
    <row r="45" spans="2:11" ht="20.149999999999999" customHeight="1" x14ac:dyDescent="0.2">
      <c r="B45" s="324" t="s">
        <v>418</v>
      </c>
      <c r="C45" s="334" t="s">
        <v>304</v>
      </c>
      <c r="D45" s="396">
        <v>10615</v>
      </c>
      <c r="E45" s="396">
        <v>268</v>
      </c>
      <c r="F45" s="396">
        <v>126</v>
      </c>
      <c r="G45" s="396">
        <v>10758</v>
      </c>
      <c r="H45" s="396">
        <v>16645</v>
      </c>
      <c r="I45" s="396">
        <v>863</v>
      </c>
      <c r="J45" s="396">
        <v>202</v>
      </c>
      <c r="K45" s="396">
        <v>17305</v>
      </c>
    </row>
    <row r="46" spans="2:11" ht="20.149999999999999" customHeight="1" x14ac:dyDescent="0.2">
      <c r="B46" s="325" t="s">
        <v>510</v>
      </c>
      <c r="C46" s="335" t="s">
        <v>511</v>
      </c>
      <c r="D46" s="401">
        <v>13065</v>
      </c>
      <c r="E46" s="401">
        <v>1037</v>
      </c>
      <c r="F46" s="401">
        <v>244</v>
      </c>
      <c r="G46" s="401">
        <v>13858</v>
      </c>
      <c r="H46" s="401">
        <v>70089</v>
      </c>
      <c r="I46" s="401">
        <v>1988</v>
      </c>
      <c r="J46" s="401">
        <v>1746</v>
      </c>
      <c r="K46" s="401">
        <v>70331</v>
      </c>
    </row>
    <row r="47" spans="2:11" ht="20.149999999999999" customHeight="1" x14ac:dyDescent="0.2">
      <c r="B47" s="322" t="s">
        <v>161</v>
      </c>
      <c r="C47" s="333" t="s">
        <v>512</v>
      </c>
      <c r="D47" s="393">
        <v>67428</v>
      </c>
      <c r="E47" s="393">
        <v>631</v>
      </c>
      <c r="F47" s="393">
        <v>436</v>
      </c>
      <c r="G47" s="393">
        <v>67621</v>
      </c>
      <c r="H47" s="393">
        <v>22055</v>
      </c>
      <c r="I47" s="393">
        <v>107</v>
      </c>
      <c r="J47" s="393">
        <v>542</v>
      </c>
      <c r="K47" s="393">
        <v>21622</v>
      </c>
    </row>
    <row r="48" spans="2:11" ht="20.149999999999999" customHeight="1" x14ac:dyDescent="0.2">
      <c r="B48" s="326" t="s">
        <v>124</v>
      </c>
      <c r="C48" s="332" t="s">
        <v>24</v>
      </c>
      <c r="D48" s="398">
        <v>60213</v>
      </c>
      <c r="E48" s="398">
        <v>699</v>
      </c>
      <c r="F48" s="398">
        <v>602</v>
      </c>
      <c r="G48" s="398">
        <v>60311</v>
      </c>
      <c r="H48" s="398">
        <v>55505</v>
      </c>
      <c r="I48" s="398">
        <v>655</v>
      </c>
      <c r="J48" s="398">
        <v>622</v>
      </c>
      <c r="K48" s="398">
        <v>55537</v>
      </c>
    </row>
    <row r="49" spans="1:11" ht="20.149999999999999" customHeight="1" x14ac:dyDescent="0.2">
      <c r="B49" s="324" t="s">
        <v>30</v>
      </c>
      <c r="C49" s="334" t="s">
        <v>169</v>
      </c>
      <c r="D49" s="469">
        <v>31411</v>
      </c>
      <c r="E49" s="469">
        <v>976</v>
      </c>
      <c r="F49" s="469">
        <v>1241</v>
      </c>
      <c r="G49" s="469">
        <v>31111</v>
      </c>
      <c r="H49" s="469">
        <v>3644</v>
      </c>
      <c r="I49" s="469">
        <v>127</v>
      </c>
      <c r="J49" s="469">
        <v>22</v>
      </c>
      <c r="K49" s="469">
        <v>3784</v>
      </c>
    </row>
    <row r="50" spans="1:11" ht="20.149999999999999" customHeight="1" x14ac:dyDescent="0.2">
      <c r="B50" s="325" t="s">
        <v>380</v>
      </c>
      <c r="C50" s="335" t="s">
        <v>513</v>
      </c>
      <c r="D50" s="399">
        <v>38199</v>
      </c>
      <c r="E50" s="399">
        <v>528</v>
      </c>
      <c r="F50" s="399">
        <v>273</v>
      </c>
      <c r="G50" s="399">
        <v>38398</v>
      </c>
      <c r="H50" s="399">
        <v>17997</v>
      </c>
      <c r="I50" s="399">
        <v>189</v>
      </c>
      <c r="J50" s="399">
        <v>464</v>
      </c>
      <c r="K50" s="399">
        <v>17778</v>
      </c>
    </row>
    <row r="51" spans="1:11" ht="20.149999999999999" customHeight="1" x14ac:dyDescent="0.2">
      <c r="B51" s="326" t="s">
        <v>472</v>
      </c>
      <c r="C51" s="332" t="s">
        <v>514</v>
      </c>
      <c r="D51" s="401">
        <v>17029</v>
      </c>
      <c r="E51" s="402">
        <v>143</v>
      </c>
      <c r="F51" s="401">
        <v>480</v>
      </c>
      <c r="G51" s="401">
        <v>16691</v>
      </c>
      <c r="H51" s="401">
        <v>4927</v>
      </c>
      <c r="I51" s="401">
        <v>31</v>
      </c>
      <c r="J51" s="401">
        <v>15</v>
      </c>
      <c r="K51" s="401">
        <v>4944</v>
      </c>
    </row>
    <row r="52" spans="1:11" ht="19" x14ac:dyDescent="0.3">
      <c r="B52" s="8"/>
      <c r="C52" s="264"/>
      <c r="D52" s="339" t="s">
        <v>533</v>
      </c>
      <c r="F52" s="288"/>
      <c r="I52" s="8"/>
      <c r="J52" s="8"/>
      <c r="K52" s="8"/>
    </row>
    <row r="53" spans="1:11" ht="17.25" customHeight="1" x14ac:dyDescent="0.2">
      <c r="B53" s="78"/>
      <c r="C53" s="327">
        <v>45658</v>
      </c>
      <c r="D53" s="78"/>
      <c r="E53" s="121"/>
      <c r="F53" s="121"/>
      <c r="G53" s="121"/>
      <c r="H53" s="121"/>
      <c r="I53" s="121"/>
      <c r="J53" s="121"/>
      <c r="K53" s="121"/>
    </row>
    <row r="54" spans="1:11" ht="14" x14ac:dyDescent="0.2">
      <c r="B54" s="121"/>
      <c r="C54" s="328" t="s">
        <v>350</v>
      </c>
      <c r="E54" s="121"/>
      <c r="F54" s="121"/>
      <c r="G54" s="121"/>
      <c r="H54" s="121"/>
      <c r="I54" s="121"/>
      <c r="J54" s="121"/>
      <c r="K54" s="1" t="s">
        <v>534</v>
      </c>
    </row>
    <row r="55" spans="1:11" ht="18" customHeight="1" x14ac:dyDescent="0.2">
      <c r="A55" s="316"/>
      <c r="B55" s="629" t="s">
        <v>516</v>
      </c>
      <c r="C55" s="630"/>
      <c r="D55" s="644" t="s">
        <v>278</v>
      </c>
      <c r="E55" s="643"/>
      <c r="F55" s="643"/>
      <c r="G55" s="662"/>
      <c r="H55" s="642" t="s">
        <v>525</v>
      </c>
      <c r="I55" s="643"/>
      <c r="J55" s="643"/>
      <c r="K55" s="662"/>
    </row>
    <row r="56" spans="1:11" s="316" customFormat="1" ht="36" customHeight="1" x14ac:dyDescent="0.2">
      <c r="B56" s="633"/>
      <c r="C56" s="634"/>
      <c r="D56" s="467" t="s">
        <v>73</v>
      </c>
      <c r="E56" s="470" t="s">
        <v>286</v>
      </c>
      <c r="F56" s="470" t="s">
        <v>460</v>
      </c>
      <c r="G56" s="471" t="s">
        <v>535</v>
      </c>
      <c r="H56" s="467" t="s">
        <v>73</v>
      </c>
      <c r="I56" s="470" t="s">
        <v>286</v>
      </c>
      <c r="J56" s="470" t="s">
        <v>460</v>
      </c>
      <c r="K56" s="471" t="s">
        <v>535</v>
      </c>
    </row>
    <row r="57" spans="1:11" s="316" customFormat="1" ht="20.149999999999999" customHeight="1" x14ac:dyDescent="0.2">
      <c r="A57" s="1"/>
      <c r="B57" s="317" t="s">
        <v>316</v>
      </c>
      <c r="C57" s="329" t="s">
        <v>61</v>
      </c>
      <c r="D57" s="468">
        <v>664905</v>
      </c>
      <c r="E57" s="468">
        <v>5700</v>
      </c>
      <c r="F57" s="468">
        <v>6475</v>
      </c>
      <c r="G57" s="468">
        <v>663598</v>
      </c>
      <c r="H57" s="468">
        <v>214323</v>
      </c>
      <c r="I57" s="468">
        <v>3462</v>
      </c>
      <c r="J57" s="468">
        <v>3523</v>
      </c>
      <c r="K57" s="468">
        <v>214794</v>
      </c>
    </row>
    <row r="58" spans="1:11" ht="20.149999999999999" customHeight="1" x14ac:dyDescent="0.2">
      <c r="B58" s="318" t="s">
        <v>234</v>
      </c>
      <c r="C58" s="330" t="s">
        <v>494</v>
      </c>
      <c r="D58" s="394">
        <v>13843</v>
      </c>
      <c r="E58" s="396">
        <v>40</v>
      </c>
      <c r="F58" s="396">
        <v>99</v>
      </c>
      <c r="G58" s="396">
        <v>13785</v>
      </c>
      <c r="H58" s="396">
        <v>3072</v>
      </c>
      <c r="I58" s="396">
        <v>6</v>
      </c>
      <c r="J58" s="396">
        <v>6</v>
      </c>
      <c r="K58" s="396">
        <v>3071</v>
      </c>
    </row>
    <row r="59" spans="1:11" ht="20.149999999999999" customHeight="1" x14ac:dyDescent="0.2">
      <c r="B59" s="319" t="s">
        <v>265</v>
      </c>
      <c r="C59" s="331" t="s">
        <v>75</v>
      </c>
      <c r="D59" s="395">
        <v>279201</v>
      </c>
      <c r="E59" s="398">
        <v>1926</v>
      </c>
      <c r="F59" s="398">
        <v>2530</v>
      </c>
      <c r="G59" s="398">
        <v>278448</v>
      </c>
      <c r="H59" s="398">
        <v>26276</v>
      </c>
      <c r="I59" s="398">
        <v>686</v>
      </c>
      <c r="J59" s="398">
        <v>542</v>
      </c>
      <c r="K59" s="398">
        <v>26569</v>
      </c>
    </row>
    <row r="60" spans="1:11" ht="20.149999999999999" customHeight="1" x14ac:dyDescent="0.2">
      <c r="B60" s="320" t="s">
        <v>167</v>
      </c>
      <c r="C60" s="331" t="s">
        <v>300</v>
      </c>
      <c r="D60" s="395">
        <v>4482</v>
      </c>
      <c r="E60" s="398">
        <v>6</v>
      </c>
      <c r="F60" s="398">
        <v>17</v>
      </c>
      <c r="G60" s="398">
        <v>4472</v>
      </c>
      <c r="H60" s="398">
        <v>278</v>
      </c>
      <c r="I60" s="398">
        <v>0</v>
      </c>
      <c r="J60" s="398">
        <v>0</v>
      </c>
      <c r="K60" s="398">
        <v>277</v>
      </c>
    </row>
    <row r="61" spans="1:11" ht="20.149999999999999" customHeight="1" x14ac:dyDescent="0.2">
      <c r="B61" s="319" t="s">
        <v>343</v>
      </c>
      <c r="C61" s="331" t="s">
        <v>412</v>
      </c>
      <c r="D61" s="395">
        <v>10898</v>
      </c>
      <c r="E61" s="398">
        <v>83</v>
      </c>
      <c r="F61" s="398">
        <v>95</v>
      </c>
      <c r="G61" s="398">
        <v>10885</v>
      </c>
      <c r="H61" s="398">
        <v>1253</v>
      </c>
      <c r="I61" s="398">
        <v>0</v>
      </c>
      <c r="J61" s="398">
        <v>7</v>
      </c>
      <c r="K61" s="398">
        <v>1247</v>
      </c>
    </row>
    <row r="62" spans="1:11" ht="20.149999999999999" customHeight="1" x14ac:dyDescent="0.2">
      <c r="B62" s="319" t="s">
        <v>10</v>
      </c>
      <c r="C62" s="331" t="s">
        <v>495</v>
      </c>
      <c r="D62" s="395">
        <v>49188</v>
      </c>
      <c r="E62" s="398">
        <v>617</v>
      </c>
      <c r="F62" s="398">
        <v>591</v>
      </c>
      <c r="G62" s="398">
        <v>49216</v>
      </c>
      <c r="H62" s="398">
        <v>10021</v>
      </c>
      <c r="I62" s="398">
        <v>48</v>
      </c>
      <c r="J62" s="398">
        <v>211</v>
      </c>
      <c r="K62" s="398">
        <v>9856</v>
      </c>
    </row>
    <row r="63" spans="1:11" ht="20.149999999999999" customHeight="1" x14ac:dyDescent="0.2">
      <c r="B63" s="319" t="s">
        <v>57</v>
      </c>
      <c r="C63" s="331" t="s">
        <v>263</v>
      </c>
      <c r="D63" s="395">
        <v>42009</v>
      </c>
      <c r="E63" s="398">
        <v>344</v>
      </c>
      <c r="F63" s="398">
        <v>596</v>
      </c>
      <c r="G63" s="398">
        <v>41752</v>
      </c>
      <c r="H63" s="398">
        <v>50757</v>
      </c>
      <c r="I63" s="398">
        <v>515</v>
      </c>
      <c r="J63" s="398">
        <v>712</v>
      </c>
      <c r="K63" s="398">
        <v>50565</v>
      </c>
    </row>
    <row r="64" spans="1:11" ht="20.149999999999999" customHeight="1" x14ac:dyDescent="0.2">
      <c r="B64" s="319" t="s">
        <v>197</v>
      </c>
      <c r="C64" s="331" t="s">
        <v>497</v>
      </c>
      <c r="D64" s="395">
        <v>13604</v>
      </c>
      <c r="E64" s="398">
        <v>43</v>
      </c>
      <c r="F64" s="398">
        <v>59</v>
      </c>
      <c r="G64" s="398">
        <v>13588</v>
      </c>
      <c r="H64" s="398">
        <v>2331</v>
      </c>
      <c r="I64" s="398">
        <v>4</v>
      </c>
      <c r="J64" s="398">
        <v>7</v>
      </c>
      <c r="K64" s="398">
        <v>2328</v>
      </c>
    </row>
    <row r="65" spans="2:11" ht="20.149999999999999" customHeight="1" x14ac:dyDescent="0.2">
      <c r="B65" s="319" t="s">
        <v>435</v>
      </c>
      <c r="C65" s="331" t="s">
        <v>397</v>
      </c>
      <c r="D65" s="395">
        <v>2237</v>
      </c>
      <c r="E65" s="398">
        <v>32</v>
      </c>
      <c r="F65" s="398">
        <v>15</v>
      </c>
      <c r="G65" s="398">
        <v>2256</v>
      </c>
      <c r="H65" s="398">
        <v>3077</v>
      </c>
      <c r="I65" s="398">
        <v>41</v>
      </c>
      <c r="J65" s="398">
        <v>69</v>
      </c>
      <c r="K65" s="398">
        <v>3047</v>
      </c>
    </row>
    <row r="66" spans="2:11" ht="20.149999999999999" customHeight="1" x14ac:dyDescent="0.2">
      <c r="B66" s="319" t="s">
        <v>172</v>
      </c>
      <c r="C66" s="331" t="s">
        <v>498</v>
      </c>
      <c r="D66" s="395">
        <v>20315</v>
      </c>
      <c r="E66" s="398">
        <v>77</v>
      </c>
      <c r="F66" s="398">
        <v>122</v>
      </c>
      <c r="G66" s="398">
        <v>20271</v>
      </c>
      <c r="H66" s="398">
        <v>1199</v>
      </c>
      <c r="I66" s="398">
        <v>0</v>
      </c>
      <c r="J66" s="398">
        <v>0</v>
      </c>
      <c r="K66" s="398">
        <v>1198</v>
      </c>
    </row>
    <row r="67" spans="2:11" ht="20.149999999999999" customHeight="1" x14ac:dyDescent="0.2">
      <c r="B67" s="319" t="s">
        <v>42</v>
      </c>
      <c r="C67" s="331" t="s">
        <v>322</v>
      </c>
      <c r="D67" s="395">
        <v>13259</v>
      </c>
      <c r="E67" s="398">
        <v>367</v>
      </c>
      <c r="F67" s="398">
        <v>187</v>
      </c>
      <c r="G67" s="398">
        <v>13440</v>
      </c>
      <c r="H67" s="398">
        <v>30465</v>
      </c>
      <c r="I67" s="398">
        <v>1009</v>
      </c>
      <c r="J67" s="398">
        <v>536</v>
      </c>
      <c r="K67" s="398">
        <v>30937</v>
      </c>
    </row>
    <row r="68" spans="2:11" ht="20.149999999999999" customHeight="1" x14ac:dyDescent="0.2">
      <c r="B68" s="319" t="s">
        <v>240</v>
      </c>
      <c r="C68" s="331" t="s">
        <v>499</v>
      </c>
      <c r="D68" s="395">
        <v>9275</v>
      </c>
      <c r="E68" s="398">
        <v>93</v>
      </c>
      <c r="F68" s="398">
        <v>82</v>
      </c>
      <c r="G68" s="398">
        <v>8993</v>
      </c>
      <c r="H68" s="398">
        <v>9340</v>
      </c>
      <c r="I68" s="398">
        <v>203</v>
      </c>
      <c r="J68" s="398">
        <v>190</v>
      </c>
      <c r="K68" s="398">
        <v>9646</v>
      </c>
    </row>
    <row r="69" spans="2:11" ht="20.149999999999999" customHeight="1" x14ac:dyDescent="0.2">
      <c r="B69" s="319" t="s">
        <v>365</v>
      </c>
      <c r="C69" s="331" t="s">
        <v>280</v>
      </c>
      <c r="D69" s="395">
        <v>50910</v>
      </c>
      <c r="E69" s="398">
        <v>10</v>
      </c>
      <c r="F69" s="398">
        <v>23</v>
      </c>
      <c r="G69" s="398">
        <v>50897</v>
      </c>
      <c r="H69" s="398">
        <v>11859</v>
      </c>
      <c r="I69" s="398">
        <v>16</v>
      </c>
      <c r="J69" s="398">
        <v>47</v>
      </c>
      <c r="K69" s="398">
        <v>11828</v>
      </c>
    </row>
    <row r="70" spans="2:11" ht="20.149999999999999" customHeight="1" x14ac:dyDescent="0.2">
      <c r="B70" s="319" t="s">
        <v>99</v>
      </c>
      <c r="C70" s="331" t="s">
        <v>154</v>
      </c>
      <c r="D70" s="395">
        <v>86020</v>
      </c>
      <c r="E70" s="398">
        <v>768</v>
      </c>
      <c r="F70" s="398">
        <v>579</v>
      </c>
      <c r="G70" s="398">
        <v>86208</v>
      </c>
      <c r="H70" s="398">
        <v>41075</v>
      </c>
      <c r="I70" s="398">
        <v>587</v>
      </c>
      <c r="J70" s="398">
        <v>599</v>
      </c>
      <c r="K70" s="398">
        <v>41064</v>
      </c>
    </row>
    <row r="71" spans="2:11" ht="20.149999999999999" customHeight="1" x14ac:dyDescent="0.2">
      <c r="B71" s="319" t="s">
        <v>106</v>
      </c>
      <c r="C71" s="331" t="s">
        <v>452</v>
      </c>
      <c r="D71" s="395">
        <v>5904</v>
      </c>
      <c r="E71" s="398">
        <v>21</v>
      </c>
      <c r="F71" s="398">
        <v>38</v>
      </c>
      <c r="G71" s="398">
        <v>5887</v>
      </c>
      <c r="H71" s="398">
        <v>619</v>
      </c>
      <c r="I71" s="398">
        <v>0</v>
      </c>
      <c r="J71" s="398">
        <v>96</v>
      </c>
      <c r="K71" s="398">
        <v>523</v>
      </c>
    </row>
    <row r="72" spans="2:11" ht="20.149999999999999" customHeight="1" x14ac:dyDescent="0.2">
      <c r="B72" s="321" t="s">
        <v>8</v>
      </c>
      <c r="C72" s="332" t="s">
        <v>374</v>
      </c>
      <c r="D72" s="402">
        <v>63760</v>
      </c>
      <c r="E72" s="401">
        <v>1273</v>
      </c>
      <c r="F72" s="401">
        <v>1442</v>
      </c>
      <c r="G72" s="401">
        <v>63500</v>
      </c>
      <c r="H72" s="401">
        <v>22701</v>
      </c>
      <c r="I72" s="401">
        <v>347</v>
      </c>
      <c r="J72" s="401">
        <v>501</v>
      </c>
      <c r="K72" s="401">
        <v>22638</v>
      </c>
    </row>
    <row r="73" spans="2:11" ht="20.149999999999999" customHeight="1" x14ac:dyDescent="0.2">
      <c r="B73" s="322" t="s">
        <v>113</v>
      </c>
      <c r="C73" s="333" t="s">
        <v>255</v>
      </c>
      <c r="D73" s="396">
        <v>26524</v>
      </c>
      <c r="E73" s="396">
        <v>340</v>
      </c>
      <c r="F73" s="396">
        <v>173</v>
      </c>
      <c r="G73" s="396">
        <v>26606</v>
      </c>
      <c r="H73" s="396">
        <v>12073</v>
      </c>
      <c r="I73" s="396">
        <v>253</v>
      </c>
      <c r="J73" s="396">
        <v>266</v>
      </c>
      <c r="K73" s="396">
        <v>12145</v>
      </c>
    </row>
    <row r="74" spans="2:11" ht="20.149999999999999" customHeight="1" x14ac:dyDescent="0.2">
      <c r="B74" s="323" t="s">
        <v>349</v>
      </c>
      <c r="C74" s="331" t="s">
        <v>221</v>
      </c>
      <c r="D74" s="399">
        <v>2603</v>
      </c>
      <c r="E74" s="399">
        <v>0</v>
      </c>
      <c r="F74" s="399">
        <v>34</v>
      </c>
      <c r="G74" s="399">
        <v>2569</v>
      </c>
      <c r="H74" s="399">
        <v>436</v>
      </c>
      <c r="I74" s="399">
        <v>0</v>
      </c>
      <c r="J74" s="399">
        <v>3</v>
      </c>
      <c r="K74" s="399">
        <v>433</v>
      </c>
    </row>
    <row r="75" spans="2:11" ht="20.149999999999999" customHeight="1" x14ac:dyDescent="0.2">
      <c r="B75" s="324" t="s">
        <v>3</v>
      </c>
      <c r="C75" s="334" t="s">
        <v>139</v>
      </c>
      <c r="D75" s="403">
        <v>1976</v>
      </c>
      <c r="E75" s="403">
        <v>0</v>
      </c>
      <c r="F75" s="403">
        <v>2</v>
      </c>
      <c r="G75" s="403">
        <v>1974</v>
      </c>
      <c r="H75" s="403">
        <v>39</v>
      </c>
      <c r="I75" s="403">
        <v>0</v>
      </c>
      <c r="J75" s="403">
        <v>0</v>
      </c>
      <c r="K75" s="403">
        <v>39</v>
      </c>
    </row>
    <row r="76" spans="2:11" ht="20.149999999999999" customHeight="1" x14ac:dyDescent="0.2">
      <c r="B76" s="325" t="s">
        <v>186</v>
      </c>
      <c r="C76" s="335" t="s">
        <v>399</v>
      </c>
      <c r="D76" s="400">
        <v>1806</v>
      </c>
      <c r="E76" s="400">
        <v>10</v>
      </c>
      <c r="F76" s="400">
        <v>8</v>
      </c>
      <c r="G76" s="400">
        <v>1808</v>
      </c>
      <c r="H76" s="400">
        <v>249</v>
      </c>
      <c r="I76" s="400">
        <v>0</v>
      </c>
      <c r="J76" s="400">
        <v>4</v>
      </c>
      <c r="K76" s="400">
        <v>245</v>
      </c>
    </row>
    <row r="77" spans="2:11" ht="20.149999999999999" customHeight="1" x14ac:dyDescent="0.2">
      <c r="B77" s="325" t="s">
        <v>500</v>
      </c>
      <c r="C77" s="335" t="s">
        <v>405</v>
      </c>
      <c r="D77" s="398">
        <v>12503</v>
      </c>
      <c r="E77" s="398">
        <v>7</v>
      </c>
      <c r="F77" s="398">
        <v>62</v>
      </c>
      <c r="G77" s="398">
        <v>12447</v>
      </c>
      <c r="H77" s="398">
        <v>279</v>
      </c>
      <c r="I77" s="398">
        <v>4</v>
      </c>
      <c r="J77" s="398">
        <v>0</v>
      </c>
      <c r="K77" s="398">
        <v>284</v>
      </c>
    </row>
    <row r="78" spans="2:11" ht="20.149999999999999" customHeight="1" x14ac:dyDescent="0.2">
      <c r="B78" s="325" t="s">
        <v>501</v>
      </c>
      <c r="C78" s="335" t="s">
        <v>502</v>
      </c>
      <c r="D78" s="398">
        <v>3454</v>
      </c>
      <c r="E78" s="398">
        <v>31</v>
      </c>
      <c r="F78" s="398">
        <v>0</v>
      </c>
      <c r="G78" s="398">
        <v>3485</v>
      </c>
      <c r="H78" s="398">
        <v>626</v>
      </c>
      <c r="I78" s="398">
        <v>0</v>
      </c>
      <c r="J78" s="398">
        <v>4</v>
      </c>
      <c r="K78" s="398">
        <v>622</v>
      </c>
    </row>
    <row r="79" spans="2:11" ht="20.149999999999999" customHeight="1" x14ac:dyDescent="0.2">
      <c r="B79" s="325" t="s">
        <v>398</v>
      </c>
      <c r="C79" s="335" t="s">
        <v>222</v>
      </c>
      <c r="D79" s="398">
        <v>18066</v>
      </c>
      <c r="E79" s="398">
        <v>104</v>
      </c>
      <c r="F79" s="398">
        <v>97</v>
      </c>
      <c r="G79" s="398">
        <v>18075</v>
      </c>
      <c r="H79" s="398">
        <v>736</v>
      </c>
      <c r="I79" s="398">
        <v>6</v>
      </c>
      <c r="J79" s="398">
        <v>0</v>
      </c>
      <c r="K79" s="398">
        <v>740</v>
      </c>
    </row>
    <row r="80" spans="2:11" ht="20.149999999999999" customHeight="1" x14ac:dyDescent="0.2">
      <c r="B80" s="325" t="s">
        <v>503</v>
      </c>
      <c r="C80" s="335" t="s">
        <v>175</v>
      </c>
      <c r="D80" s="398">
        <v>19332</v>
      </c>
      <c r="E80" s="398">
        <v>96</v>
      </c>
      <c r="F80" s="398">
        <v>76</v>
      </c>
      <c r="G80" s="398">
        <v>19352</v>
      </c>
      <c r="H80" s="398">
        <v>1218</v>
      </c>
      <c r="I80" s="398">
        <v>0</v>
      </c>
      <c r="J80" s="398">
        <v>39</v>
      </c>
      <c r="K80" s="398">
        <v>1179</v>
      </c>
    </row>
    <row r="81" spans="2:18" ht="20.149999999999999" customHeight="1" x14ac:dyDescent="0.2">
      <c r="B81" s="325" t="s">
        <v>151</v>
      </c>
      <c r="C81" s="335" t="s">
        <v>376</v>
      </c>
      <c r="D81" s="398">
        <v>5157</v>
      </c>
      <c r="E81" s="398">
        <v>3</v>
      </c>
      <c r="F81" s="398">
        <v>13</v>
      </c>
      <c r="G81" s="398">
        <v>5147</v>
      </c>
      <c r="H81" s="398">
        <v>37</v>
      </c>
      <c r="I81" s="398">
        <v>0</v>
      </c>
      <c r="J81" s="398">
        <v>2</v>
      </c>
      <c r="K81" s="398">
        <v>35</v>
      </c>
    </row>
    <row r="82" spans="2:18" ht="20.149999999999999" customHeight="1" x14ac:dyDescent="0.2">
      <c r="B82" s="325" t="s">
        <v>217</v>
      </c>
      <c r="C82" s="335" t="s">
        <v>491</v>
      </c>
      <c r="D82" s="400">
        <v>2696</v>
      </c>
      <c r="E82" s="400">
        <v>0</v>
      </c>
      <c r="F82" s="400">
        <v>29</v>
      </c>
      <c r="G82" s="400">
        <v>2667</v>
      </c>
      <c r="H82" s="400">
        <v>371</v>
      </c>
      <c r="I82" s="400">
        <v>0</v>
      </c>
      <c r="J82" s="400">
        <v>0</v>
      </c>
      <c r="K82" s="400">
        <v>371</v>
      </c>
    </row>
    <row r="83" spans="2:18" ht="20.149999999999999" customHeight="1" x14ac:dyDescent="0.2">
      <c r="B83" s="325" t="s">
        <v>504</v>
      </c>
      <c r="C83" s="335" t="s">
        <v>325</v>
      </c>
      <c r="D83" s="400">
        <v>2181</v>
      </c>
      <c r="E83" s="400">
        <v>16</v>
      </c>
      <c r="F83" s="400">
        <v>29</v>
      </c>
      <c r="G83" s="400">
        <v>2167</v>
      </c>
      <c r="H83" s="400">
        <v>58</v>
      </c>
      <c r="I83" s="400">
        <v>0</v>
      </c>
      <c r="J83" s="400">
        <v>0</v>
      </c>
      <c r="K83" s="400">
        <v>59</v>
      </c>
    </row>
    <row r="84" spans="2:18" ht="20.149999999999999" customHeight="1" x14ac:dyDescent="0.2">
      <c r="B84" s="325" t="s">
        <v>198</v>
      </c>
      <c r="C84" s="335" t="s">
        <v>505</v>
      </c>
      <c r="D84" s="398">
        <v>6149</v>
      </c>
      <c r="E84" s="398">
        <v>42</v>
      </c>
      <c r="F84" s="398">
        <v>58</v>
      </c>
      <c r="G84" s="398">
        <v>6134</v>
      </c>
      <c r="H84" s="398">
        <v>394</v>
      </c>
      <c r="I84" s="398">
        <v>0</v>
      </c>
      <c r="J84" s="398">
        <v>0</v>
      </c>
      <c r="K84" s="398">
        <v>393</v>
      </c>
    </row>
    <row r="85" spans="2:18" ht="20.149999999999999" customHeight="1" x14ac:dyDescent="0.2">
      <c r="B85" s="325" t="s">
        <v>247</v>
      </c>
      <c r="C85" s="335" t="s">
        <v>250</v>
      </c>
      <c r="D85" s="398">
        <v>11401</v>
      </c>
      <c r="E85" s="398">
        <v>45</v>
      </c>
      <c r="F85" s="398">
        <v>235</v>
      </c>
      <c r="G85" s="398">
        <v>11211</v>
      </c>
      <c r="H85" s="398">
        <v>631</v>
      </c>
      <c r="I85" s="398">
        <v>45</v>
      </c>
      <c r="J85" s="398">
        <v>0</v>
      </c>
      <c r="K85" s="398">
        <v>676</v>
      </c>
    </row>
    <row r="86" spans="2:18" ht="20.149999999999999" customHeight="1" x14ac:dyDescent="0.2">
      <c r="B86" s="325" t="s">
        <v>17</v>
      </c>
      <c r="C86" s="335" t="s">
        <v>390</v>
      </c>
      <c r="D86" s="398">
        <v>7215</v>
      </c>
      <c r="E86" s="398">
        <v>8</v>
      </c>
      <c r="F86" s="398">
        <v>61</v>
      </c>
      <c r="G86" s="398">
        <v>7162</v>
      </c>
      <c r="H86" s="398">
        <v>86</v>
      </c>
      <c r="I86" s="398">
        <v>0</v>
      </c>
      <c r="J86" s="398">
        <v>10</v>
      </c>
      <c r="K86" s="398">
        <v>76</v>
      </c>
    </row>
    <row r="87" spans="2:18" ht="20.149999999999999" customHeight="1" x14ac:dyDescent="0.2">
      <c r="B87" s="325" t="s">
        <v>470</v>
      </c>
      <c r="C87" s="335" t="s">
        <v>393</v>
      </c>
      <c r="D87" s="398">
        <v>16998</v>
      </c>
      <c r="E87" s="398">
        <v>8</v>
      </c>
      <c r="F87" s="398">
        <v>70</v>
      </c>
      <c r="G87" s="398">
        <v>16936</v>
      </c>
      <c r="H87" s="398">
        <v>384</v>
      </c>
      <c r="I87" s="398">
        <v>0</v>
      </c>
      <c r="J87" s="398">
        <v>0</v>
      </c>
      <c r="K87" s="398">
        <v>384</v>
      </c>
    </row>
    <row r="88" spans="2:18" ht="20.149999999999999" customHeight="1" x14ac:dyDescent="0.2">
      <c r="B88" s="325" t="s">
        <v>95</v>
      </c>
      <c r="C88" s="335" t="s">
        <v>394</v>
      </c>
      <c r="D88" s="398">
        <v>8422</v>
      </c>
      <c r="E88" s="398">
        <v>300</v>
      </c>
      <c r="F88" s="398">
        <v>130</v>
      </c>
      <c r="G88" s="398">
        <v>8592</v>
      </c>
      <c r="H88" s="398">
        <v>720</v>
      </c>
      <c r="I88" s="398">
        <v>11</v>
      </c>
      <c r="J88" s="398">
        <v>22</v>
      </c>
      <c r="K88" s="398">
        <v>709</v>
      </c>
    </row>
    <row r="89" spans="2:18" ht="20.149999999999999" customHeight="1" x14ac:dyDescent="0.2">
      <c r="B89" s="325" t="s">
        <v>489</v>
      </c>
      <c r="C89" s="335" t="s">
        <v>71</v>
      </c>
      <c r="D89" s="398">
        <v>7924</v>
      </c>
      <c r="E89" s="398">
        <v>19</v>
      </c>
      <c r="F89" s="398">
        <v>29</v>
      </c>
      <c r="G89" s="398">
        <v>7914</v>
      </c>
      <c r="H89" s="398">
        <v>111</v>
      </c>
      <c r="I89" s="398">
        <v>0</v>
      </c>
      <c r="J89" s="398">
        <v>6</v>
      </c>
      <c r="K89" s="398">
        <v>105</v>
      </c>
    </row>
    <row r="90" spans="2:18" ht="20.149999999999999" customHeight="1" x14ac:dyDescent="0.2">
      <c r="B90" s="325" t="s">
        <v>194</v>
      </c>
      <c r="C90" s="335" t="s">
        <v>406</v>
      </c>
      <c r="D90" s="398">
        <v>30549</v>
      </c>
      <c r="E90" s="398">
        <v>239</v>
      </c>
      <c r="F90" s="398">
        <v>503</v>
      </c>
      <c r="G90" s="398">
        <v>30220</v>
      </c>
      <c r="H90" s="398">
        <v>6148</v>
      </c>
      <c r="I90" s="398">
        <v>363</v>
      </c>
      <c r="J90" s="398">
        <v>182</v>
      </c>
      <c r="K90" s="398">
        <v>6394</v>
      </c>
    </row>
    <row r="91" spans="2:18" ht="20.149999999999999" customHeight="1" x14ac:dyDescent="0.2">
      <c r="B91" s="325" t="s">
        <v>279</v>
      </c>
      <c r="C91" s="335" t="s">
        <v>408</v>
      </c>
      <c r="D91" s="398">
        <v>1980</v>
      </c>
      <c r="E91" s="398">
        <v>7</v>
      </c>
      <c r="F91" s="398">
        <v>24</v>
      </c>
      <c r="G91" s="398">
        <v>1964</v>
      </c>
      <c r="H91" s="398">
        <v>67</v>
      </c>
      <c r="I91" s="398">
        <v>2</v>
      </c>
      <c r="J91" s="398">
        <v>2</v>
      </c>
      <c r="K91" s="398">
        <v>66</v>
      </c>
    </row>
    <row r="92" spans="2:18" ht="20.149999999999999" customHeight="1" x14ac:dyDescent="0.2">
      <c r="B92" s="325" t="s">
        <v>122</v>
      </c>
      <c r="C92" s="335" t="s">
        <v>130</v>
      </c>
      <c r="D92" s="398">
        <v>85741</v>
      </c>
      <c r="E92" s="398">
        <v>614</v>
      </c>
      <c r="F92" s="398">
        <v>833</v>
      </c>
      <c r="G92" s="398">
        <v>85520</v>
      </c>
      <c r="H92" s="398">
        <v>1362</v>
      </c>
      <c r="I92" s="398">
        <v>2</v>
      </c>
      <c r="J92" s="398">
        <v>2</v>
      </c>
      <c r="K92" s="398">
        <v>1364</v>
      </c>
    </row>
    <row r="93" spans="2:18" ht="20.149999999999999" customHeight="1" x14ac:dyDescent="0.2">
      <c r="B93" s="325" t="s">
        <v>271</v>
      </c>
      <c r="C93" s="336" t="s">
        <v>171</v>
      </c>
      <c r="D93" s="398">
        <v>6524</v>
      </c>
      <c r="E93" s="398">
        <v>37</v>
      </c>
      <c r="F93" s="398">
        <v>64</v>
      </c>
      <c r="G93" s="398">
        <v>6498</v>
      </c>
      <c r="H93" s="398">
        <v>251</v>
      </c>
      <c r="I93" s="398">
        <v>0</v>
      </c>
      <c r="J93" s="398">
        <v>0</v>
      </c>
      <c r="K93" s="398">
        <v>250</v>
      </c>
    </row>
    <row r="94" spans="2:18" ht="20.149999999999999" customHeight="1" x14ac:dyDescent="0.2">
      <c r="B94" s="322" t="s">
        <v>121</v>
      </c>
      <c r="C94" s="337" t="s">
        <v>226</v>
      </c>
      <c r="D94" s="396">
        <v>20818</v>
      </c>
      <c r="E94" s="396">
        <v>61</v>
      </c>
      <c r="F94" s="396">
        <v>173</v>
      </c>
      <c r="G94" s="396">
        <v>20706</v>
      </c>
      <c r="H94" s="396">
        <v>3914</v>
      </c>
      <c r="I94" s="396">
        <v>129</v>
      </c>
      <c r="J94" s="396">
        <v>5</v>
      </c>
      <c r="K94" s="396">
        <v>4038</v>
      </c>
      <c r="L94" s="14"/>
      <c r="M94" s="14"/>
      <c r="N94" s="14"/>
      <c r="O94" s="14"/>
      <c r="P94" s="14"/>
      <c r="Q94" s="14"/>
      <c r="R94" s="14"/>
    </row>
    <row r="95" spans="2:18" ht="20.149999999999999" customHeight="1" x14ac:dyDescent="0.2">
      <c r="B95" s="326" t="s">
        <v>251</v>
      </c>
      <c r="C95" s="338" t="s">
        <v>443</v>
      </c>
      <c r="D95" s="401">
        <v>21191</v>
      </c>
      <c r="E95" s="401">
        <v>283</v>
      </c>
      <c r="F95" s="401">
        <v>423</v>
      </c>
      <c r="G95" s="401">
        <v>21046</v>
      </c>
      <c r="H95" s="401">
        <v>46843</v>
      </c>
      <c r="I95" s="401">
        <v>386</v>
      </c>
      <c r="J95" s="401">
        <v>707</v>
      </c>
      <c r="K95" s="401">
        <v>46527</v>
      </c>
    </row>
    <row r="96" spans="2:18" ht="20.149999999999999" customHeight="1" x14ac:dyDescent="0.2">
      <c r="B96" s="324" t="s">
        <v>418</v>
      </c>
      <c r="C96" s="334" t="s">
        <v>304</v>
      </c>
      <c r="D96" s="396">
        <v>8024</v>
      </c>
      <c r="E96" s="396">
        <v>268</v>
      </c>
      <c r="F96" s="396">
        <v>126</v>
      </c>
      <c r="G96" s="396">
        <v>8167</v>
      </c>
      <c r="H96" s="396">
        <v>9119</v>
      </c>
      <c r="I96" s="396">
        <v>411</v>
      </c>
      <c r="J96" s="396">
        <v>202</v>
      </c>
      <c r="K96" s="396">
        <v>9327</v>
      </c>
    </row>
    <row r="97" spans="2:13" ht="20.149999999999999" customHeight="1" x14ac:dyDescent="0.2">
      <c r="B97" s="325" t="s">
        <v>510</v>
      </c>
      <c r="C97" s="335" t="s">
        <v>511</v>
      </c>
      <c r="D97" s="401">
        <v>5235</v>
      </c>
      <c r="E97" s="401">
        <v>99</v>
      </c>
      <c r="F97" s="401">
        <v>61</v>
      </c>
      <c r="G97" s="401">
        <v>5273</v>
      </c>
      <c r="H97" s="401">
        <v>21346</v>
      </c>
      <c r="I97" s="401">
        <v>598</v>
      </c>
      <c r="J97" s="401">
        <v>334</v>
      </c>
      <c r="K97" s="401">
        <v>21610</v>
      </c>
    </row>
    <row r="98" spans="2:13" ht="20.149999999999999" customHeight="1" x14ac:dyDescent="0.2">
      <c r="B98" s="322" t="s">
        <v>161</v>
      </c>
      <c r="C98" s="333" t="s">
        <v>512</v>
      </c>
      <c r="D98" s="393">
        <v>50758</v>
      </c>
      <c r="E98" s="393">
        <v>413</v>
      </c>
      <c r="F98" s="393">
        <v>436</v>
      </c>
      <c r="G98" s="393">
        <v>50733</v>
      </c>
      <c r="H98" s="393">
        <v>13467</v>
      </c>
      <c r="I98" s="393">
        <v>107</v>
      </c>
      <c r="J98" s="393">
        <v>208</v>
      </c>
      <c r="K98" s="393">
        <v>13368</v>
      </c>
    </row>
    <row r="99" spans="2:13" ht="20.149999999999999" customHeight="1" x14ac:dyDescent="0.2">
      <c r="B99" s="326" t="s">
        <v>124</v>
      </c>
      <c r="C99" s="332" t="s">
        <v>24</v>
      </c>
      <c r="D99" s="398">
        <v>35262</v>
      </c>
      <c r="E99" s="398">
        <v>355</v>
      </c>
      <c r="F99" s="398">
        <v>143</v>
      </c>
      <c r="G99" s="398">
        <v>35475</v>
      </c>
      <c r="H99" s="398">
        <v>27608</v>
      </c>
      <c r="I99" s="398">
        <v>480</v>
      </c>
      <c r="J99" s="398">
        <v>391</v>
      </c>
      <c r="K99" s="398">
        <v>27696</v>
      </c>
    </row>
    <row r="100" spans="2:13" ht="20.149999999999999" customHeight="1" x14ac:dyDescent="0.2">
      <c r="B100" s="324" t="s">
        <v>30</v>
      </c>
      <c r="C100" s="334" t="s">
        <v>169</v>
      </c>
      <c r="D100" s="469">
        <v>28876</v>
      </c>
      <c r="E100" s="469">
        <v>976</v>
      </c>
      <c r="F100" s="469">
        <v>1241</v>
      </c>
      <c r="G100" s="469">
        <v>28576</v>
      </c>
      <c r="H100" s="469">
        <v>3533</v>
      </c>
      <c r="I100" s="469">
        <v>127</v>
      </c>
      <c r="J100" s="469">
        <v>22</v>
      </c>
      <c r="K100" s="469">
        <v>3673</v>
      </c>
    </row>
    <row r="101" spans="2:13" ht="20.149999999999999" customHeight="1" x14ac:dyDescent="0.2">
      <c r="B101" s="325" t="s">
        <v>380</v>
      </c>
      <c r="C101" s="335" t="s">
        <v>513</v>
      </c>
      <c r="D101" s="399">
        <v>28514</v>
      </c>
      <c r="E101" s="399">
        <v>253</v>
      </c>
      <c r="F101" s="399">
        <v>125</v>
      </c>
      <c r="G101" s="399">
        <v>28586</v>
      </c>
      <c r="H101" s="399">
        <v>16871</v>
      </c>
      <c r="I101" s="399">
        <v>189</v>
      </c>
      <c r="J101" s="399">
        <v>464</v>
      </c>
      <c r="K101" s="399">
        <v>16652</v>
      </c>
    </row>
    <row r="102" spans="2:13" ht="20.149999999999999" customHeight="1" x14ac:dyDescent="0.2">
      <c r="B102" s="326" t="s">
        <v>472</v>
      </c>
      <c r="C102" s="332" t="s">
        <v>514</v>
      </c>
      <c r="D102" s="404">
        <v>6370</v>
      </c>
      <c r="E102" s="404">
        <v>44</v>
      </c>
      <c r="F102" s="404">
        <v>76</v>
      </c>
      <c r="G102" s="404">
        <v>6338</v>
      </c>
      <c r="H102" s="404">
        <v>2297</v>
      </c>
      <c r="I102" s="404">
        <v>31</v>
      </c>
      <c r="J102" s="404">
        <v>15</v>
      </c>
      <c r="K102" s="404">
        <v>2313</v>
      </c>
    </row>
    <row r="103" spans="2:13" ht="14.25" customHeight="1" x14ac:dyDescent="0.2">
      <c r="L103" s="14"/>
      <c r="M103" s="14"/>
    </row>
  </sheetData>
  <mergeCells count="6">
    <mergeCell ref="D4:G4"/>
    <mergeCell ref="H4:K4"/>
    <mergeCell ref="D55:G55"/>
    <mergeCell ref="H55:K55"/>
    <mergeCell ref="B4:C5"/>
    <mergeCell ref="B55:C56"/>
  </mergeCells>
  <phoneticPr fontId="5"/>
  <dataValidations count="1">
    <dataValidation type="whole" allowBlank="1"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orientation="portrait" useFirstPageNumber="1" r:id="rId1"/>
  <headerFooter alignWithMargins="0">
    <oddFooter>&amp;C&amp;14－　&amp;P　－</oddFooter>
  </headerFooter>
  <rowBreaks count="1" manualBreakCount="1">
    <brk id="5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8"/>
  </sheetPr>
  <dimension ref="A1:AG126"/>
  <sheetViews>
    <sheetView zoomScale="130" zoomScaleNormal="130" workbookViewId="0">
      <selection activeCell="X9" sqref="X9"/>
    </sheetView>
  </sheetViews>
  <sheetFormatPr defaultColWidth="9" defaultRowHeight="13" x14ac:dyDescent="0.2"/>
  <cols>
    <col min="1" max="1" width="2.6328125" style="37" customWidth="1"/>
    <col min="2" max="2" width="2.90625" style="37" customWidth="1"/>
    <col min="3" max="3" width="3.36328125" style="37" customWidth="1"/>
    <col min="4" max="4" width="2.7265625" style="37" customWidth="1"/>
    <col min="5" max="15" width="8" style="37" customWidth="1"/>
    <col min="16" max="33" width="2.6328125" style="37" customWidth="1"/>
    <col min="34" max="34" width="9" style="37" bestFit="1"/>
    <col min="35" max="16384" width="9" style="37"/>
  </cols>
  <sheetData>
    <row r="1" spans="1:33"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4" x14ac:dyDescent="0.2">
      <c r="A2" s="668" t="s">
        <v>107</v>
      </c>
      <c r="B2" s="668"/>
      <c r="C2" s="668"/>
      <c r="D2" s="668"/>
      <c r="E2" s="668"/>
      <c r="F2" s="668"/>
      <c r="G2" s="668"/>
      <c r="H2" s="668"/>
      <c r="I2" s="668"/>
      <c r="J2" s="668"/>
      <c r="K2" s="668"/>
      <c r="L2" s="668"/>
      <c r="M2" s="668"/>
      <c r="N2" s="668"/>
      <c r="O2" s="10"/>
      <c r="P2" s="10"/>
      <c r="Q2" s="10"/>
      <c r="R2" s="10"/>
      <c r="S2" s="10"/>
      <c r="T2" s="10"/>
      <c r="U2" s="10"/>
      <c r="V2" s="10"/>
      <c r="W2" s="10"/>
      <c r="X2" s="10"/>
      <c r="Y2" s="10"/>
      <c r="Z2" s="10"/>
      <c r="AA2" s="10"/>
      <c r="AB2" s="10"/>
      <c r="AC2" s="10"/>
      <c r="AD2" s="10"/>
      <c r="AE2" s="10"/>
      <c r="AF2" s="10"/>
      <c r="AG2" s="10"/>
    </row>
    <row r="3" spans="1:33" ht="14.25" customHeight="1" x14ac:dyDescent="0.2">
      <c r="A3" s="10"/>
      <c r="B3" s="47"/>
      <c r="C3" s="47"/>
      <c r="D3" s="47"/>
      <c r="E3" s="47"/>
      <c r="F3" s="47"/>
      <c r="G3" s="47"/>
      <c r="H3" s="47"/>
      <c r="I3" s="47"/>
      <c r="J3" s="47"/>
      <c r="K3" s="47"/>
      <c r="L3" s="47"/>
      <c r="M3" s="10"/>
      <c r="N3" s="10"/>
      <c r="O3" s="10"/>
      <c r="P3" s="10"/>
      <c r="Q3" s="10"/>
      <c r="R3" s="10"/>
      <c r="S3" s="10"/>
      <c r="T3" s="10"/>
      <c r="U3" s="10"/>
      <c r="V3" s="10"/>
      <c r="W3" s="10"/>
      <c r="X3" s="10"/>
      <c r="Y3" s="10"/>
      <c r="Z3" s="10"/>
      <c r="AA3" s="10"/>
      <c r="AB3" s="10"/>
      <c r="AC3" s="10"/>
      <c r="AD3" s="10"/>
      <c r="AE3" s="10"/>
      <c r="AF3" s="10"/>
      <c r="AG3" s="10"/>
    </row>
    <row r="4" spans="1:33" s="1" customFormat="1" ht="15" customHeight="1" x14ac:dyDescent="0.2">
      <c r="A4" s="472"/>
      <c r="B4" s="473" t="s">
        <v>536</v>
      </c>
      <c r="C4" s="47"/>
      <c r="D4" s="47"/>
      <c r="E4" s="47"/>
      <c r="F4" s="47"/>
      <c r="G4" s="47"/>
      <c r="H4" s="47"/>
      <c r="I4" s="47"/>
      <c r="J4" s="47"/>
      <c r="K4" s="47"/>
      <c r="L4" s="47"/>
      <c r="M4" s="10"/>
      <c r="N4" s="10"/>
      <c r="O4" s="10"/>
      <c r="P4" s="10"/>
      <c r="Q4" s="10"/>
      <c r="R4" s="10"/>
      <c r="S4" s="10"/>
      <c r="T4" s="10"/>
      <c r="U4" s="10"/>
      <c r="V4" s="10"/>
      <c r="W4" s="10"/>
      <c r="X4" s="10"/>
      <c r="Y4" s="10"/>
      <c r="Z4" s="10"/>
      <c r="AA4" s="10"/>
      <c r="AB4" s="10"/>
      <c r="AC4" s="10"/>
      <c r="AD4" s="10"/>
      <c r="AE4" s="10"/>
      <c r="AF4" s="10"/>
      <c r="AG4" s="10"/>
    </row>
    <row r="5" spans="1:33" ht="15" customHeight="1" x14ac:dyDescent="0.2">
      <c r="A5" s="10"/>
      <c r="B5" s="47"/>
      <c r="C5" s="499" t="s">
        <v>6</v>
      </c>
      <c r="D5" s="499"/>
      <c r="E5" s="499"/>
      <c r="F5" s="499"/>
      <c r="G5" s="499"/>
      <c r="H5" s="499"/>
      <c r="I5" s="499"/>
      <c r="J5" s="499"/>
      <c r="K5" s="499"/>
      <c r="L5" s="499"/>
      <c r="M5" s="499"/>
      <c r="N5" s="499"/>
      <c r="O5" s="55"/>
      <c r="P5" s="55"/>
      <c r="Q5" s="55"/>
      <c r="R5" s="55"/>
      <c r="S5" s="55"/>
      <c r="T5" s="55"/>
      <c r="U5" s="55"/>
      <c r="V5" s="55"/>
      <c r="W5" s="55"/>
      <c r="X5" s="55"/>
      <c r="Y5" s="55"/>
      <c r="Z5" s="55"/>
      <c r="AA5" s="55"/>
      <c r="AB5" s="55"/>
      <c r="AC5" s="55"/>
      <c r="AD5" s="55"/>
      <c r="AE5" s="55"/>
      <c r="AF5" s="55"/>
      <c r="AG5" s="55"/>
    </row>
    <row r="6" spans="1:33" ht="15" customHeight="1" x14ac:dyDescent="0.2">
      <c r="A6" s="10"/>
      <c r="B6" s="47"/>
      <c r="C6" s="499"/>
      <c r="D6" s="499"/>
      <c r="E6" s="499"/>
      <c r="F6" s="499"/>
      <c r="G6" s="499"/>
      <c r="H6" s="499"/>
      <c r="I6" s="499"/>
      <c r="J6" s="499"/>
      <c r="K6" s="499"/>
      <c r="L6" s="499"/>
      <c r="M6" s="499"/>
      <c r="N6" s="499"/>
      <c r="O6" s="55"/>
      <c r="P6" s="55"/>
      <c r="Q6" s="55"/>
      <c r="R6" s="55"/>
      <c r="S6" s="55"/>
      <c r="T6" s="55"/>
      <c r="U6" s="55"/>
      <c r="V6" s="55"/>
      <c r="W6" s="55"/>
      <c r="X6" s="55"/>
      <c r="Y6" s="55"/>
      <c r="Z6" s="55"/>
      <c r="AA6" s="55"/>
      <c r="AB6" s="55"/>
      <c r="AC6" s="55"/>
      <c r="AD6" s="55"/>
      <c r="AE6" s="55"/>
      <c r="AF6" s="55"/>
      <c r="AG6" s="55"/>
    </row>
    <row r="7" spans="1:33" ht="15" customHeight="1" x14ac:dyDescent="0.2">
      <c r="A7" s="10"/>
      <c r="B7" s="47"/>
      <c r="C7" s="499"/>
      <c r="D7" s="499"/>
      <c r="E7" s="499"/>
      <c r="F7" s="499"/>
      <c r="G7" s="499"/>
      <c r="H7" s="499"/>
      <c r="I7" s="499"/>
      <c r="J7" s="499"/>
      <c r="K7" s="499"/>
      <c r="L7" s="499"/>
      <c r="M7" s="499"/>
      <c r="N7" s="499"/>
      <c r="O7" s="55"/>
      <c r="P7" s="55"/>
      <c r="Q7" s="55"/>
      <c r="R7" s="55"/>
      <c r="S7" s="55"/>
      <c r="T7" s="55"/>
      <c r="U7" s="55"/>
      <c r="V7" s="55"/>
      <c r="W7" s="55"/>
      <c r="X7" s="55"/>
      <c r="Y7" s="55"/>
      <c r="Z7" s="55"/>
      <c r="AA7" s="55"/>
      <c r="AB7" s="55"/>
      <c r="AC7" s="55"/>
      <c r="AD7" s="55"/>
      <c r="AE7" s="55"/>
      <c r="AF7" s="55"/>
      <c r="AG7" s="55"/>
    </row>
    <row r="8" spans="1:33" ht="9" customHeight="1" x14ac:dyDescent="0.2">
      <c r="A8" s="10"/>
      <c r="B8" s="47"/>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s="1" customFormat="1" ht="15" customHeight="1" x14ac:dyDescent="0.2">
      <c r="A9" s="472"/>
      <c r="B9" s="473" t="s">
        <v>244</v>
      </c>
      <c r="C9" s="47"/>
      <c r="D9" s="47"/>
      <c r="E9" s="47"/>
      <c r="F9" s="47"/>
      <c r="G9" s="47"/>
      <c r="H9" s="47"/>
      <c r="I9" s="47"/>
      <c r="J9" s="47"/>
      <c r="K9" s="47"/>
      <c r="L9" s="47"/>
      <c r="M9" s="10"/>
      <c r="N9" s="10"/>
      <c r="O9" s="10"/>
      <c r="P9" s="10"/>
      <c r="Q9" s="10"/>
      <c r="R9" s="10"/>
      <c r="S9" s="10"/>
      <c r="T9" s="10"/>
      <c r="U9" s="10"/>
      <c r="V9" s="10"/>
      <c r="W9" s="10"/>
      <c r="X9" s="10"/>
      <c r="Y9" s="10"/>
      <c r="Z9" s="10"/>
      <c r="AA9" s="10"/>
      <c r="AB9" s="10"/>
      <c r="AC9" s="10"/>
      <c r="AD9" s="10"/>
      <c r="AE9" s="10"/>
      <c r="AF9" s="10"/>
      <c r="AG9" s="10"/>
    </row>
    <row r="10" spans="1:33" s="1" customFormat="1" ht="15" customHeight="1" x14ac:dyDescent="0.2">
      <c r="A10" s="472"/>
      <c r="B10" s="473"/>
      <c r="C10" s="670" t="s">
        <v>381</v>
      </c>
      <c r="D10" s="670"/>
      <c r="E10" s="670"/>
      <c r="F10" s="670"/>
      <c r="G10" s="670"/>
      <c r="H10" s="670"/>
      <c r="I10" s="670"/>
      <c r="J10" s="670"/>
      <c r="K10" s="670"/>
      <c r="L10" s="670"/>
      <c r="M10" s="670"/>
      <c r="N10" s="670"/>
      <c r="O10" s="131"/>
      <c r="P10" s="131"/>
      <c r="Q10" s="131"/>
      <c r="R10" s="131"/>
      <c r="S10" s="131"/>
      <c r="T10" s="131"/>
      <c r="U10" s="131"/>
      <c r="V10" s="131"/>
      <c r="W10" s="131"/>
      <c r="X10" s="131"/>
      <c r="Y10" s="131"/>
      <c r="Z10" s="131"/>
      <c r="AA10" s="131"/>
      <c r="AB10" s="131"/>
      <c r="AC10" s="131"/>
      <c r="AD10" s="131"/>
      <c r="AE10" s="131"/>
      <c r="AF10" s="131"/>
      <c r="AG10" s="131"/>
    </row>
    <row r="11" spans="1:33" s="1" customFormat="1" ht="15" customHeight="1" x14ac:dyDescent="0.2">
      <c r="A11" s="472"/>
      <c r="B11" s="473"/>
      <c r="C11" s="670"/>
      <c r="D11" s="670"/>
      <c r="E11" s="670"/>
      <c r="F11" s="670"/>
      <c r="G11" s="670"/>
      <c r="H11" s="670"/>
      <c r="I11" s="670"/>
      <c r="J11" s="670"/>
      <c r="K11" s="670"/>
      <c r="L11" s="670"/>
      <c r="M11" s="670"/>
      <c r="N11" s="670"/>
      <c r="O11" s="131"/>
      <c r="P11" s="131"/>
      <c r="Q11" s="131"/>
      <c r="R11" s="131"/>
      <c r="S11" s="131"/>
      <c r="T11" s="131"/>
      <c r="U11" s="131"/>
      <c r="V11" s="131"/>
      <c r="W11" s="131"/>
      <c r="X11" s="131"/>
      <c r="Y11" s="131"/>
      <c r="Z11" s="131"/>
      <c r="AA11" s="131"/>
      <c r="AB11" s="131"/>
      <c r="AC11" s="131"/>
      <c r="AD11" s="131"/>
      <c r="AE11" s="131"/>
      <c r="AF11" s="131"/>
      <c r="AG11" s="131"/>
    </row>
    <row r="12" spans="1:33" s="1" customFormat="1" ht="15" customHeight="1" x14ac:dyDescent="0.2">
      <c r="A12" s="472"/>
      <c r="B12" s="473"/>
      <c r="C12" s="670"/>
      <c r="D12" s="670"/>
      <c r="E12" s="670"/>
      <c r="F12" s="670"/>
      <c r="G12" s="670"/>
      <c r="H12" s="670"/>
      <c r="I12" s="670"/>
      <c r="J12" s="670"/>
      <c r="K12" s="670"/>
      <c r="L12" s="670"/>
      <c r="M12" s="670"/>
      <c r="N12" s="670"/>
      <c r="O12" s="131"/>
      <c r="P12" s="131"/>
      <c r="Q12" s="131"/>
      <c r="R12" s="131"/>
      <c r="S12" s="131"/>
      <c r="T12" s="131"/>
      <c r="U12" s="131"/>
      <c r="V12" s="131"/>
      <c r="W12" s="131"/>
      <c r="X12" s="131"/>
      <c r="Y12" s="131"/>
      <c r="Z12" s="131"/>
      <c r="AA12" s="131"/>
      <c r="AB12" s="131"/>
      <c r="AC12" s="131"/>
      <c r="AD12" s="131"/>
      <c r="AE12" s="131"/>
      <c r="AF12" s="131"/>
      <c r="AG12" s="131"/>
    </row>
    <row r="13" spans="1:33" s="1" customFormat="1" ht="15" customHeight="1" x14ac:dyDescent="0.2">
      <c r="A13" s="472"/>
      <c r="B13" s="473"/>
      <c r="C13" s="670"/>
      <c r="D13" s="670"/>
      <c r="E13" s="670"/>
      <c r="F13" s="670"/>
      <c r="G13" s="670"/>
      <c r="H13" s="670"/>
      <c r="I13" s="670"/>
      <c r="J13" s="670"/>
      <c r="K13" s="670"/>
      <c r="L13" s="670"/>
      <c r="M13" s="670"/>
      <c r="N13" s="670"/>
      <c r="O13" s="131"/>
      <c r="P13" s="131"/>
      <c r="Q13" s="131"/>
      <c r="R13" s="131"/>
      <c r="S13" s="131"/>
      <c r="T13" s="131"/>
      <c r="U13" s="131"/>
      <c r="V13" s="131"/>
      <c r="W13" s="131"/>
      <c r="X13" s="131"/>
      <c r="Y13" s="131"/>
      <c r="Z13" s="131"/>
      <c r="AA13" s="131"/>
      <c r="AB13" s="131"/>
      <c r="AC13" s="131"/>
      <c r="AD13" s="131"/>
      <c r="AE13" s="131"/>
      <c r="AF13" s="131"/>
      <c r="AG13" s="131"/>
    </row>
    <row r="14" spans="1:33" s="1" customFormat="1" ht="15" customHeight="1" x14ac:dyDescent="0.2">
      <c r="A14" s="472"/>
      <c r="B14" s="473"/>
      <c r="C14" s="670"/>
      <c r="D14" s="670"/>
      <c r="E14" s="670"/>
      <c r="F14" s="670"/>
      <c r="G14" s="670"/>
      <c r="H14" s="670"/>
      <c r="I14" s="670"/>
      <c r="J14" s="670"/>
      <c r="K14" s="670"/>
      <c r="L14" s="670"/>
      <c r="M14" s="670"/>
      <c r="N14" s="670"/>
      <c r="O14" s="131"/>
      <c r="P14" s="131"/>
      <c r="Q14" s="131"/>
      <c r="R14" s="131"/>
      <c r="S14" s="131"/>
      <c r="T14" s="131"/>
      <c r="U14" s="131"/>
      <c r="V14" s="131"/>
      <c r="W14" s="131"/>
      <c r="X14" s="131"/>
      <c r="Y14" s="131"/>
      <c r="Z14" s="131"/>
      <c r="AA14" s="131"/>
      <c r="AB14" s="131"/>
      <c r="AC14" s="131"/>
      <c r="AD14" s="131"/>
      <c r="AE14" s="131"/>
      <c r="AF14" s="131"/>
      <c r="AG14" s="131"/>
    </row>
    <row r="15" spans="1:33" s="1" customFormat="1" ht="15" customHeight="1" x14ac:dyDescent="0.2">
      <c r="A15" s="472"/>
      <c r="B15" s="473"/>
      <c r="C15" s="670"/>
      <c r="D15" s="670"/>
      <c r="E15" s="670"/>
      <c r="F15" s="670"/>
      <c r="G15" s="670"/>
      <c r="H15" s="670"/>
      <c r="I15" s="670"/>
      <c r="J15" s="670"/>
      <c r="K15" s="670"/>
      <c r="L15" s="670"/>
      <c r="M15" s="670"/>
      <c r="N15" s="670"/>
      <c r="O15" s="131"/>
      <c r="P15" s="131"/>
      <c r="Q15" s="131"/>
      <c r="R15" s="131"/>
      <c r="S15" s="131"/>
      <c r="T15" s="131"/>
      <c r="U15" s="131"/>
      <c r="V15" s="131"/>
      <c r="W15" s="131"/>
      <c r="X15" s="131"/>
      <c r="Y15" s="131"/>
      <c r="Z15" s="131"/>
      <c r="AA15" s="131"/>
      <c r="AB15" s="131"/>
      <c r="AC15" s="131"/>
      <c r="AD15" s="131"/>
      <c r="AE15" s="131"/>
      <c r="AF15" s="131"/>
      <c r="AG15" s="131"/>
    </row>
    <row r="16" spans="1:33" s="1" customFormat="1" ht="15" customHeight="1" x14ac:dyDescent="0.2">
      <c r="A16" s="472"/>
      <c r="B16" s="473"/>
      <c r="C16" s="670" t="s">
        <v>537</v>
      </c>
      <c r="D16" s="670"/>
      <c r="E16" s="670"/>
      <c r="F16" s="670"/>
      <c r="G16" s="670"/>
      <c r="H16" s="670"/>
      <c r="I16" s="670"/>
      <c r="J16" s="670"/>
      <c r="K16" s="670"/>
      <c r="L16" s="670"/>
      <c r="M16" s="670"/>
      <c r="N16" s="670"/>
      <c r="O16" s="131"/>
      <c r="P16" s="131"/>
      <c r="Q16" s="131"/>
      <c r="R16" s="131"/>
      <c r="S16" s="131"/>
      <c r="T16" s="131"/>
      <c r="U16" s="131"/>
      <c r="V16" s="131"/>
      <c r="W16" s="131"/>
      <c r="X16" s="131"/>
      <c r="Y16" s="131"/>
      <c r="Z16" s="131"/>
      <c r="AA16" s="131"/>
      <c r="AB16" s="131"/>
      <c r="AC16" s="131"/>
      <c r="AD16" s="131"/>
      <c r="AE16" s="131"/>
      <c r="AF16" s="131"/>
      <c r="AG16" s="131"/>
    </row>
    <row r="17" spans="1:33" s="1" customFormat="1" ht="15" customHeight="1" x14ac:dyDescent="0.2">
      <c r="A17" s="472"/>
      <c r="B17" s="473"/>
      <c r="C17" s="670"/>
      <c r="D17" s="670"/>
      <c r="E17" s="670"/>
      <c r="F17" s="670"/>
      <c r="G17" s="670"/>
      <c r="H17" s="670"/>
      <c r="I17" s="670"/>
      <c r="J17" s="670"/>
      <c r="K17" s="670"/>
      <c r="L17" s="670"/>
      <c r="M17" s="670"/>
      <c r="N17" s="670"/>
      <c r="O17" s="131"/>
      <c r="P17" s="131"/>
      <c r="Q17" s="131"/>
      <c r="R17" s="131"/>
      <c r="S17" s="131"/>
      <c r="T17" s="131"/>
      <c r="U17" s="131"/>
      <c r="V17" s="131"/>
      <c r="W17" s="131"/>
      <c r="X17" s="131"/>
      <c r="Y17" s="131"/>
      <c r="Z17" s="131"/>
      <c r="AA17" s="131"/>
      <c r="AB17" s="131"/>
      <c r="AC17" s="131"/>
      <c r="AD17" s="131"/>
      <c r="AE17" s="131"/>
      <c r="AF17" s="131"/>
      <c r="AG17" s="131"/>
    </row>
    <row r="18" spans="1:33" s="1" customFormat="1" ht="15" customHeight="1" x14ac:dyDescent="0.2">
      <c r="A18" s="472"/>
      <c r="B18" s="473"/>
      <c r="C18" s="670"/>
      <c r="D18" s="670"/>
      <c r="E18" s="670"/>
      <c r="F18" s="670"/>
      <c r="G18" s="670"/>
      <c r="H18" s="670"/>
      <c r="I18" s="670"/>
      <c r="J18" s="670"/>
      <c r="K18" s="670"/>
      <c r="L18" s="670"/>
      <c r="M18" s="670"/>
      <c r="N18" s="670"/>
      <c r="O18" s="131"/>
      <c r="P18" s="131"/>
      <c r="Q18" s="131"/>
      <c r="R18" s="131"/>
      <c r="S18" s="131"/>
      <c r="T18" s="131"/>
      <c r="U18" s="131"/>
      <c r="V18" s="131"/>
      <c r="W18" s="131"/>
      <c r="X18" s="131"/>
      <c r="Y18" s="131"/>
      <c r="Z18" s="131"/>
      <c r="AA18" s="131"/>
      <c r="AB18" s="131"/>
      <c r="AC18" s="131"/>
      <c r="AD18" s="131"/>
      <c r="AE18" s="131"/>
      <c r="AF18" s="131"/>
      <c r="AG18" s="131"/>
    </row>
    <row r="19" spans="1:33" ht="9" customHeight="1" x14ac:dyDescent="0.2">
      <c r="A19" s="10"/>
      <c r="B19" s="47"/>
      <c r="C19" s="670"/>
      <c r="D19" s="670"/>
      <c r="E19" s="670"/>
      <c r="F19" s="670"/>
      <c r="G19" s="670"/>
      <c r="H19" s="670"/>
      <c r="I19" s="670"/>
      <c r="J19" s="670"/>
      <c r="K19" s="670"/>
      <c r="L19" s="670"/>
      <c r="M19" s="670"/>
      <c r="N19" s="670"/>
      <c r="O19" s="55"/>
      <c r="P19" s="55"/>
      <c r="Q19" s="55"/>
      <c r="R19" s="55"/>
      <c r="S19" s="55"/>
      <c r="T19" s="55"/>
      <c r="U19" s="55"/>
      <c r="V19" s="55"/>
      <c r="W19" s="55"/>
      <c r="X19" s="55"/>
      <c r="Y19" s="55"/>
      <c r="Z19" s="55"/>
      <c r="AA19" s="55"/>
      <c r="AB19" s="55"/>
      <c r="AC19" s="55"/>
      <c r="AD19" s="55"/>
      <c r="AE19" s="55"/>
      <c r="AF19" s="55"/>
      <c r="AG19" s="55"/>
    </row>
    <row r="20" spans="1:33" s="1" customFormat="1" ht="15" customHeight="1" x14ac:dyDescent="0.2">
      <c r="A20" s="472"/>
      <c r="B20" s="473" t="s">
        <v>538</v>
      </c>
      <c r="C20" s="47"/>
      <c r="D20" s="47"/>
      <c r="E20" s="47"/>
      <c r="F20" s="47"/>
      <c r="G20" s="47"/>
      <c r="H20" s="47"/>
      <c r="I20" s="47"/>
      <c r="J20" s="47"/>
      <c r="K20" s="47"/>
      <c r="L20" s="47"/>
      <c r="M20" s="10"/>
      <c r="N20" s="10"/>
      <c r="O20" s="10"/>
      <c r="P20" s="10"/>
      <c r="Q20" s="10"/>
      <c r="R20" s="10"/>
      <c r="S20" s="10"/>
      <c r="T20" s="10"/>
      <c r="U20" s="10"/>
      <c r="V20" s="10"/>
      <c r="W20" s="10"/>
      <c r="X20" s="10"/>
      <c r="Y20" s="10"/>
      <c r="Z20" s="10"/>
      <c r="AA20" s="10"/>
      <c r="AB20" s="10"/>
      <c r="AC20" s="10"/>
      <c r="AD20" s="10"/>
      <c r="AE20" s="10"/>
      <c r="AF20" s="10"/>
      <c r="AG20" s="10"/>
    </row>
    <row r="21" spans="1:33" ht="15" customHeight="1" x14ac:dyDescent="0.2">
      <c r="A21" s="10"/>
      <c r="B21" s="47"/>
      <c r="C21" s="501" t="s">
        <v>100</v>
      </c>
      <c r="D21" s="501"/>
      <c r="E21" s="501"/>
      <c r="F21" s="501"/>
      <c r="G21" s="501"/>
      <c r="H21" s="501"/>
      <c r="I21" s="501"/>
      <c r="J21" s="501"/>
      <c r="K21" s="501"/>
      <c r="L21" s="501"/>
      <c r="M21" s="501"/>
      <c r="N21" s="501"/>
      <c r="O21" s="55"/>
      <c r="P21" s="55"/>
      <c r="Q21" s="55"/>
      <c r="R21" s="55"/>
      <c r="S21" s="55"/>
      <c r="T21" s="55"/>
      <c r="U21" s="55"/>
      <c r="V21" s="55"/>
      <c r="W21" s="55"/>
      <c r="X21" s="55"/>
      <c r="Y21" s="55"/>
      <c r="Z21" s="55"/>
      <c r="AA21" s="55"/>
      <c r="AB21" s="55"/>
      <c r="AC21" s="55"/>
      <c r="AD21" s="55"/>
      <c r="AE21" s="55"/>
      <c r="AF21" s="55"/>
      <c r="AG21" s="55"/>
    </row>
    <row r="22" spans="1:33" ht="15" customHeight="1" x14ac:dyDescent="0.2">
      <c r="A22" s="10"/>
      <c r="B22" s="47"/>
      <c r="C22" s="501"/>
      <c r="D22" s="501"/>
      <c r="E22" s="501"/>
      <c r="F22" s="501"/>
      <c r="G22" s="501"/>
      <c r="H22" s="501"/>
      <c r="I22" s="501"/>
      <c r="J22" s="501"/>
      <c r="K22" s="501"/>
      <c r="L22" s="501"/>
      <c r="M22" s="501"/>
      <c r="N22" s="501"/>
      <c r="O22" s="55"/>
      <c r="P22" s="55"/>
      <c r="Q22" s="55"/>
      <c r="R22" s="55"/>
      <c r="S22" s="55"/>
      <c r="T22" s="55"/>
      <c r="U22" s="55"/>
      <c r="V22" s="55"/>
      <c r="W22" s="55"/>
      <c r="X22" s="55"/>
      <c r="Y22" s="55"/>
      <c r="Z22" s="55"/>
      <c r="AA22" s="55"/>
      <c r="AB22" s="55"/>
      <c r="AC22" s="55"/>
      <c r="AD22" s="55"/>
      <c r="AE22" s="55"/>
      <c r="AF22" s="55"/>
      <c r="AG22" s="55"/>
    </row>
    <row r="23" spans="1:33" ht="15" customHeight="1" x14ac:dyDescent="0.2">
      <c r="A23" s="10"/>
      <c r="B23" s="47"/>
      <c r="C23" s="501"/>
      <c r="D23" s="501"/>
      <c r="E23" s="501"/>
      <c r="F23" s="501"/>
      <c r="G23" s="501"/>
      <c r="H23" s="501"/>
      <c r="I23" s="501"/>
      <c r="J23" s="501"/>
      <c r="K23" s="501"/>
      <c r="L23" s="501"/>
      <c r="M23" s="501"/>
      <c r="N23" s="501"/>
      <c r="O23" s="55"/>
      <c r="P23" s="55"/>
      <c r="Q23" s="55"/>
      <c r="R23" s="55"/>
      <c r="S23" s="55"/>
      <c r="T23" s="55"/>
      <c r="U23" s="55"/>
      <c r="V23" s="55"/>
      <c r="W23" s="55"/>
      <c r="X23" s="55"/>
      <c r="Y23" s="55"/>
      <c r="Z23" s="55"/>
      <c r="AA23" s="55"/>
      <c r="AB23" s="55"/>
      <c r="AC23" s="55"/>
      <c r="AD23" s="55"/>
      <c r="AE23" s="55"/>
      <c r="AF23" s="55"/>
      <c r="AG23" s="55"/>
    </row>
    <row r="24" spans="1:33" ht="15" customHeight="1" x14ac:dyDescent="0.2">
      <c r="A24" s="10"/>
      <c r="B24" s="47"/>
      <c r="C24" s="501"/>
      <c r="D24" s="501"/>
      <c r="E24" s="501"/>
      <c r="F24" s="501"/>
      <c r="G24" s="501"/>
      <c r="H24" s="501"/>
      <c r="I24" s="501"/>
      <c r="J24" s="501"/>
      <c r="K24" s="501"/>
      <c r="L24" s="501"/>
      <c r="M24" s="501"/>
      <c r="N24" s="501"/>
      <c r="O24" s="55"/>
      <c r="P24" s="55"/>
      <c r="Q24" s="55"/>
      <c r="R24" s="55"/>
      <c r="S24" s="55"/>
      <c r="T24" s="55"/>
      <c r="U24" s="55"/>
      <c r="V24" s="55"/>
      <c r="W24" s="55"/>
      <c r="X24" s="55"/>
      <c r="Y24" s="55"/>
      <c r="Z24" s="55"/>
      <c r="AA24" s="55"/>
      <c r="AB24" s="55"/>
      <c r="AC24" s="55"/>
      <c r="AD24" s="55"/>
      <c r="AE24" s="55"/>
      <c r="AF24" s="55"/>
      <c r="AG24" s="55"/>
    </row>
    <row r="25" spans="1:33" ht="15" customHeight="1" x14ac:dyDescent="0.2">
      <c r="A25" s="10"/>
      <c r="B25" s="47"/>
      <c r="C25" s="501"/>
      <c r="D25" s="501"/>
      <c r="E25" s="501"/>
      <c r="F25" s="501"/>
      <c r="G25" s="501"/>
      <c r="H25" s="501"/>
      <c r="I25" s="501"/>
      <c r="J25" s="501"/>
      <c r="K25" s="501"/>
      <c r="L25" s="501"/>
      <c r="M25" s="501"/>
      <c r="N25" s="501"/>
      <c r="O25" s="55"/>
      <c r="P25" s="55"/>
      <c r="Q25" s="55"/>
      <c r="R25" s="55"/>
      <c r="S25" s="55"/>
      <c r="T25" s="55"/>
      <c r="U25" s="55"/>
      <c r="V25" s="55"/>
      <c r="W25" s="55"/>
      <c r="X25" s="55"/>
      <c r="Y25" s="55"/>
      <c r="Z25" s="55"/>
      <c r="AA25" s="55"/>
      <c r="AB25" s="55"/>
      <c r="AC25" s="55"/>
      <c r="AD25" s="55"/>
      <c r="AE25" s="55"/>
      <c r="AF25" s="55"/>
      <c r="AG25" s="55"/>
    </row>
    <row r="26" spans="1:33" ht="15" customHeight="1" x14ac:dyDescent="0.2">
      <c r="A26" s="10"/>
      <c r="B26" s="47"/>
      <c r="C26" s="501"/>
      <c r="D26" s="501"/>
      <c r="E26" s="501"/>
      <c r="F26" s="501"/>
      <c r="G26" s="501"/>
      <c r="H26" s="501"/>
      <c r="I26" s="501"/>
      <c r="J26" s="501"/>
      <c r="K26" s="501"/>
      <c r="L26" s="501"/>
      <c r="M26" s="501"/>
      <c r="N26" s="501"/>
      <c r="O26" s="55"/>
      <c r="P26" s="55"/>
      <c r="Q26" s="55"/>
      <c r="R26" s="55"/>
      <c r="S26" s="55"/>
      <c r="T26" s="55"/>
      <c r="U26" s="55"/>
      <c r="V26" s="55"/>
      <c r="W26" s="55"/>
      <c r="X26" s="55"/>
      <c r="Y26" s="55"/>
      <c r="Z26" s="55"/>
      <c r="AA26" s="55"/>
      <c r="AB26" s="55"/>
      <c r="AC26" s="55"/>
      <c r="AD26" s="55"/>
      <c r="AE26" s="55"/>
      <c r="AF26" s="55"/>
      <c r="AG26" s="55"/>
    </row>
    <row r="27" spans="1:33" ht="18" customHeight="1" x14ac:dyDescent="0.2">
      <c r="A27" s="10"/>
      <c r="B27" s="47"/>
      <c r="C27" s="501"/>
      <c r="D27" s="501"/>
      <c r="E27" s="501"/>
      <c r="F27" s="501"/>
      <c r="G27" s="501"/>
      <c r="H27" s="501"/>
      <c r="I27" s="501"/>
      <c r="J27" s="501"/>
      <c r="K27" s="501"/>
      <c r="L27" s="501"/>
      <c r="M27" s="501"/>
      <c r="N27" s="501"/>
      <c r="O27" s="55"/>
      <c r="P27" s="55"/>
      <c r="Q27" s="55"/>
      <c r="R27" s="55"/>
      <c r="S27" s="55"/>
      <c r="T27" s="55"/>
      <c r="U27" s="55"/>
      <c r="V27" s="55"/>
      <c r="W27" s="55"/>
      <c r="X27" s="55"/>
      <c r="Y27" s="55"/>
      <c r="Z27" s="55"/>
      <c r="AA27" s="55"/>
      <c r="AB27" s="55"/>
      <c r="AC27" s="55"/>
      <c r="AD27" s="55"/>
      <c r="AE27" s="55"/>
      <c r="AF27" s="55"/>
      <c r="AG27" s="55"/>
    </row>
    <row r="28" spans="1:33" ht="19.5" customHeight="1" x14ac:dyDescent="0.2">
      <c r="A28" s="10"/>
      <c r="B28" s="47"/>
      <c r="C28" s="501"/>
      <c r="D28" s="501"/>
      <c r="E28" s="501"/>
      <c r="F28" s="501"/>
      <c r="G28" s="501"/>
      <c r="H28" s="501"/>
      <c r="I28" s="501"/>
      <c r="J28" s="501"/>
      <c r="K28" s="501"/>
      <c r="L28" s="501"/>
      <c r="M28" s="501"/>
      <c r="N28" s="501"/>
      <c r="O28" s="55"/>
      <c r="P28" s="55"/>
      <c r="Q28" s="55"/>
      <c r="R28" s="55"/>
      <c r="S28" s="55"/>
      <c r="T28" s="55"/>
      <c r="U28" s="55"/>
      <c r="V28" s="55"/>
      <c r="W28" s="55"/>
      <c r="X28" s="55"/>
      <c r="Y28" s="55"/>
      <c r="Z28" s="55"/>
      <c r="AA28" s="55"/>
      <c r="AB28" s="55"/>
      <c r="AC28" s="55"/>
      <c r="AD28" s="55"/>
      <c r="AE28" s="55"/>
      <c r="AF28" s="55"/>
      <c r="AG28" s="55"/>
    </row>
    <row r="29" spans="1:33" ht="9" customHeight="1" x14ac:dyDescent="0.2">
      <c r="A29" s="10"/>
      <c r="B29" s="47"/>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row>
    <row r="30" spans="1:33" s="1" customFormat="1" ht="15" customHeight="1" x14ac:dyDescent="0.2">
      <c r="A30" s="472"/>
      <c r="B30" s="473" t="s">
        <v>529</v>
      </c>
      <c r="C30" s="48"/>
      <c r="D30" s="48"/>
      <c r="E30" s="48"/>
      <c r="F30" s="48"/>
      <c r="G30" s="48"/>
      <c r="H30" s="48"/>
      <c r="I30" s="48"/>
      <c r="J30" s="48"/>
      <c r="K30" s="48"/>
      <c r="L30" s="48"/>
      <c r="M30" s="48"/>
      <c r="N30" s="48"/>
      <c r="O30" s="10"/>
      <c r="P30" s="10"/>
      <c r="Q30" s="10"/>
      <c r="R30" s="10"/>
      <c r="S30" s="10"/>
      <c r="T30" s="10"/>
      <c r="U30" s="10"/>
      <c r="V30" s="10"/>
      <c r="W30" s="10"/>
      <c r="X30" s="10"/>
      <c r="Y30" s="10"/>
      <c r="Z30" s="10"/>
      <c r="AA30" s="10"/>
      <c r="AB30" s="10"/>
      <c r="AC30" s="10"/>
      <c r="AD30" s="10"/>
      <c r="AE30" s="10"/>
      <c r="AF30" s="10"/>
      <c r="AG30" s="10"/>
    </row>
    <row r="31" spans="1:33" ht="15" customHeight="1" x14ac:dyDescent="0.2">
      <c r="A31" s="10"/>
      <c r="B31" s="47"/>
      <c r="C31" s="47" t="s">
        <v>284</v>
      </c>
      <c r="D31" s="47" t="s">
        <v>27</v>
      </c>
      <c r="E31" s="47"/>
      <c r="F31" s="47"/>
      <c r="G31" s="47"/>
      <c r="H31" s="47"/>
      <c r="I31" s="47"/>
      <c r="J31" s="47"/>
      <c r="K31" s="47"/>
      <c r="L31" s="47"/>
      <c r="M31" s="10"/>
      <c r="N31" s="10"/>
      <c r="O31" s="10"/>
      <c r="P31" s="10"/>
      <c r="Q31" s="10"/>
      <c r="R31" s="10"/>
      <c r="S31" s="10"/>
      <c r="T31" s="10"/>
      <c r="U31" s="10"/>
      <c r="V31" s="10"/>
      <c r="W31" s="10"/>
      <c r="X31" s="10"/>
      <c r="Y31" s="10"/>
      <c r="Z31" s="10"/>
      <c r="AA31" s="10"/>
      <c r="AB31" s="10"/>
      <c r="AC31" s="10"/>
      <c r="AD31" s="10"/>
      <c r="AE31" s="10"/>
      <c r="AF31" s="10"/>
      <c r="AG31" s="10"/>
    </row>
    <row r="32" spans="1:33" ht="15" customHeight="1" x14ac:dyDescent="0.2">
      <c r="A32" s="10"/>
      <c r="B32" s="47"/>
      <c r="C32" s="47"/>
      <c r="D32" s="499" t="s">
        <v>445</v>
      </c>
      <c r="E32" s="499"/>
      <c r="F32" s="499"/>
      <c r="G32" s="499"/>
      <c r="H32" s="499"/>
      <c r="I32" s="499"/>
      <c r="J32" s="499"/>
      <c r="K32" s="499"/>
      <c r="L32" s="499"/>
      <c r="M32" s="499"/>
      <c r="N32" s="499"/>
      <c r="O32" s="55"/>
      <c r="P32" s="55"/>
      <c r="Q32" s="55"/>
      <c r="R32" s="55"/>
      <c r="S32" s="55"/>
      <c r="T32" s="55"/>
      <c r="U32" s="55"/>
      <c r="V32" s="55"/>
      <c r="W32" s="55"/>
      <c r="X32" s="55"/>
      <c r="Y32" s="55"/>
      <c r="Z32" s="55"/>
      <c r="AA32" s="55"/>
      <c r="AB32" s="55"/>
      <c r="AC32" s="55"/>
      <c r="AD32" s="55"/>
      <c r="AE32" s="55"/>
      <c r="AF32" s="55"/>
      <c r="AG32" s="55"/>
    </row>
    <row r="33" spans="1:33" ht="15" customHeight="1" x14ac:dyDescent="0.2">
      <c r="A33" s="10"/>
      <c r="B33" s="47"/>
      <c r="C33" s="47"/>
      <c r="D33" s="499"/>
      <c r="E33" s="499"/>
      <c r="F33" s="499"/>
      <c r="G33" s="499"/>
      <c r="H33" s="499"/>
      <c r="I33" s="499"/>
      <c r="J33" s="499"/>
      <c r="K33" s="499"/>
      <c r="L33" s="499"/>
      <c r="M33" s="499"/>
      <c r="N33" s="499"/>
      <c r="O33" s="55"/>
      <c r="P33" s="55"/>
      <c r="Q33" s="55"/>
      <c r="R33" s="55"/>
      <c r="S33" s="55"/>
      <c r="T33" s="55"/>
      <c r="U33" s="55"/>
      <c r="V33" s="55"/>
      <c r="W33" s="55"/>
      <c r="X33" s="55"/>
      <c r="Y33" s="55"/>
      <c r="Z33" s="55"/>
      <c r="AA33" s="55"/>
      <c r="AB33" s="55"/>
      <c r="AC33" s="55"/>
      <c r="AD33" s="55"/>
      <c r="AE33" s="55"/>
      <c r="AF33" s="55"/>
      <c r="AG33" s="55"/>
    </row>
    <row r="34" spans="1:33" ht="15" customHeight="1" x14ac:dyDescent="0.2">
      <c r="A34" s="10"/>
      <c r="B34" s="47"/>
      <c r="C34" s="47"/>
      <c r="D34" s="499"/>
      <c r="E34" s="499"/>
      <c r="F34" s="499"/>
      <c r="G34" s="499"/>
      <c r="H34" s="499"/>
      <c r="I34" s="499"/>
      <c r="J34" s="499"/>
      <c r="K34" s="499"/>
      <c r="L34" s="499"/>
      <c r="M34" s="499"/>
      <c r="N34" s="499"/>
      <c r="O34" s="55"/>
      <c r="P34" s="55"/>
      <c r="Q34" s="55"/>
      <c r="R34" s="55"/>
      <c r="S34" s="55"/>
      <c r="T34" s="55"/>
      <c r="U34" s="55"/>
      <c r="V34" s="55"/>
      <c r="W34" s="55"/>
      <c r="X34" s="55"/>
      <c r="Y34" s="55"/>
      <c r="Z34" s="55"/>
      <c r="AA34" s="55"/>
      <c r="AB34" s="55"/>
      <c r="AC34" s="55"/>
      <c r="AD34" s="55"/>
      <c r="AE34" s="55"/>
      <c r="AF34" s="55"/>
      <c r="AG34" s="55"/>
    </row>
    <row r="35" spans="1:33" ht="15" customHeight="1" x14ac:dyDescent="0.2">
      <c r="A35" s="10"/>
      <c r="B35" s="47"/>
      <c r="C35" s="47"/>
      <c r="D35" s="667" t="s">
        <v>539</v>
      </c>
      <c r="E35" s="667"/>
      <c r="F35" s="667"/>
      <c r="G35" s="667"/>
      <c r="H35" s="667"/>
      <c r="I35" s="667"/>
      <c r="J35" s="667"/>
      <c r="K35" s="667"/>
      <c r="L35" s="667"/>
      <c r="M35" s="667"/>
      <c r="N35" s="667"/>
      <c r="O35" s="55"/>
      <c r="P35" s="55"/>
      <c r="Q35" s="55"/>
      <c r="R35" s="55"/>
      <c r="S35" s="55"/>
      <c r="T35" s="55"/>
      <c r="U35" s="55"/>
      <c r="V35" s="55"/>
      <c r="W35" s="55"/>
      <c r="X35" s="55"/>
      <c r="Y35" s="55"/>
      <c r="Z35" s="55"/>
      <c r="AA35" s="55"/>
      <c r="AB35" s="55"/>
      <c r="AC35" s="55"/>
      <c r="AD35" s="55"/>
      <c r="AE35" s="55"/>
      <c r="AF35" s="55"/>
      <c r="AG35" s="55"/>
    </row>
    <row r="36" spans="1:33" ht="15" customHeight="1" x14ac:dyDescent="0.2">
      <c r="A36" s="10"/>
      <c r="B36" s="47"/>
      <c r="C36" s="47"/>
      <c r="D36" s="667"/>
      <c r="E36" s="667"/>
      <c r="F36" s="667"/>
      <c r="G36" s="667"/>
      <c r="H36" s="667"/>
      <c r="I36" s="667"/>
      <c r="J36" s="667"/>
      <c r="K36" s="667"/>
      <c r="L36" s="667"/>
      <c r="M36" s="667"/>
      <c r="N36" s="667"/>
      <c r="O36" s="55"/>
      <c r="P36" s="55"/>
      <c r="Q36" s="55"/>
      <c r="R36" s="55"/>
      <c r="S36" s="55"/>
      <c r="T36" s="55"/>
      <c r="U36" s="55"/>
      <c r="V36" s="55"/>
      <c r="W36" s="55"/>
      <c r="X36" s="55"/>
      <c r="Y36" s="55"/>
      <c r="Z36" s="55"/>
      <c r="AA36" s="55"/>
      <c r="AB36" s="55"/>
      <c r="AC36" s="55"/>
      <c r="AD36" s="55"/>
      <c r="AE36" s="55"/>
      <c r="AF36" s="55"/>
      <c r="AG36" s="55"/>
    </row>
    <row r="37" spans="1:33" ht="15" customHeight="1" x14ac:dyDescent="0.2">
      <c r="A37" s="10"/>
      <c r="B37" s="47"/>
      <c r="C37" s="47"/>
      <c r="D37" s="667"/>
      <c r="E37" s="667"/>
      <c r="F37" s="667"/>
      <c r="G37" s="667"/>
      <c r="H37" s="667"/>
      <c r="I37" s="667"/>
      <c r="J37" s="667"/>
      <c r="K37" s="667"/>
      <c r="L37" s="667"/>
      <c r="M37" s="667"/>
      <c r="N37" s="667"/>
      <c r="O37" s="55"/>
      <c r="P37" s="55"/>
      <c r="Q37" s="55"/>
      <c r="R37" s="55"/>
      <c r="S37" s="55"/>
      <c r="T37" s="55"/>
      <c r="U37" s="55"/>
      <c r="V37" s="55"/>
      <c r="W37" s="55"/>
      <c r="X37" s="55"/>
      <c r="Y37" s="55"/>
      <c r="Z37" s="55"/>
      <c r="AA37" s="55"/>
      <c r="AB37" s="55"/>
      <c r="AC37" s="55"/>
      <c r="AD37" s="55"/>
      <c r="AE37" s="55"/>
      <c r="AF37" s="55"/>
      <c r="AG37" s="55"/>
    </row>
    <row r="38" spans="1:33" ht="15" customHeight="1" x14ac:dyDescent="0.2">
      <c r="A38" s="10"/>
      <c r="B38" s="47"/>
      <c r="C38" s="47"/>
      <c r="D38" s="473" t="s">
        <v>270</v>
      </c>
      <c r="E38" s="47"/>
      <c r="F38" s="47"/>
      <c r="G38" s="47"/>
      <c r="H38" s="47"/>
      <c r="I38" s="47"/>
      <c r="J38" s="47"/>
      <c r="K38" s="47"/>
      <c r="L38" s="47"/>
      <c r="M38" s="10"/>
      <c r="N38" s="10"/>
      <c r="O38" s="10"/>
      <c r="P38" s="10"/>
      <c r="Q38" s="10"/>
      <c r="R38" s="10"/>
      <c r="S38" s="10"/>
      <c r="T38" s="10"/>
      <c r="U38" s="10"/>
      <c r="V38" s="10"/>
      <c r="W38" s="10"/>
      <c r="X38" s="10"/>
      <c r="Y38" s="10"/>
      <c r="Z38" s="10"/>
      <c r="AA38" s="10"/>
      <c r="AB38" s="10"/>
      <c r="AC38" s="10"/>
      <c r="AD38" s="10"/>
      <c r="AE38" s="10"/>
      <c r="AF38" s="10"/>
      <c r="AG38" s="10"/>
    </row>
    <row r="39" spans="1:33" ht="15" customHeight="1" x14ac:dyDescent="0.2">
      <c r="A39" s="10"/>
      <c r="B39" s="47"/>
      <c r="C39" s="47"/>
      <c r="D39" s="667" t="s">
        <v>86</v>
      </c>
      <c r="E39" s="667"/>
      <c r="F39" s="667"/>
      <c r="G39" s="667"/>
      <c r="H39" s="667"/>
      <c r="I39" s="667"/>
      <c r="J39" s="667"/>
      <c r="K39" s="667"/>
      <c r="L39" s="667"/>
      <c r="M39" s="667"/>
      <c r="N39" s="667"/>
      <c r="O39" s="55"/>
      <c r="P39" s="55"/>
      <c r="Q39" s="55"/>
      <c r="R39" s="55"/>
      <c r="S39" s="55"/>
      <c r="T39" s="55"/>
      <c r="U39" s="55"/>
      <c r="V39" s="55"/>
      <c r="W39" s="55"/>
      <c r="X39" s="55"/>
      <c r="Y39" s="55"/>
      <c r="Z39" s="55"/>
      <c r="AA39" s="55"/>
      <c r="AB39" s="55"/>
      <c r="AC39" s="55"/>
      <c r="AD39" s="55"/>
      <c r="AE39" s="55"/>
      <c r="AF39" s="55"/>
      <c r="AG39" s="55"/>
    </row>
    <row r="40" spans="1:33" ht="15" customHeight="1" x14ac:dyDescent="0.2">
      <c r="A40" s="10"/>
      <c r="B40" s="47"/>
      <c r="C40" s="47"/>
      <c r="D40" s="667"/>
      <c r="E40" s="667"/>
      <c r="F40" s="667"/>
      <c r="G40" s="667"/>
      <c r="H40" s="667"/>
      <c r="I40" s="667"/>
      <c r="J40" s="667"/>
      <c r="K40" s="667"/>
      <c r="L40" s="667"/>
      <c r="M40" s="667"/>
      <c r="N40" s="667"/>
      <c r="O40" s="55"/>
      <c r="P40" s="55"/>
      <c r="Q40" s="55"/>
      <c r="R40" s="55"/>
      <c r="S40" s="55"/>
      <c r="T40" s="55"/>
      <c r="U40" s="55"/>
      <c r="V40" s="55"/>
      <c r="W40" s="55"/>
      <c r="X40" s="55"/>
      <c r="Y40" s="55"/>
      <c r="Z40" s="55"/>
      <c r="AA40" s="55"/>
      <c r="AB40" s="55"/>
      <c r="AC40" s="55"/>
      <c r="AD40" s="55"/>
      <c r="AE40" s="55"/>
      <c r="AF40" s="55"/>
      <c r="AG40" s="55"/>
    </row>
    <row r="41" spans="1:33" ht="15" customHeight="1" x14ac:dyDescent="0.2">
      <c r="A41" s="10"/>
      <c r="B41" s="47"/>
      <c r="C41" s="47"/>
      <c r="D41" s="667" t="s">
        <v>550</v>
      </c>
      <c r="E41" s="667"/>
      <c r="F41" s="667"/>
      <c r="G41" s="667"/>
      <c r="H41" s="667"/>
      <c r="I41" s="667"/>
      <c r="J41" s="667"/>
      <c r="K41" s="667"/>
      <c r="L41" s="667"/>
      <c r="M41" s="667"/>
      <c r="N41" s="667"/>
      <c r="O41" s="55"/>
      <c r="P41" s="55"/>
      <c r="Q41" s="55"/>
      <c r="R41" s="55"/>
      <c r="S41" s="55"/>
      <c r="T41" s="55"/>
      <c r="U41" s="55"/>
      <c r="V41" s="55"/>
      <c r="W41" s="55"/>
      <c r="X41" s="55"/>
      <c r="Y41" s="55"/>
      <c r="Z41" s="55"/>
      <c r="AA41" s="55"/>
      <c r="AB41" s="55"/>
      <c r="AC41" s="55"/>
      <c r="AD41" s="55"/>
      <c r="AE41" s="55"/>
      <c r="AF41" s="55"/>
      <c r="AG41" s="55"/>
    </row>
    <row r="42" spans="1:33" ht="15" customHeight="1" x14ac:dyDescent="0.2">
      <c r="A42" s="10"/>
      <c r="B42" s="47"/>
      <c r="C42" s="47"/>
      <c r="D42" s="667"/>
      <c r="E42" s="667"/>
      <c r="F42" s="667"/>
      <c r="G42" s="667"/>
      <c r="H42" s="667"/>
      <c r="I42" s="667"/>
      <c r="J42" s="667"/>
      <c r="K42" s="667"/>
      <c r="L42" s="667"/>
      <c r="M42" s="667"/>
      <c r="N42" s="667"/>
      <c r="O42" s="55"/>
      <c r="P42" s="55"/>
      <c r="Q42" s="55"/>
      <c r="R42" s="55"/>
      <c r="S42" s="55"/>
      <c r="T42" s="55"/>
      <c r="U42" s="55"/>
      <c r="V42" s="55"/>
      <c r="W42" s="55"/>
      <c r="X42" s="55"/>
      <c r="Y42" s="55"/>
      <c r="Z42" s="55"/>
      <c r="AA42" s="55"/>
      <c r="AB42" s="55"/>
      <c r="AC42" s="55"/>
      <c r="AD42" s="55"/>
      <c r="AE42" s="55"/>
      <c r="AF42" s="55"/>
      <c r="AG42" s="55"/>
    </row>
    <row r="43" spans="1:33" ht="15" customHeight="1" x14ac:dyDescent="0.2">
      <c r="A43" s="10"/>
      <c r="B43" s="47"/>
      <c r="C43" s="47"/>
      <c r="D43" s="667"/>
      <c r="E43" s="667"/>
      <c r="F43" s="667"/>
      <c r="G43" s="667"/>
      <c r="H43" s="667"/>
      <c r="I43" s="667"/>
      <c r="J43" s="667"/>
      <c r="K43" s="667"/>
      <c r="L43" s="667"/>
      <c r="M43" s="667"/>
      <c r="N43" s="667"/>
      <c r="O43" s="55"/>
      <c r="P43" s="55"/>
      <c r="Q43" s="55"/>
      <c r="R43" s="55"/>
      <c r="S43" s="55"/>
      <c r="T43" s="55"/>
      <c r="U43" s="55"/>
      <c r="V43" s="55"/>
      <c r="W43" s="55"/>
      <c r="X43" s="55"/>
      <c r="Y43" s="55"/>
      <c r="Z43" s="55"/>
      <c r="AA43" s="55"/>
      <c r="AB43" s="55"/>
      <c r="AC43" s="55"/>
      <c r="AD43" s="55"/>
      <c r="AE43" s="55"/>
      <c r="AF43" s="55"/>
      <c r="AG43" s="55"/>
    </row>
    <row r="44" spans="1:33" ht="15" customHeight="1" x14ac:dyDescent="0.2">
      <c r="A44" s="10"/>
      <c r="B44" s="47"/>
      <c r="C44" s="47"/>
      <c r="D44" s="667"/>
      <c r="E44" s="667"/>
      <c r="F44" s="667"/>
      <c r="G44" s="667"/>
      <c r="H44" s="667"/>
      <c r="I44" s="667"/>
      <c r="J44" s="667"/>
      <c r="K44" s="667"/>
      <c r="L44" s="667"/>
      <c r="M44" s="667"/>
      <c r="N44" s="667"/>
      <c r="O44" s="55"/>
      <c r="P44" s="55"/>
      <c r="Q44" s="55"/>
      <c r="R44" s="55"/>
      <c r="S44" s="55"/>
      <c r="T44" s="55"/>
      <c r="U44" s="55"/>
      <c r="V44" s="55"/>
      <c r="W44" s="55"/>
      <c r="X44" s="55"/>
      <c r="Y44" s="55"/>
      <c r="Z44" s="55"/>
      <c r="AA44" s="55"/>
      <c r="AB44" s="55"/>
      <c r="AC44" s="55"/>
      <c r="AD44" s="55"/>
      <c r="AE44" s="55"/>
      <c r="AF44" s="55"/>
      <c r="AG44" s="55"/>
    </row>
    <row r="45" spans="1:33" ht="15" customHeight="1" x14ac:dyDescent="0.2">
      <c r="A45" s="10"/>
      <c r="B45" s="47"/>
      <c r="C45" s="47"/>
      <c r="D45" s="667"/>
      <c r="E45" s="667"/>
      <c r="F45" s="667"/>
      <c r="G45" s="667"/>
      <c r="H45" s="667"/>
      <c r="I45" s="667"/>
      <c r="J45" s="667"/>
      <c r="K45" s="667"/>
      <c r="L45" s="667"/>
      <c r="M45" s="667"/>
      <c r="N45" s="667"/>
      <c r="O45" s="55"/>
      <c r="P45" s="55"/>
      <c r="Q45" s="55"/>
      <c r="R45" s="55"/>
      <c r="S45" s="55"/>
      <c r="T45" s="55"/>
      <c r="U45" s="55"/>
      <c r="V45" s="55"/>
      <c r="W45" s="55"/>
      <c r="X45" s="55"/>
      <c r="Y45" s="55"/>
      <c r="Z45" s="55"/>
      <c r="AA45" s="55"/>
      <c r="AB45" s="55"/>
      <c r="AC45" s="55"/>
      <c r="AD45" s="55"/>
      <c r="AE45" s="55"/>
      <c r="AF45" s="55"/>
      <c r="AG45" s="55"/>
    </row>
    <row r="46" spans="1:33" ht="15" customHeight="1" x14ac:dyDescent="0.2">
      <c r="A46" s="10"/>
      <c r="B46" s="47"/>
      <c r="C46" s="47"/>
      <c r="D46" s="473" t="s">
        <v>373</v>
      </c>
      <c r="E46" s="47"/>
      <c r="F46" s="47"/>
      <c r="G46" s="47"/>
      <c r="H46" s="47"/>
      <c r="I46" s="47"/>
      <c r="J46" s="47"/>
      <c r="K46" s="47"/>
      <c r="L46" s="47"/>
      <c r="M46" s="10"/>
      <c r="N46" s="10"/>
      <c r="O46" s="10"/>
      <c r="P46" s="10"/>
      <c r="Q46" s="10"/>
      <c r="R46" s="10"/>
      <c r="S46" s="10"/>
      <c r="T46" s="10"/>
      <c r="U46" s="10"/>
      <c r="V46" s="10"/>
      <c r="W46" s="10"/>
      <c r="X46" s="10"/>
      <c r="Y46" s="10"/>
      <c r="Z46" s="10"/>
      <c r="AA46" s="10"/>
      <c r="AB46" s="10"/>
      <c r="AC46" s="10"/>
      <c r="AD46" s="10"/>
      <c r="AE46" s="10"/>
      <c r="AF46" s="10"/>
      <c r="AG46" s="10"/>
    </row>
    <row r="47" spans="1:33" ht="9" customHeight="1" x14ac:dyDescent="0.2">
      <c r="A47" s="10"/>
      <c r="B47" s="47"/>
      <c r="C47" s="47"/>
      <c r="D47" s="47"/>
      <c r="E47" s="47"/>
      <c r="F47" s="47"/>
      <c r="G47" s="47"/>
      <c r="H47" s="47"/>
      <c r="I47" s="47"/>
      <c r="J47" s="47"/>
      <c r="K47" s="47"/>
      <c r="L47" s="47"/>
      <c r="M47" s="10"/>
      <c r="N47" s="10"/>
      <c r="O47" s="10"/>
      <c r="P47" s="10"/>
      <c r="Q47" s="10"/>
      <c r="R47" s="10"/>
      <c r="S47" s="10"/>
      <c r="T47" s="10"/>
      <c r="U47" s="10"/>
      <c r="V47" s="10"/>
      <c r="W47" s="10"/>
      <c r="X47" s="10"/>
      <c r="Y47" s="10"/>
      <c r="Z47" s="10"/>
      <c r="AA47" s="10"/>
      <c r="AB47" s="10"/>
      <c r="AC47" s="10"/>
      <c r="AD47" s="10"/>
      <c r="AE47" s="10"/>
      <c r="AF47" s="10"/>
      <c r="AG47" s="10"/>
    </row>
    <row r="48" spans="1:33" ht="15" customHeight="1" x14ac:dyDescent="0.2">
      <c r="A48" s="10"/>
      <c r="B48" s="47"/>
      <c r="C48" s="47" t="s">
        <v>47</v>
      </c>
      <c r="D48" s="47" t="s">
        <v>193</v>
      </c>
      <c r="E48" s="47"/>
      <c r="F48" s="47"/>
      <c r="G48" s="47"/>
      <c r="H48" s="47"/>
      <c r="I48" s="47"/>
      <c r="J48" s="47"/>
      <c r="K48" s="47"/>
      <c r="L48" s="47"/>
      <c r="M48" s="10"/>
      <c r="N48" s="10"/>
      <c r="O48" s="10"/>
      <c r="P48" s="10"/>
      <c r="Q48" s="10"/>
      <c r="R48" s="10"/>
      <c r="S48" s="10"/>
      <c r="T48" s="10"/>
      <c r="U48" s="10"/>
      <c r="V48" s="10"/>
      <c r="W48" s="10"/>
      <c r="X48" s="10"/>
      <c r="Y48" s="10"/>
      <c r="Z48" s="10"/>
      <c r="AA48" s="10"/>
      <c r="AB48" s="10"/>
      <c r="AC48" s="10"/>
      <c r="AD48" s="10"/>
      <c r="AE48" s="10"/>
      <c r="AF48" s="10"/>
      <c r="AG48" s="10"/>
    </row>
    <row r="49" spans="1:33" ht="15" customHeight="1" x14ac:dyDescent="0.2">
      <c r="A49" s="10"/>
      <c r="B49" s="47"/>
      <c r="C49" s="47"/>
      <c r="D49" s="499" t="s">
        <v>551</v>
      </c>
      <c r="E49" s="499"/>
      <c r="F49" s="499"/>
      <c r="G49" s="499"/>
      <c r="H49" s="499"/>
      <c r="I49" s="499"/>
      <c r="J49" s="499"/>
      <c r="K49" s="499"/>
      <c r="L49" s="499"/>
      <c r="M49" s="499"/>
      <c r="N49" s="499"/>
      <c r="O49" s="55"/>
      <c r="P49" s="55"/>
      <c r="Q49" s="55"/>
      <c r="R49" s="55"/>
      <c r="S49" s="55"/>
      <c r="T49" s="55"/>
      <c r="U49" s="55"/>
      <c r="V49" s="55"/>
      <c r="W49" s="55"/>
      <c r="X49" s="55"/>
      <c r="Y49" s="55"/>
      <c r="Z49" s="55"/>
      <c r="AA49" s="55"/>
      <c r="AB49" s="55"/>
      <c r="AC49" s="55"/>
      <c r="AD49" s="55"/>
      <c r="AE49" s="55"/>
      <c r="AF49" s="55"/>
      <c r="AG49" s="55"/>
    </row>
    <row r="50" spans="1:33" ht="15" customHeight="1" x14ac:dyDescent="0.2">
      <c r="A50" s="10"/>
      <c r="B50" s="47"/>
      <c r="C50" s="47"/>
      <c r="D50" s="499"/>
      <c r="E50" s="499"/>
      <c r="F50" s="499"/>
      <c r="G50" s="499"/>
      <c r="H50" s="499"/>
      <c r="I50" s="499"/>
      <c r="J50" s="499"/>
      <c r="K50" s="499"/>
      <c r="L50" s="499"/>
      <c r="M50" s="499"/>
      <c r="N50" s="499"/>
      <c r="O50" s="55"/>
      <c r="P50" s="55"/>
      <c r="Q50" s="55"/>
      <c r="R50" s="55"/>
      <c r="S50" s="55"/>
      <c r="T50" s="55"/>
      <c r="U50" s="55"/>
      <c r="V50" s="55"/>
      <c r="W50" s="55"/>
      <c r="X50" s="55"/>
      <c r="Y50" s="55"/>
      <c r="Z50" s="55"/>
      <c r="AA50" s="55"/>
      <c r="AB50" s="55"/>
      <c r="AC50" s="55"/>
      <c r="AD50" s="55"/>
      <c r="AE50" s="55"/>
      <c r="AF50" s="55"/>
      <c r="AG50" s="55"/>
    </row>
    <row r="51" spans="1:33" ht="15" customHeight="1" x14ac:dyDescent="0.2">
      <c r="A51" s="10"/>
      <c r="B51" s="47"/>
      <c r="C51" s="47"/>
      <c r="D51" s="499"/>
      <c r="E51" s="499"/>
      <c r="F51" s="499"/>
      <c r="G51" s="499"/>
      <c r="H51" s="499"/>
      <c r="I51" s="499"/>
      <c r="J51" s="499"/>
      <c r="K51" s="499"/>
      <c r="L51" s="499"/>
      <c r="M51" s="499"/>
      <c r="N51" s="499"/>
      <c r="O51" s="55"/>
      <c r="P51" s="55"/>
      <c r="Q51" s="55"/>
      <c r="R51" s="55"/>
      <c r="S51" s="55"/>
      <c r="T51" s="55"/>
      <c r="U51" s="55"/>
      <c r="V51" s="55"/>
      <c r="W51" s="55"/>
      <c r="X51" s="55"/>
      <c r="Y51" s="55"/>
      <c r="Z51" s="55"/>
      <c r="AA51" s="55"/>
      <c r="AB51" s="55"/>
      <c r="AC51" s="55"/>
      <c r="AD51" s="55"/>
      <c r="AE51" s="55"/>
      <c r="AF51" s="55"/>
      <c r="AG51" s="55"/>
    </row>
    <row r="52" spans="1:33" ht="15" customHeight="1" x14ac:dyDescent="0.25">
      <c r="A52" s="10"/>
      <c r="B52" s="47"/>
      <c r="C52" s="474"/>
      <c r="D52" s="667" t="s">
        <v>15</v>
      </c>
      <c r="E52" s="667"/>
      <c r="F52" s="667"/>
      <c r="G52" s="667"/>
      <c r="H52" s="667"/>
      <c r="I52" s="667"/>
      <c r="J52" s="667"/>
      <c r="K52" s="667"/>
      <c r="L52" s="667"/>
      <c r="M52" s="667"/>
      <c r="N52" s="667"/>
      <c r="O52" s="55"/>
      <c r="P52" s="55"/>
      <c r="Q52" s="55"/>
      <c r="R52" s="55"/>
      <c r="S52" s="55"/>
      <c r="T52" s="55"/>
      <c r="U52" s="55"/>
      <c r="V52" s="55"/>
      <c r="W52" s="55"/>
      <c r="X52" s="55"/>
      <c r="Y52" s="55"/>
      <c r="Z52" s="55"/>
      <c r="AA52" s="55"/>
      <c r="AB52" s="55"/>
      <c r="AC52" s="55"/>
      <c r="AD52" s="55"/>
      <c r="AE52" s="55"/>
      <c r="AF52" s="55"/>
      <c r="AG52" s="55"/>
    </row>
    <row r="53" spans="1:33" ht="15" customHeight="1" x14ac:dyDescent="0.2">
      <c r="A53" s="10"/>
      <c r="B53" s="47"/>
      <c r="C53" s="47"/>
      <c r="D53" s="667"/>
      <c r="E53" s="667"/>
      <c r="F53" s="667"/>
      <c r="G53" s="667"/>
      <c r="H53" s="667"/>
      <c r="I53" s="667"/>
      <c r="J53" s="667"/>
      <c r="K53" s="667"/>
      <c r="L53" s="667"/>
      <c r="M53" s="667"/>
      <c r="N53" s="667"/>
      <c r="O53" s="55"/>
      <c r="P53" s="55"/>
      <c r="Q53" s="55"/>
      <c r="R53" s="55"/>
      <c r="S53" s="55"/>
      <c r="T53" s="55"/>
      <c r="U53" s="55"/>
      <c r="V53" s="55"/>
      <c r="W53" s="55"/>
      <c r="X53" s="55"/>
      <c r="Y53" s="55"/>
      <c r="Z53" s="55"/>
      <c r="AA53" s="55"/>
      <c r="AB53" s="55"/>
      <c r="AC53" s="55"/>
      <c r="AD53" s="55"/>
      <c r="AE53" s="55"/>
      <c r="AF53" s="55"/>
      <c r="AG53" s="55"/>
    </row>
    <row r="54" spans="1:33" ht="15" customHeight="1" x14ac:dyDescent="0.2">
      <c r="A54" s="10"/>
      <c r="B54" s="47"/>
      <c r="C54" s="47"/>
      <c r="D54" s="667" t="s">
        <v>111</v>
      </c>
      <c r="E54" s="667"/>
      <c r="F54" s="667"/>
      <c r="G54" s="667"/>
      <c r="H54" s="667"/>
      <c r="I54" s="667"/>
      <c r="J54" s="667"/>
      <c r="K54" s="667"/>
      <c r="L54" s="667"/>
      <c r="M54" s="667"/>
      <c r="N54" s="667"/>
      <c r="O54" s="55"/>
      <c r="P54" s="55"/>
      <c r="Q54" s="55"/>
      <c r="R54" s="55"/>
      <c r="S54" s="55"/>
      <c r="T54" s="55"/>
      <c r="U54" s="55"/>
      <c r="V54" s="55"/>
      <c r="W54" s="55"/>
      <c r="X54" s="55"/>
      <c r="Y54" s="55"/>
      <c r="Z54" s="55"/>
      <c r="AA54" s="55"/>
      <c r="AB54" s="55"/>
      <c r="AC54" s="55"/>
      <c r="AD54" s="55"/>
      <c r="AE54" s="55"/>
      <c r="AF54" s="55"/>
      <c r="AG54" s="55"/>
    </row>
    <row r="55" spans="1:33" ht="15" customHeight="1" x14ac:dyDescent="0.2">
      <c r="A55" s="10"/>
      <c r="B55" s="47"/>
      <c r="C55" s="47"/>
      <c r="D55" s="667"/>
      <c r="E55" s="667"/>
      <c r="F55" s="667"/>
      <c r="G55" s="667"/>
      <c r="H55" s="667"/>
      <c r="I55" s="667"/>
      <c r="J55" s="667"/>
      <c r="K55" s="667"/>
      <c r="L55" s="667"/>
      <c r="M55" s="667"/>
      <c r="N55" s="667"/>
      <c r="O55" s="55"/>
      <c r="P55" s="55"/>
      <c r="Q55" s="55"/>
      <c r="R55" s="55"/>
      <c r="S55" s="55"/>
      <c r="T55" s="55"/>
      <c r="U55" s="55"/>
      <c r="V55" s="55"/>
      <c r="W55" s="55"/>
      <c r="X55" s="55"/>
      <c r="Y55" s="55"/>
      <c r="Z55" s="55"/>
      <c r="AA55" s="55"/>
      <c r="AB55" s="55"/>
      <c r="AC55" s="55"/>
      <c r="AD55" s="55"/>
      <c r="AE55" s="55"/>
      <c r="AF55" s="55"/>
      <c r="AG55" s="55"/>
    </row>
    <row r="56" spans="1:33" ht="15" customHeight="1" x14ac:dyDescent="0.2">
      <c r="A56" s="10"/>
      <c r="B56" s="47"/>
      <c r="C56" s="47"/>
      <c r="D56" s="473" t="s">
        <v>540</v>
      </c>
      <c r="E56" s="47"/>
      <c r="F56" s="47"/>
      <c r="G56" s="47"/>
      <c r="H56" s="47"/>
      <c r="I56" s="47"/>
      <c r="J56" s="47"/>
      <c r="K56" s="47"/>
      <c r="L56" s="47"/>
      <c r="M56" s="10"/>
      <c r="N56" s="10"/>
      <c r="O56" s="10"/>
      <c r="P56" s="10"/>
      <c r="Q56" s="10"/>
      <c r="R56" s="10"/>
      <c r="S56" s="10"/>
      <c r="T56" s="10"/>
      <c r="U56" s="10"/>
      <c r="V56" s="10"/>
      <c r="W56" s="10"/>
      <c r="X56" s="10"/>
      <c r="Y56" s="10"/>
      <c r="Z56" s="10"/>
      <c r="AA56" s="10"/>
      <c r="AB56" s="10"/>
      <c r="AC56" s="10"/>
      <c r="AD56" s="10"/>
      <c r="AE56" s="10"/>
      <c r="AF56" s="10"/>
      <c r="AG56" s="10"/>
    </row>
    <row r="57" spans="1:33" ht="15" customHeight="1" x14ac:dyDescent="0.2">
      <c r="A57" s="10"/>
      <c r="B57" s="47"/>
      <c r="C57" s="47"/>
      <c r="D57" s="47"/>
      <c r="E57" s="47"/>
      <c r="F57" s="47"/>
      <c r="G57" s="47"/>
      <c r="H57" s="47"/>
      <c r="I57" s="47"/>
      <c r="J57" s="47"/>
      <c r="K57" s="47"/>
      <c r="L57" s="47"/>
      <c r="M57" s="10"/>
      <c r="N57" s="10"/>
      <c r="O57" s="10"/>
      <c r="P57" s="10"/>
      <c r="Q57" s="10"/>
      <c r="R57" s="10"/>
      <c r="S57" s="10"/>
      <c r="T57" s="10"/>
      <c r="U57" s="10"/>
      <c r="V57" s="10"/>
      <c r="W57" s="10"/>
      <c r="X57" s="10"/>
      <c r="Y57" s="10"/>
      <c r="Z57" s="10"/>
      <c r="AA57" s="10"/>
      <c r="AB57" s="10"/>
      <c r="AC57" s="10"/>
      <c r="AD57" s="10"/>
      <c r="AE57" s="10"/>
      <c r="AF57" s="10"/>
      <c r="AG57" s="10"/>
    </row>
    <row r="58" spans="1:33" ht="15" customHeight="1" x14ac:dyDescent="0.2">
      <c r="A58" s="10"/>
      <c r="B58" s="47"/>
      <c r="C58" s="47"/>
      <c r="D58" s="47"/>
      <c r="E58" s="47"/>
      <c r="F58" s="47"/>
      <c r="G58" s="47"/>
      <c r="H58" s="47"/>
      <c r="I58" s="47"/>
      <c r="J58" s="47"/>
      <c r="K58" s="47"/>
      <c r="L58" s="47"/>
      <c r="M58" s="10"/>
      <c r="N58" s="10"/>
      <c r="O58" s="10"/>
      <c r="P58" s="10"/>
      <c r="Q58" s="10"/>
      <c r="R58" s="10"/>
      <c r="S58" s="10"/>
      <c r="T58" s="10"/>
      <c r="U58" s="10"/>
      <c r="V58" s="10"/>
      <c r="W58" s="10"/>
      <c r="X58" s="10"/>
      <c r="Y58" s="10"/>
      <c r="Z58" s="10"/>
      <c r="AA58" s="10"/>
      <c r="AB58" s="10"/>
      <c r="AC58" s="10"/>
      <c r="AD58" s="10"/>
      <c r="AE58" s="10"/>
      <c r="AF58" s="10"/>
      <c r="AG58" s="10"/>
    </row>
    <row r="59" spans="1:33" ht="15" customHeight="1" x14ac:dyDescent="0.2">
      <c r="A59" s="10"/>
      <c r="B59" s="47"/>
      <c r="C59" s="47"/>
      <c r="D59" s="47"/>
      <c r="E59" s="47"/>
      <c r="F59" s="47"/>
      <c r="G59" s="47"/>
      <c r="H59" s="47"/>
      <c r="J59" s="47"/>
      <c r="K59" s="47"/>
      <c r="L59" s="47"/>
      <c r="M59" s="10"/>
      <c r="N59" s="10"/>
      <c r="O59" s="10"/>
      <c r="R59" s="10"/>
      <c r="S59" s="10"/>
      <c r="T59" s="10"/>
      <c r="U59" s="10"/>
      <c r="V59" s="10"/>
      <c r="W59" s="10"/>
      <c r="X59" s="10"/>
      <c r="Y59" s="10"/>
      <c r="Z59" s="10"/>
      <c r="AA59" s="10"/>
      <c r="AB59" s="10"/>
      <c r="AC59" s="10"/>
      <c r="AD59" s="10"/>
      <c r="AE59" s="10"/>
      <c r="AF59" s="10"/>
      <c r="AG59" s="10"/>
    </row>
    <row r="60" spans="1:33" ht="15" customHeight="1" x14ac:dyDescent="0.2">
      <c r="A60" s="10"/>
      <c r="B60" s="47"/>
      <c r="C60" s="47"/>
      <c r="D60" s="47"/>
      <c r="E60" s="47"/>
      <c r="F60" s="47"/>
      <c r="G60" s="47"/>
      <c r="H60" s="47"/>
      <c r="I60" s="475" t="s">
        <v>215</v>
      </c>
      <c r="J60" s="47"/>
      <c r="K60" s="47"/>
      <c r="L60" s="47"/>
      <c r="M60" s="10"/>
      <c r="N60" s="10"/>
      <c r="O60" s="10"/>
      <c r="P60" s="10"/>
      <c r="Q60" s="10"/>
      <c r="R60" s="10"/>
      <c r="S60" s="10"/>
      <c r="T60" s="10"/>
      <c r="U60" s="10"/>
      <c r="V60" s="10"/>
      <c r="W60" s="10"/>
      <c r="X60" s="10"/>
      <c r="Y60" s="10"/>
      <c r="Z60" s="10"/>
      <c r="AA60" s="10"/>
      <c r="AB60" s="10"/>
      <c r="AC60" s="10"/>
      <c r="AD60" s="10"/>
      <c r="AE60" s="10"/>
      <c r="AF60" s="10"/>
      <c r="AG60" s="10"/>
    </row>
    <row r="61" spans="1:33" ht="9.75" customHeight="1" x14ac:dyDescent="0.2">
      <c r="A61" s="10"/>
      <c r="B61" s="47"/>
      <c r="C61" s="47"/>
      <c r="D61" s="47"/>
      <c r="E61" s="47"/>
      <c r="F61" s="47"/>
      <c r="G61" s="47"/>
      <c r="H61" s="47"/>
      <c r="I61" s="47"/>
      <c r="J61" s="47"/>
      <c r="K61" s="47"/>
      <c r="L61" s="47"/>
      <c r="M61" s="10"/>
      <c r="N61" s="10"/>
      <c r="O61" s="10"/>
      <c r="P61" s="10"/>
      <c r="Q61" s="10"/>
      <c r="R61" s="10"/>
      <c r="S61" s="10"/>
      <c r="T61" s="10"/>
      <c r="U61" s="10"/>
      <c r="V61" s="10"/>
      <c r="W61" s="10"/>
      <c r="X61" s="10"/>
      <c r="Y61" s="10"/>
      <c r="Z61" s="10"/>
      <c r="AA61" s="10"/>
      <c r="AB61" s="10"/>
      <c r="AC61" s="10"/>
      <c r="AD61" s="10"/>
      <c r="AE61" s="10"/>
      <c r="AF61" s="10"/>
      <c r="AG61" s="10"/>
    </row>
    <row r="62" spans="1:33" ht="15" customHeight="1" x14ac:dyDescent="0.2">
      <c r="A62" s="10"/>
      <c r="B62" s="47"/>
      <c r="C62" s="47" t="s">
        <v>341</v>
      </c>
      <c r="D62" s="47" t="s">
        <v>105</v>
      </c>
      <c r="E62" s="47"/>
      <c r="F62" s="47"/>
      <c r="G62" s="47"/>
      <c r="H62" s="47"/>
      <c r="I62" s="47"/>
      <c r="J62" s="47"/>
      <c r="K62" s="47"/>
      <c r="L62" s="47"/>
      <c r="M62" s="10"/>
      <c r="N62" s="10"/>
      <c r="O62" s="10"/>
      <c r="P62" s="10"/>
      <c r="Q62" s="10"/>
      <c r="R62" s="10"/>
      <c r="S62" s="10"/>
      <c r="T62" s="10"/>
      <c r="U62" s="10"/>
      <c r="V62" s="10"/>
      <c r="W62" s="10"/>
      <c r="X62" s="10"/>
      <c r="Y62" s="10"/>
      <c r="Z62" s="10"/>
      <c r="AA62" s="10"/>
      <c r="AB62" s="10"/>
      <c r="AC62" s="10"/>
      <c r="AD62" s="10"/>
      <c r="AE62" s="10"/>
      <c r="AF62" s="10"/>
      <c r="AG62" s="10"/>
    </row>
    <row r="63" spans="1:33" ht="15" customHeight="1" x14ac:dyDescent="0.2">
      <c r="A63" s="10"/>
      <c r="B63" s="47"/>
      <c r="C63" s="47"/>
      <c r="D63" s="499" t="s">
        <v>552</v>
      </c>
      <c r="E63" s="499"/>
      <c r="F63" s="499"/>
      <c r="G63" s="499"/>
      <c r="H63" s="499"/>
      <c r="I63" s="499"/>
      <c r="J63" s="499"/>
      <c r="K63" s="499"/>
      <c r="L63" s="499"/>
      <c r="M63" s="499"/>
      <c r="N63" s="499"/>
      <c r="O63" s="48"/>
      <c r="P63" s="48"/>
      <c r="Q63" s="48"/>
      <c r="R63" s="48"/>
      <c r="S63" s="48"/>
      <c r="T63" s="48"/>
      <c r="U63" s="48"/>
      <c r="V63" s="48"/>
      <c r="W63" s="48"/>
      <c r="X63" s="48"/>
      <c r="Y63" s="48"/>
      <c r="Z63" s="48"/>
      <c r="AA63" s="48"/>
      <c r="AB63" s="48"/>
      <c r="AC63" s="48"/>
      <c r="AD63" s="48"/>
      <c r="AE63" s="48"/>
      <c r="AF63" s="48"/>
      <c r="AG63" s="48"/>
    </row>
    <row r="64" spans="1:33" ht="15" customHeight="1" x14ac:dyDescent="0.2">
      <c r="A64" s="10"/>
      <c r="B64" s="47"/>
      <c r="C64" s="47"/>
      <c r="D64" s="499"/>
      <c r="E64" s="499"/>
      <c r="F64" s="499"/>
      <c r="G64" s="499"/>
      <c r="H64" s="499"/>
      <c r="I64" s="499"/>
      <c r="J64" s="499"/>
      <c r="K64" s="499"/>
      <c r="L64" s="499"/>
      <c r="M64" s="499"/>
      <c r="N64" s="499"/>
      <c r="O64" s="48"/>
      <c r="P64" s="48"/>
      <c r="Q64" s="48"/>
      <c r="R64" s="48"/>
      <c r="S64" s="48"/>
      <c r="T64" s="48"/>
      <c r="U64" s="48"/>
      <c r="V64" s="48"/>
      <c r="W64" s="48"/>
      <c r="X64" s="48"/>
      <c r="Y64" s="48"/>
      <c r="Z64" s="48"/>
      <c r="AA64" s="48"/>
      <c r="AB64" s="48"/>
      <c r="AC64" s="48"/>
      <c r="AD64" s="48"/>
      <c r="AE64" s="48"/>
      <c r="AF64" s="48"/>
      <c r="AG64" s="48"/>
    </row>
    <row r="65" spans="1:33" ht="10.5" customHeight="1" x14ac:dyDescent="0.2">
      <c r="A65" s="10"/>
      <c r="B65" s="47"/>
      <c r="C65" s="47"/>
      <c r="D65" s="499"/>
      <c r="E65" s="499"/>
      <c r="F65" s="499"/>
      <c r="G65" s="499"/>
      <c r="H65" s="499"/>
      <c r="I65" s="499"/>
      <c r="J65" s="499"/>
      <c r="K65" s="499"/>
      <c r="L65" s="499"/>
      <c r="M65" s="499"/>
      <c r="N65" s="499"/>
      <c r="O65" s="10"/>
      <c r="P65" s="10"/>
      <c r="Q65" s="10"/>
      <c r="R65" s="10"/>
      <c r="S65" s="10"/>
      <c r="T65" s="10"/>
      <c r="U65" s="10"/>
      <c r="V65" s="10"/>
      <c r="W65" s="10"/>
      <c r="X65" s="10"/>
      <c r="Y65" s="10"/>
      <c r="Z65" s="10"/>
      <c r="AA65" s="10"/>
      <c r="AB65" s="10"/>
      <c r="AC65" s="10"/>
      <c r="AD65" s="10"/>
      <c r="AE65" s="10"/>
      <c r="AF65" s="10"/>
      <c r="AG65" s="10"/>
    </row>
    <row r="66" spans="1:33" ht="16.5" customHeight="1" x14ac:dyDescent="0.2">
      <c r="A66" s="10"/>
      <c r="B66" s="47"/>
      <c r="C66" s="47"/>
      <c r="D66" s="499"/>
      <c r="E66" s="499"/>
      <c r="F66" s="499"/>
      <c r="G66" s="499"/>
      <c r="H66" s="499"/>
      <c r="I66" s="499"/>
      <c r="J66" s="499"/>
      <c r="K66" s="499"/>
      <c r="L66" s="499"/>
      <c r="M66" s="499"/>
      <c r="N66" s="499"/>
      <c r="O66" s="10"/>
      <c r="P66" s="10"/>
      <c r="Q66" s="10"/>
      <c r="R66" s="10"/>
      <c r="S66" s="10"/>
      <c r="T66" s="10"/>
      <c r="U66" s="10"/>
      <c r="V66" s="10"/>
      <c r="W66" s="10"/>
      <c r="X66" s="10"/>
      <c r="Y66" s="10"/>
      <c r="Z66" s="10"/>
      <c r="AA66" s="10"/>
      <c r="AB66" s="10"/>
      <c r="AC66" s="10"/>
      <c r="AD66" s="10"/>
      <c r="AE66" s="10"/>
      <c r="AF66" s="10"/>
      <c r="AG66" s="10"/>
    </row>
    <row r="67" spans="1:33" ht="9" customHeight="1" x14ac:dyDescent="0.2">
      <c r="A67" s="10"/>
      <c r="B67" s="47"/>
      <c r="C67" s="47"/>
      <c r="D67" s="48"/>
      <c r="E67" s="48"/>
      <c r="F67" s="48"/>
      <c r="G67" s="48"/>
      <c r="H67" s="48"/>
      <c r="I67" s="48"/>
      <c r="J67" s="48"/>
      <c r="K67" s="48"/>
      <c r="L67" s="48"/>
      <c r="M67" s="48"/>
      <c r="N67" s="48"/>
      <c r="O67" s="10"/>
      <c r="P67" s="10"/>
      <c r="Q67" s="10"/>
      <c r="R67" s="10"/>
      <c r="S67" s="10"/>
      <c r="T67" s="10"/>
      <c r="U67" s="10"/>
      <c r="V67" s="10"/>
      <c r="W67" s="10"/>
      <c r="X67" s="10"/>
      <c r="Y67" s="10"/>
      <c r="Z67" s="10"/>
      <c r="AA67" s="10"/>
      <c r="AB67" s="10"/>
      <c r="AC67" s="10"/>
      <c r="AD67" s="10"/>
      <c r="AE67" s="10"/>
      <c r="AF67" s="10"/>
      <c r="AG67" s="10"/>
    </row>
    <row r="68" spans="1:33" ht="15" customHeight="1" x14ac:dyDescent="0.2">
      <c r="A68" s="10"/>
      <c r="B68" s="47"/>
      <c r="C68" s="47" t="s">
        <v>371</v>
      </c>
      <c r="D68" s="47" t="s">
        <v>427</v>
      </c>
      <c r="E68" s="47"/>
      <c r="F68" s="47"/>
      <c r="G68" s="47"/>
      <c r="H68" s="47"/>
      <c r="I68" s="47"/>
      <c r="J68" s="47"/>
      <c r="K68" s="47"/>
      <c r="L68" s="47"/>
      <c r="M68" s="10"/>
      <c r="N68" s="10"/>
      <c r="O68" s="10"/>
      <c r="P68" s="10"/>
      <c r="Q68" s="10"/>
      <c r="R68" s="10"/>
      <c r="S68" s="10"/>
      <c r="T68" s="10"/>
      <c r="U68" s="10"/>
      <c r="V68" s="10"/>
      <c r="W68" s="10"/>
      <c r="X68" s="10"/>
      <c r="Y68" s="10"/>
      <c r="Z68" s="10"/>
      <c r="AA68" s="10"/>
      <c r="AB68" s="10"/>
      <c r="AC68" s="10"/>
      <c r="AD68" s="10"/>
      <c r="AE68" s="10"/>
      <c r="AF68" s="10"/>
      <c r="AG68" s="10"/>
    </row>
    <row r="69" spans="1:33" ht="15" customHeight="1" x14ac:dyDescent="0.2">
      <c r="A69" s="10"/>
      <c r="B69" s="47"/>
      <c r="C69" s="47"/>
      <c r="D69" s="47" t="s">
        <v>158</v>
      </c>
      <c r="E69" s="47"/>
      <c r="F69" s="47"/>
      <c r="G69" s="47"/>
      <c r="H69" s="47"/>
      <c r="I69" s="47"/>
      <c r="J69" s="47"/>
      <c r="K69" s="47"/>
      <c r="L69" s="47"/>
      <c r="M69" s="10"/>
      <c r="N69" s="10"/>
      <c r="O69" s="10"/>
      <c r="P69" s="10"/>
      <c r="Q69" s="10"/>
      <c r="R69" s="10"/>
      <c r="S69" s="10"/>
      <c r="T69" s="10"/>
      <c r="U69" s="10"/>
      <c r="V69" s="10"/>
      <c r="W69" s="10"/>
      <c r="X69" s="10"/>
      <c r="Y69" s="10"/>
      <c r="Z69" s="10"/>
      <c r="AA69" s="10"/>
      <c r="AB69" s="10"/>
      <c r="AC69" s="10"/>
      <c r="AD69" s="10"/>
      <c r="AE69" s="10"/>
      <c r="AF69" s="10"/>
      <c r="AG69" s="10"/>
    </row>
    <row r="70" spans="1:33" ht="15" customHeight="1" x14ac:dyDescent="0.2">
      <c r="A70" s="10"/>
      <c r="B70" s="47"/>
      <c r="C70" s="47"/>
      <c r="D70" s="47" t="s">
        <v>476</v>
      </c>
      <c r="F70" s="47"/>
      <c r="G70" s="47"/>
      <c r="H70" s="47"/>
      <c r="I70" s="47"/>
      <c r="J70" s="47"/>
      <c r="K70" s="47"/>
      <c r="L70" s="47"/>
      <c r="M70" s="10"/>
      <c r="N70" s="10"/>
      <c r="O70" s="10"/>
      <c r="P70" s="10"/>
      <c r="Q70" s="10"/>
      <c r="R70" s="10"/>
      <c r="S70" s="10"/>
      <c r="T70" s="10"/>
      <c r="U70" s="10"/>
      <c r="V70" s="10"/>
      <c r="W70" s="10"/>
      <c r="X70" s="10"/>
      <c r="Y70" s="10"/>
      <c r="Z70" s="10"/>
      <c r="AA70" s="10"/>
      <c r="AB70" s="10"/>
      <c r="AC70" s="10"/>
      <c r="AD70" s="10"/>
      <c r="AE70" s="10"/>
      <c r="AF70" s="10"/>
      <c r="AG70" s="10"/>
    </row>
    <row r="71" spans="1:33" ht="15" customHeight="1" x14ac:dyDescent="0.2">
      <c r="A71" s="10"/>
      <c r="B71" s="47"/>
      <c r="C71" s="47"/>
      <c r="D71" s="499" t="s">
        <v>62</v>
      </c>
      <c r="E71" s="499"/>
      <c r="F71" s="499"/>
      <c r="G71" s="499"/>
      <c r="H71" s="499"/>
      <c r="I71" s="499"/>
      <c r="J71" s="499"/>
      <c r="K71" s="499"/>
      <c r="L71" s="499"/>
      <c r="M71" s="499"/>
      <c r="N71" s="499"/>
      <c r="O71" s="48"/>
      <c r="P71" s="48"/>
      <c r="Q71" s="48"/>
      <c r="R71" s="48"/>
      <c r="S71" s="48"/>
      <c r="T71" s="48"/>
      <c r="U71" s="48"/>
      <c r="V71" s="48"/>
      <c r="W71" s="48"/>
      <c r="X71" s="48"/>
      <c r="Y71" s="48"/>
      <c r="Z71" s="48"/>
      <c r="AA71" s="48"/>
      <c r="AB71" s="48"/>
      <c r="AC71" s="48"/>
      <c r="AD71" s="48"/>
      <c r="AE71" s="48"/>
      <c r="AF71" s="48"/>
      <c r="AG71" s="48"/>
    </row>
    <row r="72" spans="1:33" ht="15" customHeight="1" x14ac:dyDescent="0.2">
      <c r="A72" s="10"/>
      <c r="B72" s="47"/>
      <c r="C72" s="47"/>
      <c r="D72" s="499"/>
      <c r="E72" s="499"/>
      <c r="F72" s="499"/>
      <c r="G72" s="499"/>
      <c r="H72" s="499"/>
      <c r="I72" s="499"/>
      <c r="J72" s="499"/>
      <c r="K72" s="499"/>
      <c r="L72" s="499"/>
      <c r="M72" s="499"/>
      <c r="N72" s="499"/>
      <c r="O72" s="48"/>
      <c r="P72" s="48"/>
      <c r="Q72" s="48"/>
      <c r="R72" s="48"/>
      <c r="S72" s="48"/>
      <c r="T72" s="48"/>
      <c r="U72" s="48"/>
      <c r="V72" s="48"/>
      <c r="W72" s="48"/>
      <c r="X72" s="48"/>
      <c r="Y72" s="48"/>
      <c r="Z72" s="48"/>
      <c r="AA72" s="48"/>
      <c r="AB72" s="48"/>
      <c r="AC72" s="48"/>
      <c r="AD72" s="48"/>
      <c r="AE72" s="48"/>
      <c r="AF72" s="48"/>
      <c r="AG72" s="48"/>
    </row>
    <row r="73" spans="1:33" ht="15" customHeight="1" x14ac:dyDescent="0.2">
      <c r="A73" s="10"/>
      <c r="B73" s="47"/>
      <c r="C73" s="47"/>
      <c r="D73" s="499"/>
      <c r="E73" s="499"/>
      <c r="F73" s="499"/>
      <c r="G73" s="499"/>
      <c r="H73" s="499"/>
      <c r="I73" s="499"/>
      <c r="J73" s="499"/>
      <c r="K73" s="499"/>
      <c r="L73" s="499"/>
      <c r="M73" s="499"/>
      <c r="N73" s="499"/>
      <c r="O73" s="48"/>
      <c r="P73" s="48"/>
      <c r="Q73" s="48"/>
      <c r="R73" s="48"/>
      <c r="S73" s="48"/>
      <c r="T73" s="48"/>
      <c r="U73" s="48"/>
      <c r="V73" s="48"/>
      <c r="W73" s="48"/>
      <c r="X73" s="48"/>
      <c r="Y73" s="48"/>
      <c r="Z73" s="48"/>
      <c r="AA73" s="48"/>
      <c r="AB73" s="48"/>
      <c r="AC73" s="48"/>
      <c r="AD73" s="48"/>
      <c r="AE73" s="48"/>
      <c r="AF73" s="48"/>
      <c r="AG73" s="48"/>
    </row>
    <row r="74" spans="1:33" ht="15" customHeight="1" x14ac:dyDescent="0.2">
      <c r="A74" s="10"/>
      <c r="B74" s="47"/>
      <c r="C74" s="47"/>
      <c r="D74" s="667" t="s">
        <v>541</v>
      </c>
      <c r="E74" s="667"/>
      <c r="F74" s="667"/>
      <c r="G74" s="667"/>
      <c r="H74" s="667"/>
      <c r="I74" s="667"/>
      <c r="J74" s="667"/>
      <c r="K74" s="667"/>
      <c r="L74" s="667"/>
      <c r="M74" s="667"/>
      <c r="N74" s="667"/>
      <c r="O74" s="48"/>
      <c r="P74" s="48"/>
      <c r="Q74" s="48"/>
      <c r="R74" s="48"/>
      <c r="S74" s="48"/>
      <c r="T74" s="48"/>
      <c r="U74" s="48"/>
      <c r="V74" s="48"/>
      <c r="W74" s="48"/>
      <c r="X74" s="48"/>
      <c r="Y74" s="48"/>
      <c r="Z74" s="48"/>
      <c r="AA74" s="48"/>
      <c r="AB74" s="48"/>
      <c r="AC74" s="48"/>
      <c r="AD74" s="48"/>
      <c r="AE74" s="48"/>
      <c r="AF74" s="48"/>
      <c r="AG74" s="48"/>
    </row>
    <row r="75" spans="1:33" ht="15" customHeight="1" x14ac:dyDescent="0.2">
      <c r="A75" s="10"/>
      <c r="B75" s="47"/>
      <c r="C75" s="47"/>
      <c r="D75" s="667"/>
      <c r="E75" s="667"/>
      <c r="F75" s="667"/>
      <c r="G75" s="667"/>
      <c r="H75" s="667"/>
      <c r="I75" s="667"/>
      <c r="J75" s="667"/>
      <c r="K75" s="667"/>
      <c r="L75" s="667"/>
      <c r="M75" s="667"/>
      <c r="N75" s="667"/>
      <c r="O75" s="48"/>
      <c r="P75" s="48"/>
      <c r="Q75" s="48"/>
      <c r="R75" s="48"/>
      <c r="S75" s="48"/>
      <c r="T75" s="48"/>
      <c r="U75" s="48"/>
      <c r="V75" s="48"/>
      <c r="W75" s="48"/>
      <c r="X75" s="48"/>
      <c r="Y75" s="48"/>
      <c r="Z75" s="48"/>
      <c r="AA75" s="48"/>
      <c r="AB75" s="48"/>
      <c r="AC75" s="48"/>
      <c r="AD75" s="48"/>
      <c r="AE75" s="48"/>
      <c r="AF75" s="48"/>
      <c r="AG75" s="48"/>
    </row>
    <row r="76" spans="1:33" ht="15" customHeight="1" x14ac:dyDescent="0.2">
      <c r="A76" s="10"/>
      <c r="B76" s="47"/>
      <c r="C76" s="47"/>
      <c r="D76" s="47" t="s">
        <v>542</v>
      </c>
      <c r="E76" s="47" t="s">
        <v>543</v>
      </c>
      <c r="F76" s="47"/>
      <c r="G76" s="47"/>
      <c r="H76" s="47"/>
      <c r="I76" s="47"/>
      <c r="J76" s="47"/>
      <c r="K76" s="47"/>
      <c r="L76" s="47"/>
      <c r="M76" s="10"/>
      <c r="N76" s="10"/>
      <c r="O76" s="10"/>
      <c r="P76" s="10"/>
      <c r="Q76" s="10"/>
      <c r="R76" s="10"/>
      <c r="S76" s="10"/>
      <c r="T76" s="10"/>
      <c r="U76" s="10"/>
      <c r="V76" s="10"/>
      <c r="W76" s="10"/>
      <c r="X76" s="10"/>
      <c r="Y76" s="10"/>
      <c r="Z76" s="10"/>
      <c r="AA76" s="10"/>
      <c r="AB76" s="10"/>
      <c r="AC76" s="10"/>
      <c r="AD76" s="10"/>
      <c r="AE76" s="10"/>
      <c r="AF76" s="10"/>
      <c r="AG76" s="10"/>
    </row>
    <row r="77" spans="1:33" ht="15" customHeight="1" x14ac:dyDescent="0.2">
      <c r="A77" s="10"/>
      <c r="B77" s="47"/>
      <c r="C77" s="47"/>
      <c r="D77" s="47" t="s">
        <v>544</v>
      </c>
      <c r="E77" s="499" t="s">
        <v>165</v>
      </c>
      <c r="F77" s="499"/>
      <c r="G77" s="499"/>
      <c r="H77" s="499"/>
      <c r="I77" s="499"/>
      <c r="J77" s="499"/>
      <c r="K77" s="499"/>
      <c r="L77" s="499"/>
      <c r="M77" s="499"/>
      <c r="N77" s="499"/>
      <c r="O77" s="48"/>
      <c r="P77" s="48"/>
      <c r="Q77" s="48"/>
      <c r="R77" s="48"/>
      <c r="S77" s="48"/>
      <c r="T77" s="48"/>
      <c r="U77" s="48"/>
      <c r="V77" s="48"/>
      <c r="W77" s="48"/>
      <c r="X77" s="48"/>
      <c r="Y77" s="48"/>
      <c r="Z77" s="48"/>
      <c r="AA77" s="48"/>
      <c r="AB77" s="48"/>
      <c r="AC77" s="48"/>
      <c r="AD77" s="48"/>
      <c r="AE77" s="48"/>
      <c r="AF77" s="48"/>
      <c r="AG77" s="48"/>
    </row>
    <row r="78" spans="1:33" ht="15" customHeight="1" x14ac:dyDescent="0.2">
      <c r="A78" s="10"/>
      <c r="B78" s="47"/>
      <c r="C78" s="47"/>
      <c r="D78" s="47"/>
      <c r="E78" s="499"/>
      <c r="F78" s="499"/>
      <c r="G78" s="499"/>
      <c r="H78" s="499"/>
      <c r="I78" s="499"/>
      <c r="J78" s="499"/>
      <c r="K78" s="499"/>
      <c r="L78" s="499"/>
      <c r="M78" s="499"/>
      <c r="N78" s="499"/>
      <c r="O78" s="48"/>
      <c r="P78" s="48"/>
      <c r="Q78" s="48"/>
      <c r="R78" s="48"/>
      <c r="S78" s="48"/>
      <c r="T78" s="48"/>
      <c r="U78" s="48"/>
      <c r="V78" s="48"/>
      <c r="W78" s="48"/>
      <c r="X78" s="48"/>
      <c r="Y78" s="48"/>
      <c r="Z78" s="48"/>
      <c r="AA78" s="48"/>
      <c r="AB78" s="48"/>
      <c r="AC78" s="48"/>
      <c r="AD78" s="48"/>
      <c r="AE78" s="48"/>
      <c r="AF78" s="48"/>
      <c r="AG78" s="48"/>
    </row>
    <row r="79" spans="1:33" ht="15" customHeight="1" x14ac:dyDescent="0.2">
      <c r="A79" s="10"/>
      <c r="B79" s="47"/>
      <c r="C79" s="47"/>
      <c r="D79" s="669" t="s">
        <v>508</v>
      </c>
      <c r="E79" s="669"/>
      <c r="F79" s="669"/>
      <c r="G79" s="669"/>
      <c r="H79" s="669"/>
      <c r="I79" s="669"/>
      <c r="J79" s="669"/>
      <c r="K79" s="669"/>
      <c r="L79" s="669"/>
      <c r="M79" s="669"/>
      <c r="N79" s="669"/>
      <c r="O79" s="49"/>
      <c r="P79" s="49"/>
      <c r="Q79" s="49"/>
      <c r="R79" s="49"/>
      <c r="S79" s="49"/>
      <c r="T79" s="49"/>
      <c r="U79" s="49"/>
      <c r="V79" s="49"/>
      <c r="W79" s="49"/>
      <c r="X79" s="49"/>
      <c r="Y79" s="49"/>
      <c r="Z79" s="49"/>
      <c r="AA79" s="49"/>
      <c r="AB79" s="49"/>
      <c r="AC79" s="49"/>
      <c r="AD79" s="49"/>
      <c r="AE79" s="49"/>
      <c r="AF79" s="49"/>
      <c r="AG79" s="49"/>
    </row>
    <row r="80" spans="1:33" ht="15" customHeight="1" x14ac:dyDescent="0.2">
      <c r="A80" s="10"/>
      <c r="B80" s="47"/>
      <c r="C80" s="47"/>
      <c r="D80" s="667" t="s">
        <v>507</v>
      </c>
      <c r="E80" s="667"/>
      <c r="F80" s="667"/>
      <c r="G80" s="667"/>
      <c r="H80" s="667"/>
      <c r="I80" s="667"/>
      <c r="J80" s="667"/>
      <c r="K80" s="667"/>
      <c r="L80" s="667"/>
      <c r="M80" s="667"/>
      <c r="N80" s="667"/>
      <c r="O80" s="48"/>
      <c r="P80" s="48"/>
      <c r="Q80" s="48"/>
      <c r="R80" s="48"/>
      <c r="S80" s="48"/>
      <c r="T80" s="48"/>
      <c r="U80" s="48"/>
      <c r="V80" s="48"/>
      <c r="W80" s="48"/>
      <c r="X80" s="48"/>
      <c r="Y80" s="48"/>
      <c r="Z80" s="48"/>
      <c r="AA80" s="48"/>
      <c r="AB80" s="48"/>
      <c r="AC80" s="48"/>
      <c r="AD80" s="48"/>
      <c r="AE80" s="48"/>
      <c r="AF80" s="48"/>
      <c r="AG80" s="48"/>
    </row>
    <row r="81" spans="1:33" ht="15" customHeight="1" x14ac:dyDescent="0.2">
      <c r="A81" s="10"/>
      <c r="B81" s="47"/>
      <c r="C81" s="47"/>
      <c r="D81" s="667"/>
      <c r="E81" s="667"/>
      <c r="F81" s="667"/>
      <c r="G81" s="667"/>
      <c r="H81" s="667"/>
      <c r="I81" s="667"/>
      <c r="J81" s="667"/>
      <c r="K81" s="667"/>
      <c r="L81" s="667"/>
      <c r="M81" s="667"/>
      <c r="N81" s="667"/>
      <c r="O81" s="48"/>
      <c r="P81" s="48"/>
      <c r="Q81" s="48"/>
      <c r="R81" s="48"/>
      <c r="S81" s="48"/>
      <c r="T81" s="48"/>
      <c r="U81" s="48"/>
      <c r="V81" s="48"/>
      <c r="W81" s="48"/>
      <c r="X81" s="48"/>
      <c r="Y81" s="48"/>
      <c r="Z81" s="48"/>
      <c r="AA81" s="48"/>
      <c r="AB81" s="48"/>
      <c r="AC81" s="48"/>
      <c r="AD81" s="48"/>
      <c r="AE81" s="48"/>
      <c r="AF81" s="48"/>
      <c r="AG81" s="48"/>
    </row>
    <row r="82" spans="1:33" ht="9" customHeight="1" x14ac:dyDescent="0.2">
      <c r="A82" s="10"/>
      <c r="B82" s="47"/>
      <c r="C82" s="47"/>
      <c r="D82" s="667"/>
      <c r="E82" s="667"/>
      <c r="F82" s="667"/>
      <c r="G82" s="667"/>
      <c r="H82" s="667"/>
      <c r="I82" s="667"/>
      <c r="J82" s="667"/>
      <c r="K82" s="667"/>
      <c r="L82" s="667"/>
      <c r="M82" s="667"/>
      <c r="N82" s="667"/>
      <c r="O82" s="10"/>
      <c r="P82" s="10"/>
      <c r="Q82" s="10"/>
      <c r="R82" s="10"/>
      <c r="S82" s="10"/>
      <c r="T82" s="10"/>
      <c r="U82" s="10"/>
      <c r="V82" s="10"/>
      <c r="W82" s="10"/>
      <c r="X82" s="10"/>
      <c r="Y82" s="10"/>
      <c r="Z82" s="10"/>
      <c r="AA82" s="10"/>
      <c r="AB82" s="10"/>
      <c r="AC82" s="10"/>
      <c r="AD82" s="10"/>
      <c r="AE82" s="10"/>
      <c r="AF82" s="10"/>
      <c r="AG82" s="10"/>
    </row>
    <row r="83" spans="1:33" ht="15" customHeight="1" x14ac:dyDescent="0.2">
      <c r="A83" s="10"/>
      <c r="B83" s="47"/>
      <c r="C83" s="47" t="s">
        <v>220</v>
      </c>
      <c r="D83" s="47" t="s">
        <v>396</v>
      </c>
      <c r="E83" s="47"/>
      <c r="F83" s="47"/>
      <c r="G83" s="47"/>
      <c r="H83" s="47"/>
      <c r="I83" s="47"/>
      <c r="J83" s="47"/>
      <c r="K83" s="47"/>
      <c r="L83" s="47"/>
      <c r="M83" s="10"/>
      <c r="N83" s="10"/>
      <c r="O83" s="10"/>
      <c r="P83" s="10"/>
      <c r="Q83" s="10"/>
      <c r="R83" s="10"/>
      <c r="S83" s="10"/>
      <c r="T83" s="10"/>
      <c r="U83" s="10"/>
      <c r="V83" s="10"/>
      <c r="W83" s="10"/>
      <c r="X83" s="10"/>
      <c r="Y83" s="10"/>
      <c r="Z83" s="10"/>
      <c r="AA83" s="10"/>
      <c r="AB83" s="10"/>
      <c r="AC83" s="10"/>
      <c r="AD83" s="10"/>
      <c r="AE83" s="10"/>
      <c r="AF83" s="10"/>
      <c r="AG83" s="10"/>
    </row>
    <row r="84" spans="1:33" ht="15" customHeight="1" x14ac:dyDescent="0.2">
      <c r="A84" s="10"/>
      <c r="B84" s="47"/>
      <c r="C84" s="47"/>
      <c r="D84" s="47" t="s">
        <v>545</v>
      </c>
      <c r="E84" s="47"/>
      <c r="F84" s="47"/>
      <c r="G84" s="47"/>
      <c r="H84" s="47"/>
      <c r="I84" s="47"/>
      <c r="J84" s="47"/>
      <c r="K84" s="47"/>
      <c r="L84" s="47"/>
      <c r="M84" s="10"/>
      <c r="N84" s="10"/>
      <c r="O84" s="10"/>
      <c r="P84" s="10"/>
      <c r="Q84" s="10"/>
      <c r="R84" s="10"/>
      <c r="S84" s="10"/>
      <c r="T84" s="10"/>
      <c r="U84" s="10"/>
      <c r="V84" s="10"/>
      <c r="W84" s="10"/>
      <c r="X84" s="10"/>
      <c r="Y84" s="10"/>
      <c r="Z84" s="10"/>
      <c r="AA84" s="10"/>
      <c r="AB84" s="10"/>
      <c r="AC84" s="10"/>
      <c r="AD84" s="10"/>
      <c r="AE84" s="10"/>
      <c r="AF84" s="10"/>
      <c r="AG84" s="10"/>
    </row>
    <row r="85" spans="1:33" ht="5.25" customHeight="1" x14ac:dyDescent="0.2">
      <c r="A85" s="10"/>
      <c r="B85" s="47"/>
      <c r="C85" s="47"/>
      <c r="D85" s="47"/>
      <c r="E85" s="47"/>
      <c r="F85" s="47"/>
      <c r="G85" s="47"/>
      <c r="H85" s="47"/>
      <c r="I85" s="47"/>
      <c r="J85" s="47"/>
      <c r="K85" s="47"/>
      <c r="L85" s="47"/>
      <c r="M85" s="10"/>
      <c r="N85" s="10"/>
      <c r="O85" s="10"/>
      <c r="P85" s="10"/>
      <c r="Q85" s="10"/>
      <c r="R85" s="10"/>
      <c r="S85" s="10"/>
      <c r="T85" s="10"/>
      <c r="U85" s="10"/>
      <c r="V85" s="10"/>
      <c r="W85" s="10"/>
      <c r="X85" s="10"/>
      <c r="Y85" s="10"/>
      <c r="Z85" s="10"/>
      <c r="AA85" s="10"/>
      <c r="AB85" s="10"/>
      <c r="AC85" s="10"/>
      <c r="AD85" s="10"/>
      <c r="AE85" s="10"/>
      <c r="AF85" s="10"/>
      <c r="AG85" s="10"/>
    </row>
    <row r="86" spans="1:33" ht="15" customHeight="1" x14ac:dyDescent="0.2">
      <c r="A86" s="10"/>
      <c r="B86" s="47"/>
      <c r="C86" s="47"/>
      <c r="D86" s="47" t="s">
        <v>153</v>
      </c>
      <c r="E86" s="47"/>
      <c r="F86" s="47" t="s">
        <v>20</v>
      </c>
      <c r="G86" s="10"/>
      <c r="H86" s="47"/>
      <c r="I86" s="47"/>
      <c r="J86" s="47"/>
      <c r="L86" s="47"/>
      <c r="M86" s="10"/>
      <c r="N86" s="10"/>
      <c r="O86" s="10"/>
      <c r="P86" s="10"/>
      <c r="Q86" s="10"/>
      <c r="R86" s="10"/>
      <c r="S86" s="10"/>
      <c r="T86" s="10"/>
      <c r="U86" s="10"/>
      <c r="V86" s="10"/>
      <c r="W86" s="10"/>
      <c r="X86" s="10"/>
      <c r="Y86" s="10"/>
      <c r="Z86" s="10"/>
      <c r="AA86" s="10"/>
      <c r="AB86" s="10"/>
      <c r="AC86" s="10"/>
      <c r="AD86" s="10"/>
      <c r="AE86" s="10"/>
      <c r="AF86" s="10"/>
      <c r="AG86" s="10"/>
    </row>
    <row r="87" spans="1:33" ht="15" customHeight="1" x14ac:dyDescent="0.2">
      <c r="A87" s="10"/>
      <c r="B87" s="47"/>
      <c r="C87" s="47"/>
      <c r="D87" s="47" t="s">
        <v>351</v>
      </c>
      <c r="E87" s="47"/>
      <c r="F87" s="47"/>
      <c r="G87" s="47"/>
      <c r="H87" s="47"/>
      <c r="I87" s="47"/>
      <c r="J87" s="47"/>
      <c r="K87" s="47"/>
      <c r="L87" s="47"/>
      <c r="M87" s="10"/>
      <c r="N87" s="10"/>
      <c r="O87" s="10"/>
      <c r="P87" s="10"/>
      <c r="Q87" s="10"/>
      <c r="R87" s="10"/>
      <c r="S87" s="10"/>
      <c r="T87" s="10"/>
      <c r="U87" s="10"/>
      <c r="V87" s="10"/>
      <c r="W87" s="10"/>
      <c r="X87" s="10"/>
      <c r="Y87" s="10"/>
      <c r="Z87" s="10"/>
      <c r="AA87" s="10"/>
      <c r="AB87" s="10"/>
      <c r="AC87" s="10"/>
      <c r="AD87" s="10"/>
      <c r="AE87" s="10"/>
      <c r="AF87" s="10"/>
      <c r="AG87" s="10"/>
    </row>
    <row r="88" spans="1:33" ht="15" customHeight="1" x14ac:dyDescent="0.2">
      <c r="A88" s="10"/>
      <c r="B88" s="47"/>
      <c r="C88" s="47"/>
      <c r="D88" s="47" t="s">
        <v>205</v>
      </c>
      <c r="E88" s="47"/>
      <c r="F88" s="47"/>
      <c r="G88" s="47" t="s">
        <v>546</v>
      </c>
      <c r="H88" s="10"/>
      <c r="I88" s="47"/>
      <c r="J88" s="47"/>
      <c r="K88" s="47"/>
      <c r="L88" s="47"/>
      <c r="N88" s="10"/>
      <c r="O88" s="10"/>
      <c r="P88" s="10"/>
      <c r="Q88" s="10"/>
      <c r="R88" s="10"/>
      <c r="S88" s="10"/>
      <c r="T88" s="10"/>
      <c r="U88" s="10"/>
      <c r="V88" s="10"/>
      <c r="W88" s="10"/>
      <c r="X88" s="10"/>
      <c r="Y88" s="10"/>
      <c r="Z88" s="10"/>
      <c r="AA88" s="10"/>
      <c r="AB88" s="10"/>
      <c r="AC88" s="10"/>
      <c r="AD88" s="10"/>
      <c r="AE88" s="10"/>
      <c r="AF88" s="10"/>
      <c r="AG88" s="10"/>
    </row>
    <row r="89" spans="1:33" ht="5.25" customHeight="1" x14ac:dyDescent="0.2">
      <c r="A89" s="10"/>
      <c r="B89" s="47"/>
      <c r="C89" s="47"/>
      <c r="D89" s="47"/>
      <c r="E89" s="47"/>
      <c r="F89" s="47"/>
      <c r="G89" s="47"/>
      <c r="H89" s="10"/>
      <c r="I89" s="47"/>
      <c r="J89" s="47"/>
      <c r="K89" s="47"/>
      <c r="L89" s="47"/>
      <c r="M89" s="10"/>
      <c r="N89" s="10"/>
      <c r="O89" s="10"/>
      <c r="P89" s="10"/>
      <c r="Q89" s="10"/>
      <c r="R89" s="10"/>
      <c r="S89" s="10"/>
      <c r="T89" s="10"/>
      <c r="U89" s="10"/>
      <c r="V89" s="10"/>
      <c r="W89" s="10"/>
      <c r="X89" s="10"/>
      <c r="Y89" s="10"/>
      <c r="Z89" s="10"/>
      <c r="AA89" s="10"/>
      <c r="AB89" s="10"/>
      <c r="AC89" s="10"/>
      <c r="AD89" s="10"/>
      <c r="AE89" s="10"/>
      <c r="AF89" s="10"/>
      <c r="AG89" s="10"/>
    </row>
    <row r="90" spans="1:33" ht="15" customHeight="1" x14ac:dyDescent="0.2">
      <c r="A90" s="10"/>
      <c r="B90" s="47"/>
      <c r="C90" s="47"/>
      <c r="D90" s="499" t="s">
        <v>547</v>
      </c>
      <c r="E90" s="499"/>
      <c r="F90" s="499"/>
      <c r="G90" s="499"/>
      <c r="H90" s="499"/>
      <c r="I90" s="499"/>
      <c r="J90" s="499"/>
      <c r="K90" s="499"/>
      <c r="L90" s="499"/>
      <c r="M90" s="499"/>
      <c r="N90" s="499"/>
      <c r="O90" s="48"/>
      <c r="P90" s="48"/>
      <c r="Q90" s="48"/>
      <c r="R90" s="48"/>
      <c r="S90" s="48"/>
      <c r="T90" s="48"/>
      <c r="U90" s="48"/>
      <c r="V90" s="48"/>
      <c r="W90" s="48"/>
      <c r="X90" s="48"/>
      <c r="Y90" s="48"/>
      <c r="Z90" s="48"/>
      <c r="AA90" s="48"/>
      <c r="AB90" s="48"/>
      <c r="AC90" s="48"/>
      <c r="AD90" s="48"/>
      <c r="AE90" s="48"/>
      <c r="AF90" s="48"/>
      <c r="AG90" s="48"/>
    </row>
    <row r="91" spans="1:33" ht="15" customHeight="1" x14ac:dyDescent="0.2">
      <c r="A91" s="10"/>
      <c r="B91" s="47"/>
      <c r="C91" s="47"/>
      <c r="D91" s="499"/>
      <c r="E91" s="499"/>
      <c r="F91" s="499"/>
      <c r="G91" s="499"/>
      <c r="H91" s="499"/>
      <c r="I91" s="499"/>
      <c r="J91" s="499"/>
      <c r="K91" s="499"/>
      <c r="L91" s="499"/>
      <c r="M91" s="499"/>
      <c r="N91" s="499"/>
      <c r="O91" s="48"/>
      <c r="P91" s="48"/>
      <c r="Q91" s="48"/>
      <c r="R91" s="48"/>
      <c r="S91" s="48"/>
      <c r="T91" s="48"/>
      <c r="U91" s="48"/>
      <c r="V91" s="48"/>
      <c r="W91" s="48"/>
      <c r="X91" s="48"/>
      <c r="Y91" s="48"/>
      <c r="Z91" s="48"/>
      <c r="AA91" s="48"/>
      <c r="AB91" s="48"/>
      <c r="AC91" s="48"/>
      <c r="AD91" s="48"/>
      <c r="AE91" s="48"/>
      <c r="AF91" s="48"/>
      <c r="AG91" s="48"/>
    </row>
    <row r="92" spans="1:33" x14ac:dyDescent="0.2">
      <c r="B92" s="54"/>
      <c r="C92" s="54"/>
      <c r="D92" s="48"/>
      <c r="E92" s="48"/>
      <c r="F92" s="48"/>
      <c r="G92" s="48"/>
      <c r="H92" s="48"/>
      <c r="I92" s="48"/>
      <c r="J92" s="48"/>
      <c r="K92" s="48"/>
      <c r="L92" s="48"/>
      <c r="M92" s="48"/>
      <c r="N92" s="48"/>
    </row>
    <row r="93" spans="1:33" x14ac:dyDescent="0.2">
      <c r="B93" s="54"/>
      <c r="C93" s="54"/>
      <c r="D93" s="54"/>
      <c r="E93" s="54"/>
      <c r="F93" s="54"/>
      <c r="G93" s="54"/>
      <c r="H93" s="54"/>
      <c r="I93" s="54"/>
      <c r="J93" s="54"/>
      <c r="K93" s="54"/>
      <c r="L93" s="54"/>
    </row>
    <row r="94" spans="1:33" x14ac:dyDescent="0.2">
      <c r="B94" s="54"/>
      <c r="C94" s="54"/>
      <c r="D94" s="54"/>
      <c r="E94" s="54"/>
      <c r="F94" s="54"/>
      <c r="G94" s="54"/>
      <c r="H94" s="54"/>
      <c r="I94" s="54"/>
      <c r="J94" s="54"/>
      <c r="K94" s="54"/>
      <c r="L94" s="54"/>
    </row>
    <row r="95" spans="1:33" x14ac:dyDescent="0.2">
      <c r="B95" s="54"/>
      <c r="C95" s="54"/>
      <c r="D95" s="54"/>
      <c r="E95" s="54"/>
      <c r="F95" s="54"/>
      <c r="G95" s="54"/>
      <c r="H95" s="54"/>
      <c r="I95" s="54"/>
      <c r="J95" s="54"/>
      <c r="K95" s="54"/>
      <c r="L95" s="54"/>
    </row>
    <row r="96" spans="1:33" x14ac:dyDescent="0.2">
      <c r="B96" s="54"/>
      <c r="C96" s="54"/>
      <c r="D96" s="54"/>
      <c r="E96" s="54"/>
      <c r="F96" s="54"/>
      <c r="G96" s="54"/>
      <c r="H96" s="54"/>
      <c r="I96" s="54"/>
      <c r="J96" s="54"/>
      <c r="K96" s="54"/>
      <c r="L96" s="54"/>
    </row>
    <row r="97" spans="2:12" x14ac:dyDescent="0.2">
      <c r="B97" s="54"/>
      <c r="C97" s="54"/>
      <c r="D97" s="54"/>
      <c r="E97" s="54"/>
      <c r="F97" s="54"/>
      <c r="G97" s="54"/>
      <c r="H97" s="54"/>
      <c r="I97" s="54"/>
      <c r="J97" s="54"/>
      <c r="K97" s="54"/>
      <c r="L97" s="54"/>
    </row>
    <row r="98" spans="2:12" x14ac:dyDescent="0.2">
      <c r="B98" s="54"/>
      <c r="C98" s="54"/>
      <c r="D98" s="54"/>
      <c r="E98" s="54"/>
      <c r="F98" s="54"/>
      <c r="G98" s="54"/>
      <c r="H98" s="54"/>
      <c r="I98" s="54"/>
      <c r="J98" s="54"/>
      <c r="K98" s="54"/>
      <c r="L98" s="54"/>
    </row>
    <row r="99" spans="2:12" x14ac:dyDescent="0.2">
      <c r="B99" s="54"/>
      <c r="C99" s="54"/>
      <c r="D99" s="54"/>
      <c r="E99" s="54"/>
      <c r="F99" s="54"/>
      <c r="G99" s="54"/>
      <c r="H99" s="54"/>
      <c r="I99" s="54"/>
      <c r="J99" s="54"/>
      <c r="K99" s="54"/>
      <c r="L99" s="54"/>
    </row>
    <row r="126" spans="9:9" x14ac:dyDescent="0.2">
      <c r="I126" s="475" t="s">
        <v>386</v>
      </c>
    </row>
  </sheetData>
  <mergeCells count="19">
    <mergeCell ref="D71:N73"/>
    <mergeCell ref="D74:N75"/>
    <mergeCell ref="E77:N78"/>
    <mergeCell ref="D80:N82"/>
    <mergeCell ref="D90:N91"/>
    <mergeCell ref="C21:N28"/>
    <mergeCell ref="A2:N2"/>
    <mergeCell ref="D79:N79"/>
    <mergeCell ref="C5:N7"/>
    <mergeCell ref="C10:N15"/>
    <mergeCell ref="C16:N19"/>
    <mergeCell ref="D32:N34"/>
    <mergeCell ref="D35:N37"/>
    <mergeCell ref="D39:N40"/>
    <mergeCell ref="D41:N45"/>
    <mergeCell ref="D49:N51"/>
    <mergeCell ref="D52:N53"/>
    <mergeCell ref="D54:N55"/>
    <mergeCell ref="D63:N66"/>
  </mergeCells>
  <phoneticPr fontId="20"/>
  <pageMargins left="0.59055118110236227" right="0.74803149606299213" top="0.74803149606299213" bottom="0.3" header="0.51181102362204722" footer="0.2"/>
  <pageSetup paperSize="9" scale="92" orientation="portrait"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8"/>
  </sheetPr>
  <dimension ref="A1:K52"/>
  <sheetViews>
    <sheetView view="pageBreakPreview" topLeftCell="A11" zoomScale="130" zoomScaleSheetLayoutView="130" workbookViewId="0">
      <selection activeCell="X9" sqref="X9"/>
    </sheetView>
  </sheetViews>
  <sheetFormatPr defaultColWidth="9" defaultRowHeight="13" x14ac:dyDescent="0.2"/>
  <cols>
    <col min="1" max="1" width="4.26953125" style="1" customWidth="1"/>
    <col min="2" max="2" width="6.6328125" style="1" customWidth="1"/>
    <col min="3" max="3" width="10.6328125" style="1" customWidth="1"/>
    <col min="4" max="8" width="9" style="1"/>
    <col min="9" max="9" width="4.90625" style="1" customWidth="1"/>
    <col min="10" max="10" width="9" style="1"/>
    <col min="11" max="11" width="6.6328125" style="1" customWidth="1"/>
    <col min="12" max="16384" width="9" style="1"/>
  </cols>
  <sheetData>
    <row r="1" spans="1:11" ht="24" customHeight="1" x14ac:dyDescent="0.2"/>
    <row r="2" spans="1:11" ht="24" customHeight="1" x14ac:dyDescent="0.2"/>
    <row r="3" spans="1:11" ht="24" customHeight="1" x14ac:dyDescent="0.2"/>
    <row r="4" spans="1:11" ht="24" customHeight="1" x14ac:dyDescent="0.2"/>
    <row r="5" spans="1:11" ht="24" customHeight="1" x14ac:dyDescent="0.2">
      <c r="B5" s="476"/>
      <c r="C5" s="476"/>
      <c r="D5" s="476"/>
      <c r="E5" s="476"/>
      <c r="F5" s="476"/>
      <c r="G5" s="476"/>
      <c r="H5" s="476"/>
      <c r="I5" s="476"/>
      <c r="J5" s="476"/>
      <c r="K5" s="476"/>
    </row>
    <row r="6" spans="1:11" ht="24" customHeight="1" x14ac:dyDescent="0.2">
      <c r="B6" s="476"/>
      <c r="C6" s="476"/>
      <c r="D6" s="476"/>
      <c r="E6" s="476"/>
      <c r="F6" s="476"/>
      <c r="G6" s="476"/>
      <c r="H6" s="476"/>
      <c r="I6" s="476"/>
      <c r="J6" s="476"/>
      <c r="K6" s="476"/>
    </row>
    <row r="7" spans="1:11" ht="24" customHeight="1" x14ac:dyDescent="0.2">
      <c r="B7" s="476"/>
      <c r="C7" s="476"/>
      <c r="D7" s="476"/>
      <c r="E7" s="476"/>
      <c r="F7" s="476"/>
      <c r="G7" s="476"/>
      <c r="H7" s="476"/>
      <c r="I7" s="476"/>
      <c r="J7" s="476"/>
      <c r="K7" s="476"/>
    </row>
    <row r="8" spans="1:11" x14ac:dyDescent="0.2">
      <c r="B8" s="476"/>
      <c r="C8" s="476"/>
      <c r="D8" s="476"/>
      <c r="E8" s="476"/>
      <c r="F8" s="476"/>
      <c r="G8" s="476"/>
      <c r="H8" s="476"/>
      <c r="I8" s="476"/>
      <c r="J8" s="476"/>
      <c r="K8" s="476"/>
    </row>
    <row r="9" spans="1:11" ht="22.5" customHeight="1" x14ac:dyDescent="0.2">
      <c r="A9" s="14"/>
      <c r="B9" s="476"/>
      <c r="C9" s="476"/>
      <c r="D9" s="476"/>
      <c r="E9" s="476"/>
      <c r="F9" s="476"/>
      <c r="G9" s="476"/>
      <c r="H9" s="476"/>
      <c r="I9" s="476"/>
      <c r="J9" s="476"/>
      <c r="K9" s="476"/>
    </row>
    <row r="10" spans="1:11" ht="22.5" customHeight="1" x14ac:dyDescent="0.2">
      <c r="A10" s="14"/>
      <c r="B10" s="476"/>
      <c r="C10" s="476"/>
      <c r="D10" s="476"/>
      <c r="E10" s="476"/>
      <c r="F10" s="476"/>
      <c r="G10" s="476"/>
      <c r="H10" s="476"/>
      <c r="I10" s="476"/>
      <c r="J10" s="476"/>
      <c r="K10" s="476"/>
    </row>
    <row r="11" spans="1:11" ht="22.5" customHeight="1" x14ac:dyDescent="0.2">
      <c r="A11" s="14"/>
      <c r="B11" s="476"/>
      <c r="C11" s="476"/>
      <c r="D11" s="476"/>
      <c r="E11" s="476"/>
      <c r="F11" s="476"/>
      <c r="G11" s="476"/>
      <c r="H11" s="476"/>
      <c r="I11" s="476"/>
      <c r="J11" s="476"/>
      <c r="K11" s="476"/>
    </row>
    <row r="12" spans="1:11" ht="27" customHeight="1" x14ac:dyDescent="0.2">
      <c r="A12" s="14"/>
      <c r="B12" s="476"/>
      <c r="C12" s="476"/>
      <c r="D12" s="476"/>
      <c r="E12" s="476"/>
      <c r="F12" s="476"/>
      <c r="G12" s="476"/>
      <c r="H12" s="476"/>
      <c r="I12" s="476"/>
      <c r="J12" s="476"/>
      <c r="K12" s="476"/>
    </row>
    <row r="13" spans="1:11" ht="18" customHeight="1" x14ac:dyDescent="0.2">
      <c r="A13" s="14"/>
      <c r="B13" s="476"/>
      <c r="D13" s="476"/>
      <c r="E13" s="476"/>
      <c r="F13" s="476"/>
      <c r="G13" s="476" t="s">
        <v>368</v>
      </c>
      <c r="H13" s="476"/>
      <c r="I13" s="476"/>
      <c r="J13" s="476"/>
      <c r="K13" s="476"/>
    </row>
    <row r="14" spans="1:11" ht="24.75" customHeight="1" x14ac:dyDescent="0.2">
      <c r="A14" s="14"/>
      <c r="B14" s="477"/>
      <c r="C14" s="478"/>
      <c r="D14" s="478"/>
      <c r="E14" s="478"/>
      <c r="F14" s="478"/>
      <c r="G14" s="478"/>
      <c r="H14" s="478"/>
    </row>
    <row r="15" spans="1:11" ht="22.5" customHeight="1" x14ac:dyDescent="0.25">
      <c r="A15" s="14"/>
      <c r="B15" s="478"/>
      <c r="C15" s="478"/>
      <c r="D15" s="478"/>
      <c r="E15" s="478"/>
      <c r="F15" s="482"/>
      <c r="H15" s="478"/>
    </row>
    <row r="16" spans="1:11" ht="22.5" customHeight="1" x14ac:dyDescent="0.25">
      <c r="A16" s="14"/>
      <c r="B16" s="476" t="s">
        <v>410</v>
      </c>
      <c r="C16" s="478"/>
      <c r="D16" s="478"/>
      <c r="E16" s="478"/>
      <c r="F16" s="482"/>
      <c r="H16" s="478"/>
    </row>
    <row r="17" spans="1:8" ht="22.5" customHeight="1" x14ac:dyDescent="0.25">
      <c r="A17" s="14"/>
      <c r="B17" s="476" t="s">
        <v>41</v>
      </c>
      <c r="C17" s="478"/>
      <c r="D17" s="478"/>
      <c r="E17" s="478"/>
      <c r="F17" s="482"/>
      <c r="H17" s="478"/>
    </row>
    <row r="18" spans="1:8" ht="22.5" customHeight="1" x14ac:dyDescent="0.2">
      <c r="A18" s="14"/>
      <c r="B18" s="476" t="s">
        <v>306</v>
      </c>
      <c r="C18" s="478"/>
      <c r="D18" s="478"/>
      <c r="E18" s="478"/>
    </row>
    <row r="19" spans="1:8" ht="15" customHeight="1" x14ac:dyDescent="0.2">
      <c r="B19" s="478"/>
      <c r="C19" s="478"/>
      <c r="D19" s="478"/>
      <c r="E19" s="478"/>
    </row>
    <row r="20" spans="1:8" ht="20.25" customHeight="1" x14ac:dyDescent="0.25">
      <c r="B20" s="478"/>
      <c r="C20" s="479"/>
      <c r="D20" s="478"/>
      <c r="E20" s="478"/>
    </row>
    <row r="21" spans="1:8" ht="20.25" customHeight="1" x14ac:dyDescent="0.25">
      <c r="B21" s="478"/>
      <c r="C21" s="479"/>
      <c r="D21" s="478"/>
      <c r="E21" s="478"/>
    </row>
    <row r="22" spans="1:8" x14ac:dyDescent="0.2">
      <c r="F22" s="478"/>
      <c r="G22" s="478"/>
      <c r="H22" s="478"/>
    </row>
    <row r="23" spans="1:8" ht="16.5" x14ac:dyDescent="0.25">
      <c r="C23" s="480"/>
      <c r="F23" s="478"/>
      <c r="G23" s="478"/>
      <c r="H23" s="478"/>
    </row>
    <row r="24" spans="1:8" ht="16.5" x14ac:dyDescent="0.25">
      <c r="C24" s="480"/>
      <c r="F24" s="478"/>
      <c r="G24" s="478"/>
      <c r="H24" s="478"/>
    </row>
    <row r="25" spans="1:8" ht="16.5" x14ac:dyDescent="0.25">
      <c r="C25" s="480"/>
      <c r="F25" s="478"/>
      <c r="G25" s="478"/>
      <c r="H25" s="478"/>
    </row>
    <row r="26" spans="1:8" ht="16.5" x14ac:dyDescent="0.25">
      <c r="C26" s="480"/>
      <c r="F26" s="478"/>
      <c r="G26" s="478"/>
      <c r="H26" s="478"/>
    </row>
    <row r="27" spans="1:8" ht="16.5" x14ac:dyDescent="0.25">
      <c r="C27" s="480"/>
      <c r="F27" s="478"/>
      <c r="G27" s="478"/>
      <c r="H27" s="478"/>
    </row>
    <row r="28" spans="1:8" ht="16.5" x14ac:dyDescent="0.25">
      <c r="C28" s="480"/>
      <c r="F28" s="478"/>
      <c r="G28" s="478"/>
      <c r="H28" s="478"/>
    </row>
    <row r="29" spans="1:8" ht="16.5" x14ac:dyDescent="0.25">
      <c r="C29" s="480"/>
      <c r="F29" s="478"/>
      <c r="G29" s="478"/>
      <c r="H29" s="478"/>
    </row>
    <row r="30" spans="1:8" ht="16.5" x14ac:dyDescent="0.25">
      <c r="C30" s="480"/>
      <c r="F30" s="478"/>
      <c r="G30" s="478"/>
      <c r="H30" s="478"/>
    </row>
    <row r="31" spans="1:8" x14ac:dyDescent="0.2">
      <c r="C31" s="7"/>
      <c r="D31" s="481"/>
      <c r="E31" s="7"/>
      <c r="F31" s="7"/>
      <c r="G31" s="7"/>
    </row>
    <row r="32" spans="1:8" x14ac:dyDescent="0.2">
      <c r="C32" s="481"/>
      <c r="D32" s="481"/>
      <c r="E32" s="7"/>
      <c r="F32" s="7"/>
      <c r="G32" s="7"/>
    </row>
    <row r="33" spans="3:7" x14ac:dyDescent="0.2">
      <c r="C33" s="481"/>
      <c r="D33" s="481"/>
      <c r="E33" s="7"/>
      <c r="F33" s="7"/>
      <c r="G33" s="7"/>
    </row>
    <row r="35" spans="3:7" ht="17.25" customHeight="1" x14ac:dyDescent="0.2"/>
    <row r="36" spans="3:7" ht="17.25" customHeight="1" x14ac:dyDescent="0.2"/>
    <row r="52" spans="6:6" x14ac:dyDescent="0.2">
      <c r="F52" s="288"/>
    </row>
  </sheetData>
  <phoneticPr fontId="5"/>
  <pageMargins left="0.75" right="0.75" top="1" bottom="1" header="0.51200000000000001" footer="0.51200000000000001"/>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8"/>
  </sheetPr>
  <dimension ref="A1:AB65"/>
  <sheetViews>
    <sheetView view="pageBreakPreview" zoomScale="130" zoomScaleNormal="85" zoomScaleSheetLayoutView="130" workbookViewId="0">
      <selection activeCell="X9" sqref="X9"/>
    </sheetView>
  </sheetViews>
  <sheetFormatPr defaultColWidth="9" defaultRowHeight="13" x14ac:dyDescent="0.2"/>
  <cols>
    <col min="1" max="1" width="2.6328125" style="37" customWidth="1"/>
    <col min="2" max="2" width="2.90625" style="38" customWidth="1"/>
    <col min="3" max="3" width="3.453125" style="37" customWidth="1"/>
    <col min="4" max="4" width="5.7265625" style="37" customWidth="1"/>
    <col min="5" max="6" width="6" style="37" customWidth="1"/>
    <col min="7" max="9" width="8" style="37" customWidth="1"/>
    <col min="10" max="10" width="5.7265625" style="37" customWidth="1"/>
    <col min="11" max="12" width="6" style="37" customWidth="1"/>
    <col min="13" max="15" width="8" style="37" customWidth="1"/>
    <col min="16" max="16" width="9" style="37" bestFit="1"/>
    <col min="17" max="16384" width="9" style="37"/>
  </cols>
  <sheetData>
    <row r="1" spans="1:28" ht="19.5" customHeight="1" x14ac:dyDescent="0.25">
      <c r="A1" s="10"/>
      <c r="B1" s="43"/>
      <c r="C1" s="10"/>
      <c r="D1" s="10"/>
      <c r="E1" s="10"/>
      <c r="F1" s="10"/>
      <c r="G1" s="10"/>
      <c r="H1" s="71" t="s">
        <v>361</v>
      </c>
      <c r="I1" s="10"/>
      <c r="J1" s="10"/>
      <c r="K1" s="10"/>
      <c r="L1" s="10"/>
      <c r="M1" s="10"/>
      <c r="N1" s="10"/>
    </row>
    <row r="2" spans="1:28" ht="15" customHeight="1" x14ac:dyDescent="0.2">
      <c r="A2" s="10"/>
      <c r="B2" s="44"/>
      <c r="C2" s="47"/>
      <c r="D2" s="10"/>
      <c r="E2" s="10"/>
      <c r="F2" s="47"/>
      <c r="G2" s="47"/>
      <c r="H2" s="47"/>
      <c r="I2" s="47"/>
      <c r="J2" s="10"/>
      <c r="K2" s="10"/>
      <c r="N2" s="47"/>
    </row>
    <row r="3" spans="1:28" ht="15" customHeight="1" x14ac:dyDescent="0.2">
      <c r="A3" s="42"/>
      <c r="C3" s="47"/>
      <c r="D3" s="47"/>
      <c r="E3" s="47"/>
      <c r="F3" s="47"/>
      <c r="G3" s="47"/>
      <c r="H3" s="47"/>
      <c r="I3" s="47"/>
      <c r="J3" s="47"/>
      <c r="K3" s="47"/>
      <c r="L3" s="47"/>
      <c r="M3" s="47"/>
      <c r="N3" s="10"/>
    </row>
    <row r="4" spans="1:28" ht="14.25" customHeight="1" x14ac:dyDescent="0.2">
      <c r="A4" s="10"/>
      <c r="B4" s="44" t="s">
        <v>97</v>
      </c>
      <c r="C4" s="499" t="s">
        <v>362</v>
      </c>
      <c r="D4" s="499"/>
      <c r="E4" s="499"/>
      <c r="F4" s="499"/>
      <c r="G4" s="499"/>
      <c r="H4" s="499"/>
      <c r="I4" s="499"/>
      <c r="J4" s="499"/>
      <c r="K4" s="499"/>
      <c r="L4" s="499"/>
      <c r="M4" s="499"/>
      <c r="N4" s="499"/>
      <c r="O4" s="499"/>
    </row>
    <row r="5" spans="1:28" ht="14.25" customHeight="1" x14ac:dyDescent="0.2">
      <c r="A5" s="10"/>
      <c r="B5" s="44"/>
      <c r="C5" s="499"/>
      <c r="D5" s="499"/>
      <c r="E5" s="499"/>
      <c r="F5" s="499"/>
      <c r="G5" s="499"/>
      <c r="H5" s="499"/>
      <c r="I5" s="499"/>
      <c r="J5" s="499"/>
      <c r="K5" s="499"/>
      <c r="L5" s="499"/>
      <c r="M5" s="499"/>
      <c r="N5" s="499"/>
      <c r="O5" s="499"/>
    </row>
    <row r="6" spans="1:28" ht="7" customHeight="1" x14ac:dyDescent="0.2">
      <c r="A6" s="10"/>
      <c r="B6" s="44"/>
      <c r="C6" s="48"/>
      <c r="D6" s="48"/>
      <c r="E6" s="48"/>
      <c r="F6" s="48"/>
      <c r="G6" s="48"/>
      <c r="H6" s="48"/>
      <c r="I6" s="48"/>
      <c r="J6" s="48"/>
      <c r="K6" s="48"/>
      <c r="L6" s="48"/>
      <c r="M6" s="48"/>
      <c r="N6" s="48"/>
      <c r="O6" s="48"/>
    </row>
    <row r="7" spans="1:28" ht="14.25" customHeight="1" x14ac:dyDescent="0.2">
      <c r="A7" s="10"/>
      <c r="B7" s="44" t="s">
        <v>239</v>
      </c>
      <c r="C7" s="499" t="s">
        <v>253</v>
      </c>
      <c r="D7" s="499"/>
      <c r="E7" s="499"/>
      <c r="F7" s="499"/>
      <c r="G7" s="499"/>
      <c r="H7" s="499"/>
      <c r="I7" s="499"/>
      <c r="J7" s="499"/>
      <c r="K7" s="499"/>
      <c r="L7" s="499"/>
      <c r="M7" s="499"/>
      <c r="N7" s="499"/>
      <c r="O7" s="499"/>
    </row>
    <row r="8" spans="1:28" ht="14.25" customHeight="1" x14ac:dyDescent="0.2">
      <c r="A8" s="10"/>
      <c r="B8" s="44"/>
      <c r="C8" s="499"/>
      <c r="D8" s="499"/>
      <c r="E8" s="499"/>
      <c r="F8" s="499"/>
      <c r="G8" s="499"/>
      <c r="H8" s="499"/>
      <c r="I8" s="499"/>
      <c r="J8" s="499"/>
      <c r="K8" s="499"/>
      <c r="L8" s="499"/>
      <c r="M8" s="499"/>
      <c r="N8" s="499"/>
      <c r="O8" s="499"/>
    </row>
    <row r="9" spans="1:28" ht="7" customHeight="1" x14ac:dyDescent="0.2">
      <c r="A9" s="10"/>
      <c r="B9" s="44"/>
      <c r="C9" s="48"/>
      <c r="D9" s="48"/>
      <c r="E9" s="48"/>
      <c r="F9" s="48"/>
      <c r="G9" s="48"/>
      <c r="H9" s="48"/>
      <c r="I9" s="48"/>
      <c r="J9" s="48"/>
      <c r="K9" s="48"/>
      <c r="L9" s="48"/>
      <c r="M9" s="48"/>
      <c r="N9" s="48"/>
      <c r="O9" s="48"/>
    </row>
    <row r="10" spans="1:28" ht="14.25" customHeight="1" x14ac:dyDescent="0.2">
      <c r="A10" s="10"/>
      <c r="B10" s="44" t="s">
        <v>150</v>
      </c>
      <c r="C10" s="499" t="s">
        <v>63</v>
      </c>
      <c r="D10" s="499"/>
      <c r="E10" s="499"/>
      <c r="F10" s="499"/>
      <c r="G10" s="499"/>
      <c r="H10" s="499"/>
      <c r="I10" s="499"/>
      <c r="J10" s="499"/>
      <c r="K10" s="499"/>
      <c r="L10" s="499"/>
      <c r="M10" s="499"/>
      <c r="N10" s="499"/>
      <c r="O10" s="499"/>
    </row>
    <row r="11" spans="1:28" ht="14.25" customHeight="1" x14ac:dyDescent="0.2">
      <c r="A11" s="10"/>
      <c r="B11" s="44"/>
      <c r="C11" s="499"/>
      <c r="D11" s="499"/>
      <c r="E11" s="499"/>
      <c r="F11" s="499"/>
      <c r="G11" s="499"/>
      <c r="H11" s="499"/>
      <c r="I11" s="499"/>
      <c r="J11" s="499"/>
      <c r="K11" s="499"/>
      <c r="L11" s="499"/>
      <c r="M11" s="499"/>
      <c r="N11" s="499"/>
      <c r="O11" s="499"/>
    </row>
    <row r="12" spans="1:28" ht="7" customHeight="1" x14ac:dyDescent="0.2">
      <c r="A12" s="10"/>
      <c r="B12" s="44"/>
      <c r="C12" s="48"/>
      <c r="D12" s="48"/>
      <c r="E12" s="48"/>
      <c r="F12" s="48"/>
      <c r="G12" s="48"/>
      <c r="H12" s="48"/>
      <c r="I12" s="48"/>
      <c r="J12" s="48"/>
      <c r="K12" s="48"/>
      <c r="L12" s="48"/>
      <c r="M12" s="48"/>
      <c r="N12" s="48"/>
      <c r="O12" s="48"/>
    </row>
    <row r="13" spans="1:28" ht="14.25" customHeight="1" x14ac:dyDescent="0.2">
      <c r="A13" s="10"/>
      <c r="B13" s="44" t="s">
        <v>363</v>
      </c>
      <c r="C13" s="49" t="s">
        <v>367</v>
      </c>
      <c r="D13" s="49"/>
      <c r="E13" s="49"/>
      <c r="F13" s="49"/>
      <c r="G13" s="49"/>
      <c r="H13" s="50"/>
      <c r="I13" s="50"/>
      <c r="J13" s="50"/>
      <c r="K13" s="50"/>
      <c r="L13" s="50"/>
      <c r="M13" s="50"/>
      <c r="N13" s="50"/>
      <c r="O13" s="49"/>
    </row>
    <row r="14" spans="1:28" ht="14.25" customHeight="1" x14ac:dyDescent="0.2">
      <c r="A14" s="10"/>
      <c r="B14" s="44"/>
      <c r="C14" s="50" t="s">
        <v>336</v>
      </c>
      <c r="D14" s="500" t="s">
        <v>238</v>
      </c>
      <c r="E14" s="500"/>
      <c r="F14" s="500"/>
      <c r="G14" s="500"/>
      <c r="H14" s="500"/>
      <c r="I14" s="500"/>
      <c r="J14" s="500"/>
      <c r="K14" s="500"/>
      <c r="L14" s="500"/>
      <c r="M14" s="500"/>
      <c r="N14" s="500"/>
      <c r="O14" s="500"/>
    </row>
    <row r="15" spans="1:28" ht="14.25" customHeight="1" x14ac:dyDescent="0.2">
      <c r="A15" s="10"/>
      <c r="B15" s="44"/>
      <c r="C15" s="50"/>
      <c r="D15" s="500"/>
      <c r="E15" s="500"/>
      <c r="F15" s="500"/>
      <c r="G15" s="500"/>
      <c r="H15" s="500"/>
      <c r="I15" s="500"/>
      <c r="J15" s="500"/>
      <c r="K15" s="500"/>
      <c r="L15" s="500"/>
      <c r="M15" s="500"/>
      <c r="N15" s="500"/>
      <c r="O15" s="500"/>
    </row>
    <row r="16" spans="1:28" ht="14.25" customHeight="1" x14ac:dyDescent="0.2">
      <c r="A16" s="10"/>
      <c r="B16" s="44"/>
      <c r="C16" s="50"/>
      <c r="D16" s="500"/>
      <c r="E16" s="500"/>
      <c r="F16" s="500"/>
      <c r="G16" s="500"/>
      <c r="H16" s="500"/>
      <c r="I16" s="500"/>
      <c r="J16" s="500"/>
      <c r="K16" s="500"/>
      <c r="L16" s="500"/>
      <c r="M16" s="500"/>
      <c r="N16" s="500"/>
      <c r="O16" s="500"/>
      <c r="Q16" s="48"/>
      <c r="R16" s="48"/>
      <c r="S16" s="48"/>
      <c r="T16" s="48"/>
      <c r="U16" s="48"/>
      <c r="V16" s="48"/>
      <c r="W16" s="48"/>
      <c r="X16" s="48"/>
      <c r="Y16" s="48"/>
      <c r="Z16" s="48"/>
      <c r="AA16" s="48"/>
      <c r="AB16" s="48"/>
    </row>
    <row r="17" spans="1:28" ht="14.25" customHeight="1" x14ac:dyDescent="0.2">
      <c r="A17" s="10"/>
      <c r="B17" s="44"/>
      <c r="C17" s="50"/>
      <c r="D17" s="500"/>
      <c r="E17" s="500"/>
      <c r="F17" s="500"/>
      <c r="G17" s="500"/>
      <c r="H17" s="500"/>
      <c r="I17" s="500"/>
      <c r="J17" s="500"/>
      <c r="K17" s="500"/>
      <c r="L17" s="500"/>
      <c r="M17" s="500"/>
      <c r="N17" s="500"/>
      <c r="O17" s="500"/>
      <c r="Q17" s="48"/>
      <c r="R17" s="48"/>
      <c r="S17" s="48"/>
      <c r="T17" s="48"/>
      <c r="U17" s="48"/>
      <c r="V17" s="48"/>
      <c r="W17" s="48"/>
      <c r="X17" s="48"/>
      <c r="Y17" s="48"/>
      <c r="Z17" s="48"/>
      <c r="AA17" s="48"/>
      <c r="AB17" s="48"/>
    </row>
    <row r="18" spans="1:28" ht="21" customHeight="1" x14ac:dyDescent="0.2">
      <c r="A18" s="10"/>
      <c r="B18" s="44"/>
      <c r="C18" s="50"/>
      <c r="D18" s="500"/>
      <c r="E18" s="500"/>
      <c r="F18" s="500"/>
      <c r="G18" s="500"/>
      <c r="H18" s="500"/>
      <c r="I18" s="500"/>
      <c r="J18" s="500"/>
      <c r="K18" s="500"/>
      <c r="L18" s="500"/>
      <c r="M18" s="500"/>
      <c r="N18" s="500"/>
      <c r="O18" s="500"/>
      <c r="Q18" s="48"/>
      <c r="R18" s="48"/>
      <c r="S18" s="48"/>
      <c r="T18" s="48"/>
      <c r="U18" s="48"/>
      <c r="V18" s="48"/>
      <c r="W18" s="48"/>
      <c r="X18" s="48"/>
      <c r="Y18" s="48"/>
      <c r="Z18" s="48"/>
      <c r="AA18" s="48"/>
      <c r="AB18" s="48"/>
    </row>
    <row r="19" spans="1:28" x14ac:dyDescent="0.2">
      <c r="A19" s="10"/>
      <c r="B19" s="44"/>
      <c r="C19" s="50" t="s">
        <v>47</v>
      </c>
      <c r="D19" s="49" t="s">
        <v>369</v>
      </c>
      <c r="E19" s="48"/>
      <c r="F19" s="48"/>
      <c r="G19" s="48"/>
      <c r="H19" s="48"/>
      <c r="I19" s="48"/>
      <c r="J19" s="48"/>
      <c r="K19" s="48"/>
      <c r="L19" s="48"/>
      <c r="M19" s="48"/>
      <c r="N19" s="48"/>
      <c r="O19" s="48"/>
      <c r="Q19" s="50"/>
      <c r="R19" s="48"/>
      <c r="S19" s="48"/>
      <c r="T19" s="48"/>
      <c r="U19" s="48"/>
      <c r="V19" s="48"/>
      <c r="W19" s="48"/>
      <c r="X19" s="48"/>
      <c r="Y19" s="48"/>
      <c r="Z19" s="48"/>
      <c r="AA19" s="48"/>
      <c r="AB19" s="48"/>
    </row>
    <row r="20" spans="1:28" ht="14.25" customHeight="1" x14ac:dyDescent="0.2">
      <c r="A20" s="10"/>
      <c r="B20" s="44"/>
      <c r="C20" s="50" t="s">
        <v>341</v>
      </c>
      <c r="D20" s="501" t="s">
        <v>549</v>
      </c>
      <c r="E20" s="501"/>
      <c r="F20" s="501"/>
      <c r="G20" s="501"/>
      <c r="H20" s="501"/>
      <c r="I20" s="501"/>
      <c r="J20" s="501"/>
      <c r="K20" s="501"/>
      <c r="L20" s="501"/>
      <c r="M20" s="501"/>
      <c r="N20" s="501"/>
      <c r="O20" s="501"/>
      <c r="Q20" s="55"/>
      <c r="R20" s="55"/>
      <c r="S20" s="55"/>
      <c r="T20" s="55"/>
      <c r="U20" s="55"/>
      <c r="V20" s="55"/>
      <c r="W20" s="55"/>
      <c r="X20" s="55"/>
      <c r="Y20" s="55"/>
      <c r="Z20" s="55"/>
      <c r="AA20" s="55"/>
      <c r="AB20" s="55"/>
    </row>
    <row r="21" spans="1:28" ht="103" customHeight="1" x14ac:dyDescent="0.2">
      <c r="A21" s="10"/>
      <c r="B21" s="44"/>
      <c r="C21" s="50"/>
      <c r="D21" s="501"/>
      <c r="E21" s="501"/>
      <c r="F21" s="501"/>
      <c r="G21" s="501"/>
      <c r="H21" s="501"/>
      <c r="I21" s="501"/>
      <c r="J21" s="501"/>
      <c r="K21" s="501"/>
      <c r="L21" s="501"/>
      <c r="M21" s="501"/>
      <c r="N21" s="501"/>
      <c r="O21" s="501"/>
      <c r="Q21" s="55"/>
      <c r="R21" s="55"/>
      <c r="S21" s="55"/>
      <c r="T21" s="55"/>
      <c r="U21" s="55"/>
      <c r="V21" s="55"/>
      <c r="W21" s="55"/>
      <c r="X21" s="55"/>
      <c r="Y21" s="55"/>
      <c r="Z21" s="55"/>
      <c r="AA21" s="55"/>
      <c r="AB21" s="55"/>
    </row>
    <row r="22" spans="1:28" ht="12.75" customHeight="1" x14ac:dyDescent="0.2">
      <c r="A22" s="10"/>
      <c r="B22" s="44"/>
      <c r="C22" s="50" t="s">
        <v>371</v>
      </c>
      <c r="D22" s="502" t="s">
        <v>372</v>
      </c>
      <c r="E22" s="502"/>
      <c r="F22" s="502"/>
      <c r="G22" s="502"/>
      <c r="H22" s="502"/>
      <c r="I22" s="502"/>
      <c r="J22" s="502"/>
      <c r="K22" s="502"/>
      <c r="L22" s="502"/>
      <c r="M22" s="502"/>
      <c r="N22" s="502"/>
      <c r="O22" s="502"/>
      <c r="Q22" s="55"/>
      <c r="R22" s="55"/>
      <c r="S22" s="55"/>
      <c r="T22" s="55"/>
      <c r="U22" s="55"/>
      <c r="V22" s="55"/>
      <c r="W22" s="55"/>
      <c r="X22" s="55"/>
      <c r="Y22" s="55"/>
      <c r="Z22" s="55"/>
    </row>
    <row r="23" spans="1:28" ht="12.75" customHeight="1" x14ac:dyDescent="0.2">
      <c r="A23" s="10"/>
      <c r="B23" s="44"/>
      <c r="C23" s="47"/>
      <c r="D23" s="502"/>
      <c r="E23" s="502"/>
      <c r="F23" s="502"/>
      <c r="G23" s="502"/>
      <c r="H23" s="502"/>
      <c r="I23" s="502"/>
      <c r="J23" s="502"/>
      <c r="K23" s="502"/>
      <c r="L23" s="502"/>
      <c r="M23" s="502"/>
      <c r="N23" s="502"/>
      <c r="O23" s="502"/>
      <c r="Q23" s="55"/>
      <c r="R23" s="55"/>
      <c r="S23" s="55"/>
      <c r="T23" s="55"/>
      <c r="U23" s="55"/>
      <c r="V23" s="55"/>
      <c r="W23" s="55"/>
      <c r="X23" s="55"/>
      <c r="Y23" s="55"/>
      <c r="Z23" s="55"/>
    </row>
    <row r="24" spans="1:28" ht="17.25" customHeight="1" x14ac:dyDescent="0.2">
      <c r="A24" s="10"/>
      <c r="B24" s="44"/>
      <c r="C24" s="47"/>
      <c r="D24" s="502"/>
      <c r="E24" s="502"/>
      <c r="F24" s="502"/>
      <c r="G24" s="502"/>
      <c r="H24" s="502"/>
      <c r="I24" s="502"/>
      <c r="J24" s="502"/>
      <c r="K24" s="502"/>
      <c r="L24" s="502"/>
      <c r="M24" s="502"/>
      <c r="N24" s="502"/>
      <c r="O24" s="502"/>
      <c r="Q24" s="55"/>
      <c r="R24" s="55"/>
      <c r="S24" s="55"/>
      <c r="T24" s="55"/>
      <c r="U24" s="55"/>
      <c r="V24" s="55"/>
      <c r="W24" s="55"/>
      <c r="X24" s="55"/>
      <c r="Y24" s="55"/>
      <c r="Z24" s="55"/>
    </row>
    <row r="25" spans="1:28" ht="12.75" customHeight="1" x14ac:dyDescent="0.2">
      <c r="A25" s="10"/>
      <c r="B25" s="44"/>
      <c r="C25" s="47"/>
      <c r="D25" s="55"/>
      <c r="E25" s="55"/>
      <c r="F25" s="55"/>
      <c r="G25" s="55"/>
      <c r="H25" s="55"/>
      <c r="I25" s="55"/>
      <c r="J25" s="55"/>
      <c r="K25" s="55"/>
      <c r="L25" s="55"/>
      <c r="M25" s="55"/>
      <c r="N25" s="55"/>
      <c r="O25" s="55"/>
      <c r="Q25" s="55"/>
      <c r="R25" s="55"/>
      <c r="S25" s="55"/>
      <c r="T25" s="55"/>
      <c r="U25" s="55"/>
      <c r="V25" s="55"/>
      <c r="W25" s="55"/>
      <c r="X25" s="55"/>
      <c r="Y25" s="55"/>
      <c r="Z25" s="55"/>
    </row>
    <row r="26" spans="1:28" ht="14.25" customHeight="1" x14ac:dyDescent="0.2">
      <c r="A26" s="10"/>
      <c r="B26" s="44" t="s">
        <v>156</v>
      </c>
      <c r="C26" s="499" t="s">
        <v>354</v>
      </c>
      <c r="D26" s="499"/>
      <c r="E26" s="499"/>
      <c r="F26" s="499"/>
      <c r="G26" s="499"/>
      <c r="H26" s="499"/>
      <c r="I26" s="499"/>
      <c r="J26" s="499"/>
      <c r="K26" s="499"/>
      <c r="L26" s="499"/>
      <c r="M26" s="499"/>
      <c r="N26" s="499"/>
      <c r="O26" s="499"/>
      <c r="Q26" s="55"/>
      <c r="R26" s="55"/>
      <c r="S26" s="55"/>
      <c r="T26" s="55"/>
      <c r="U26" s="55"/>
      <c r="V26" s="55"/>
      <c r="W26" s="55"/>
      <c r="X26" s="55"/>
      <c r="Y26" s="55"/>
      <c r="Z26" s="55"/>
    </row>
    <row r="27" spans="1:28" ht="14.25" customHeight="1" x14ac:dyDescent="0.2">
      <c r="A27" s="10"/>
      <c r="B27" s="44"/>
      <c r="C27" s="499"/>
      <c r="D27" s="499"/>
      <c r="E27" s="499"/>
      <c r="F27" s="499"/>
      <c r="G27" s="499"/>
      <c r="H27" s="499"/>
      <c r="I27" s="499"/>
      <c r="J27" s="499"/>
      <c r="K27" s="499"/>
      <c r="L27" s="499"/>
      <c r="M27" s="499"/>
      <c r="N27" s="499"/>
      <c r="O27" s="499"/>
    </row>
    <row r="28" spans="1:28" ht="7" customHeight="1" x14ac:dyDescent="0.2">
      <c r="A28" s="10"/>
      <c r="B28" s="44"/>
      <c r="C28" s="48"/>
      <c r="D28" s="48"/>
      <c r="E28" s="48"/>
      <c r="F28" s="48"/>
      <c r="G28" s="48"/>
      <c r="H28" s="48"/>
      <c r="I28" s="48"/>
      <c r="J28" s="48"/>
      <c r="K28" s="48"/>
      <c r="L28" s="48"/>
      <c r="M28" s="48"/>
      <c r="N28" s="48"/>
      <c r="O28" s="48"/>
    </row>
    <row r="29" spans="1:28" ht="14.25" customHeight="1" x14ac:dyDescent="0.2">
      <c r="A29" s="10"/>
      <c r="B29" s="44" t="s">
        <v>305</v>
      </c>
      <c r="C29" s="49" t="s">
        <v>375</v>
      </c>
      <c r="F29" s="10"/>
      <c r="G29" s="10"/>
      <c r="H29" s="10"/>
      <c r="I29" s="10"/>
      <c r="J29" s="10"/>
      <c r="K29" s="10"/>
      <c r="L29" s="10"/>
      <c r="M29" s="10"/>
      <c r="N29" s="10"/>
      <c r="O29" s="10"/>
    </row>
    <row r="30" spans="1:28" ht="14.25" customHeight="1" x14ac:dyDescent="0.2">
      <c r="A30" s="10"/>
      <c r="B30" s="44"/>
      <c r="C30" s="51" t="s">
        <v>189</v>
      </c>
      <c r="D30" s="47"/>
      <c r="E30" s="47"/>
      <c r="F30" s="47"/>
      <c r="G30" s="47"/>
      <c r="H30" s="47"/>
      <c r="I30" s="47"/>
      <c r="J30" s="47"/>
      <c r="K30" s="47"/>
      <c r="L30" s="47"/>
      <c r="M30" s="47"/>
      <c r="N30" s="10"/>
      <c r="O30" s="10"/>
    </row>
    <row r="31" spans="1:28" ht="14.25" customHeight="1" x14ac:dyDescent="0.2">
      <c r="A31" s="10"/>
      <c r="B31" s="44"/>
      <c r="C31" s="51" t="s">
        <v>299</v>
      </c>
      <c r="D31" s="47"/>
      <c r="E31" s="47"/>
      <c r="F31" s="47"/>
      <c r="G31" s="47"/>
      <c r="H31" s="47"/>
      <c r="I31" s="47"/>
      <c r="J31" s="47"/>
      <c r="K31" s="47"/>
      <c r="L31" s="47"/>
      <c r="M31" s="47"/>
      <c r="N31" s="10"/>
      <c r="O31" s="10"/>
    </row>
    <row r="32" spans="1:28" ht="14.25" customHeight="1" x14ac:dyDescent="0.2">
      <c r="A32" s="10"/>
      <c r="B32" s="44"/>
      <c r="C32" s="51" t="s">
        <v>312</v>
      </c>
      <c r="D32" s="56"/>
      <c r="E32" s="56"/>
      <c r="F32" s="56"/>
      <c r="G32" s="56"/>
      <c r="H32" s="56"/>
      <c r="I32" s="56"/>
      <c r="J32" s="56"/>
      <c r="K32" s="56"/>
      <c r="L32" s="56"/>
      <c r="M32" s="56"/>
      <c r="N32" s="56"/>
      <c r="O32" s="56"/>
    </row>
    <row r="33" spans="1:15" ht="7" customHeight="1" x14ac:dyDescent="0.2">
      <c r="A33" s="10"/>
      <c r="B33" s="44"/>
      <c r="C33" s="50"/>
      <c r="D33" s="56"/>
      <c r="E33" s="56"/>
      <c r="F33" s="56"/>
      <c r="G33" s="56"/>
      <c r="H33" s="56"/>
      <c r="I33" s="56"/>
      <c r="J33" s="56"/>
      <c r="K33" s="56"/>
      <c r="L33" s="56"/>
      <c r="M33" s="56"/>
      <c r="N33" s="56"/>
      <c r="O33" s="56"/>
    </row>
    <row r="34" spans="1:15" ht="15" customHeight="1" x14ac:dyDescent="0.2">
      <c r="B34" s="45" t="s">
        <v>379</v>
      </c>
      <c r="C34" s="50" t="s">
        <v>50</v>
      </c>
      <c r="F34" s="48"/>
      <c r="H34" s="48"/>
      <c r="I34" s="48"/>
      <c r="J34" s="48"/>
      <c r="K34" s="48"/>
      <c r="L34" s="48"/>
      <c r="M34" s="48"/>
      <c r="N34" s="48"/>
      <c r="O34" s="48"/>
    </row>
    <row r="35" spans="1:15" ht="13.5" customHeight="1" x14ac:dyDescent="0.2">
      <c r="B35" s="45"/>
      <c r="D35" s="528" t="s">
        <v>382</v>
      </c>
      <c r="E35" s="528"/>
      <c r="F35" s="528"/>
      <c r="G35" s="528"/>
      <c r="H35" s="528"/>
      <c r="I35" s="529"/>
      <c r="J35" s="530" t="s">
        <v>384</v>
      </c>
      <c r="K35" s="528"/>
      <c r="L35" s="528"/>
      <c r="M35" s="528"/>
      <c r="N35" s="528"/>
      <c r="O35" s="529"/>
    </row>
    <row r="36" spans="1:15" s="39" customFormat="1" ht="13.5" customHeight="1" x14ac:dyDescent="0.2">
      <c r="B36" s="46"/>
      <c r="D36" s="57" t="s">
        <v>103</v>
      </c>
      <c r="E36" s="64" t="s">
        <v>292</v>
      </c>
      <c r="F36" s="64"/>
      <c r="G36" s="64"/>
      <c r="H36" s="64"/>
      <c r="I36" s="57"/>
      <c r="J36" s="551" t="s">
        <v>164</v>
      </c>
      <c r="K36" s="552"/>
      <c r="L36" s="552"/>
      <c r="M36" s="552"/>
      <c r="N36" s="552"/>
      <c r="O36" s="553"/>
    </row>
    <row r="37" spans="1:15" s="39" customFormat="1" ht="13.5" customHeight="1" x14ac:dyDescent="0.2">
      <c r="B37" s="46"/>
      <c r="D37" s="58" t="s">
        <v>330</v>
      </c>
      <c r="E37" s="52" t="s">
        <v>117</v>
      </c>
      <c r="F37" s="52"/>
      <c r="G37" s="52"/>
      <c r="H37" s="52"/>
      <c r="I37" s="58"/>
      <c r="J37" s="554" t="s">
        <v>335</v>
      </c>
      <c r="K37" s="555"/>
      <c r="L37" s="555"/>
      <c r="M37" s="555"/>
      <c r="N37" s="555"/>
      <c r="O37" s="556"/>
    </row>
    <row r="38" spans="1:15" s="39" customFormat="1" ht="13.5" customHeight="1" x14ac:dyDescent="0.2">
      <c r="B38" s="46"/>
      <c r="D38" s="58" t="s">
        <v>176</v>
      </c>
      <c r="E38" s="52" t="s">
        <v>385</v>
      </c>
      <c r="F38" s="52"/>
      <c r="G38" s="52"/>
      <c r="H38" s="52"/>
      <c r="I38" s="58"/>
      <c r="J38" s="554" t="s">
        <v>387</v>
      </c>
      <c r="K38" s="555"/>
      <c r="L38" s="555"/>
      <c r="M38" s="555"/>
      <c r="N38" s="555"/>
      <c r="O38" s="556"/>
    </row>
    <row r="39" spans="1:15" s="39" customFormat="1" ht="13.5" customHeight="1" x14ac:dyDescent="0.2">
      <c r="B39" s="46"/>
      <c r="D39" s="59" t="s">
        <v>4</v>
      </c>
      <c r="E39" s="65" t="s">
        <v>377</v>
      </c>
      <c r="F39" s="65"/>
      <c r="G39" s="65"/>
      <c r="H39" s="65"/>
      <c r="I39" s="59"/>
      <c r="J39" s="542" t="s">
        <v>196</v>
      </c>
      <c r="K39" s="543"/>
      <c r="L39" s="543"/>
      <c r="M39" s="543"/>
      <c r="N39" s="543"/>
      <c r="O39" s="544"/>
    </row>
    <row r="40" spans="1:15" s="39" customFormat="1" ht="7" customHeight="1" x14ac:dyDescent="0.2">
      <c r="B40" s="46"/>
      <c r="C40" s="52"/>
      <c r="F40" s="52"/>
      <c r="G40" s="52"/>
      <c r="H40" s="52"/>
      <c r="I40" s="52"/>
      <c r="J40" s="52"/>
      <c r="K40" s="52"/>
      <c r="L40" s="52"/>
      <c r="M40" s="52"/>
      <c r="N40" s="73"/>
      <c r="O40" s="73"/>
    </row>
    <row r="41" spans="1:15" ht="15" customHeight="1" x14ac:dyDescent="0.2">
      <c r="B41" s="45" t="s">
        <v>378</v>
      </c>
      <c r="C41" s="50" t="s">
        <v>32</v>
      </c>
      <c r="F41" s="48"/>
      <c r="H41" s="48"/>
      <c r="I41" s="48"/>
      <c r="J41" s="48"/>
      <c r="K41" s="48"/>
      <c r="L41" s="48"/>
      <c r="M41" s="48"/>
      <c r="N41" s="48"/>
      <c r="O41" s="48"/>
    </row>
    <row r="42" spans="1:15" s="40" customFormat="1" ht="13.5" customHeight="1" x14ac:dyDescent="0.2">
      <c r="D42" s="545" t="s">
        <v>382</v>
      </c>
      <c r="E42" s="545"/>
      <c r="F42" s="546"/>
      <c r="G42" s="547" t="s">
        <v>246</v>
      </c>
      <c r="H42" s="548"/>
      <c r="I42" s="549"/>
      <c r="J42" s="550" t="s">
        <v>382</v>
      </c>
      <c r="K42" s="545"/>
      <c r="L42" s="546"/>
      <c r="M42" s="547" t="s">
        <v>246</v>
      </c>
      <c r="N42" s="548"/>
      <c r="O42" s="549"/>
    </row>
    <row r="43" spans="1:15" s="41" customFormat="1" ht="13.5" customHeight="1" x14ac:dyDescent="0.2">
      <c r="D43" s="60" t="s">
        <v>145</v>
      </c>
      <c r="E43" s="540" t="s">
        <v>255</v>
      </c>
      <c r="F43" s="541"/>
      <c r="G43" s="503" t="s">
        <v>191</v>
      </c>
      <c r="H43" s="504"/>
      <c r="I43" s="505"/>
      <c r="J43" s="72" t="s">
        <v>364</v>
      </c>
      <c r="K43" s="533" t="s">
        <v>390</v>
      </c>
      <c r="L43" s="534"/>
      <c r="M43" s="538" t="s">
        <v>392</v>
      </c>
      <c r="N43" s="539"/>
      <c r="O43" s="539"/>
    </row>
    <row r="44" spans="1:15" s="41" customFormat="1" ht="13.5" customHeight="1" x14ac:dyDescent="0.2">
      <c r="D44" s="61"/>
      <c r="E44" s="533"/>
      <c r="F44" s="534"/>
      <c r="G44" s="506"/>
      <c r="H44" s="507"/>
      <c r="I44" s="508"/>
      <c r="J44" s="68" t="s">
        <v>391</v>
      </c>
      <c r="K44" s="533" t="s">
        <v>393</v>
      </c>
      <c r="L44" s="534"/>
      <c r="M44" s="538" t="s">
        <v>87</v>
      </c>
      <c r="N44" s="539"/>
      <c r="O44" s="539"/>
    </row>
    <row r="45" spans="1:15" s="41" customFormat="1" ht="13.5" customHeight="1" x14ac:dyDescent="0.2">
      <c r="D45" s="61" t="s">
        <v>231</v>
      </c>
      <c r="E45" s="533" t="s">
        <v>139</v>
      </c>
      <c r="F45" s="534"/>
      <c r="G45" s="535" t="s">
        <v>163</v>
      </c>
      <c r="H45" s="536"/>
      <c r="I45" s="536"/>
      <c r="J45" s="68" t="s">
        <v>187</v>
      </c>
      <c r="K45" s="533" t="s">
        <v>394</v>
      </c>
      <c r="L45" s="534"/>
      <c r="M45" s="538" t="s">
        <v>395</v>
      </c>
      <c r="N45" s="539"/>
      <c r="O45" s="539"/>
    </row>
    <row r="46" spans="1:15" s="41" customFormat="1" ht="13.5" customHeight="1" x14ac:dyDescent="0.2">
      <c r="D46" s="61" t="s">
        <v>287</v>
      </c>
      <c r="E46" s="533" t="s">
        <v>399</v>
      </c>
      <c r="F46" s="534"/>
      <c r="G46" s="535" t="s">
        <v>401</v>
      </c>
      <c r="H46" s="536"/>
      <c r="I46" s="536"/>
      <c r="J46" s="68" t="s">
        <v>9</v>
      </c>
      <c r="K46" s="533" t="s">
        <v>71</v>
      </c>
      <c r="L46" s="534"/>
      <c r="M46" s="538" t="s">
        <v>402</v>
      </c>
      <c r="N46" s="539"/>
      <c r="O46" s="539"/>
    </row>
    <row r="47" spans="1:15" s="41" customFormat="1" ht="13.5" customHeight="1" x14ac:dyDescent="0.2">
      <c r="D47" s="61" t="s">
        <v>403</v>
      </c>
      <c r="E47" s="533" t="s">
        <v>405</v>
      </c>
      <c r="F47" s="534"/>
      <c r="G47" s="535" t="s">
        <v>209</v>
      </c>
      <c r="H47" s="536"/>
      <c r="I47" s="536"/>
      <c r="J47" s="68" t="s">
        <v>118</v>
      </c>
      <c r="K47" s="533" t="s">
        <v>406</v>
      </c>
      <c r="L47" s="534"/>
      <c r="M47" s="535" t="s">
        <v>199</v>
      </c>
      <c r="N47" s="536"/>
      <c r="O47" s="537"/>
    </row>
    <row r="48" spans="1:15" s="41" customFormat="1" ht="13.5" customHeight="1" x14ac:dyDescent="0.2">
      <c r="D48" s="61" t="s">
        <v>261</v>
      </c>
      <c r="E48" s="533" t="s">
        <v>222</v>
      </c>
      <c r="F48" s="534"/>
      <c r="G48" s="535" t="s">
        <v>131</v>
      </c>
      <c r="H48" s="536"/>
      <c r="I48" s="536"/>
      <c r="J48" s="68" t="s">
        <v>262</v>
      </c>
      <c r="K48" s="533" t="s">
        <v>408</v>
      </c>
      <c r="L48" s="534"/>
      <c r="M48" s="535" t="s">
        <v>159</v>
      </c>
      <c r="N48" s="536"/>
      <c r="O48" s="537"/>
    </row>
    <row r="49" spans="2:15" s="41" customFormat="1" ht="13.5" customHeight="1" x14ac:dyDescent="0.2">
      <c r="D49" s="61" t="s">
        <v>264</v>
      </c>
      <c r="E49" s="533" t="s">
        <v>175</v>
      </c>
      <c r="F49" s="534"/>
      <c r="G49" s="535" t="s">
        <v>409</v>
      </c>
      <c r="H49" s="536"/>
      <c r="I49" s="536"/>
      <c r="J49" s="68" t="s">
        <v>411</v>
      </c>
      <c r="K49" s="533" t="s">
        <v>130</v>
      </c>
      <c r="L49" s="534"/>
      <c r="M49" s="535" t="s">
        <v>116</v>
      </c>
      <c r="N49" s="536"/>
      <c r="O49" s="537"/>
    </row>
    <row r="50" spans="2:15" s="41" customFormat="1" ht="13.5" customHeight="1" x14ac:dyDescent="0.2">
      <c r="D50" s="61" t="s">
        <v>177</v>
      </c>
      <c r="E50" s="533" t="s">
        <v>376</v>
      </c>
      <c r="F50" s="534"/>
      <c r="G50" s="535" t="s">
        <v>400</v>
      </c>
      <c r="H50" s="536"/>
      <c r="I50" s="536"/>
      <c r="J50" s="68" t="s">
        <v>127</v>
      </c>
      <c r="K50" s="509" t="s">
        <v>160</v>
      </c>
      <c r="L50" s="510"/>
      <c r="M50" s="513" t="s">
        <v>413</v>
      </c>
      <c r="N50" s="514"/>
      <c r="O50" s="514"/>
    </row>
    <row r="51" spans="2:15" s="41" customFormat="1" ht="13.5" customHeight="1" x14ac:dyDescent="0.2">
      <c r="D51" s="62" t="s">
        <v>39</v>
      </c>
      <c r="E51" s="524" t="s">
        <v>83</v>
      </c>
      <c r="F51" s="525"/>
      <c r="G51" s="526" t="s">
        <v>314</v>
      </c>
      <c r="H51" s="527"/>
      <c r="I51" s="527"/>
      <c r="J51" s="69"/>
      <c r="K51" s="511"/>
      <c r="L51" s="512"/>
      <c r="M51" s="515"/>
      <c r="N51" s="511"/>
      <c r="O51" s="511"/>
    </row>
    <row r="52" spans="2:15" s="39" customFormat="1" ht="7" customHeight="1" x14ac:dyDescent="0.2">
      <c r="B52" s="46"/>
      <c r="C52" s="53"/>
      <c r="F52" s="52"/>
      <c r="G52" s="52"/>
      <c r="H52" s="52"/>
      <c r="I52" s="52"/>
      <c r="J52" s="52"/>
      <c r="K52" s="52"/>
      <c r="L52" s="52"/>
      <c r="M52" s="52"/>
      <c r="N52" s="73"/>
      <c r="O52" s="73"/>
    </row>
    <row r="53" spans="2:15" ht="15" customHeight="1" x14ac:dyDescent="0.2">
      <c r="B53" s="45" t="s">
        <v>417</v>
      </c>
      <c r="C53" s="50" t="s">
        <v>59</v>
      </c>
      <c r="F53" s="54"/>
      <c r="G53" s="54"/>
      <c r="H53" s="54"/>
      <c r="I53" s="54"/>
      <c r="J53" s="54"/>
      <c r="K53" s="54"/>
      <c r="L53" s="54"/>
      <c r="M53" s="54"/>
      <c r="N53" s="54"/>
    </row>
    <row r="54" spans="2:15" ht="13.5" customHeight="1" x14ac:dyDescent="0.2">
      <c r="B54" s="45"/>
      <c r="D54" s="528" t="s">
        <v>419</v>
      </c>
      <c r="E54" s="528"/>
      <c r="F54" s="529"/>
      <c r="G54" s="530" t="s">
        <v>420</v>
      </c>
      <c r="H54" s="528"/>
      <c r="I54" s="528"/>
      <c r="J54" s="528"/>
      <c r="K54" s="528"/>
      <c r="L54" s="528"/>
      <c r="M54" s="528"/>
      <c r="N54" s="528"/>
      <c r="O54" s="528"/>
    </row>
    <row r="55" spans="2:15" ht="13.5" customHeight="1" x14ac:dyDescent="0.2">
      <c r="B55" s="45"/>
      <c r="D55" s="531" t="s">
        <v>422</v>
      </c>
      <c r="E55" s="531"/>
      <c r="F55" s="532"/>
      <c r="G55" s="516" t="s">
        <v>327</v>
      </c>
      <c r="H55" s="517"/>
      <c r="I55" s="517"/>
      <c r="J55" s="517"/>
      <c r="K55" s="517"/>
      <c r="L55" s="517"/>
      <c r="M55" s="517"/>
      <c r="N55" s="517"/>
      <c r="O55" s="517"/>
    </row>
    <row r="56" spans="2:15" ht="13.5" customHeight="1" x14ac:dyDescent="0.2">
      <c r="B56" s="45"/>
      <c r="F56" s="58"/>
      <c r="G56" s="518"/>
      <c r="H56" s="519"/>
      <c r="I56" s="519"/>
      <c r="J56" s="519"/>
      <c r="K56" s="519"/>
      <c r="L56" s="519"/>
      <c r="M56" s="519"/>
      <c r="N56" s="519"/>
      <c r="O56" s="519"/>
    </row>
    <row r="57" spans="2:15" ht="13.5" customHeight="1" x14ac:dyDescent="0.2">
      <c r="B57" s="45"/>
      <c r="D57" s="497" t="s">
        <v>55</v>
      </c>
      <c r="E57" s="497"/>
      <c r="F57" s="498"/>
      <c r="G57" s="518" t="s">
        <v>356</v>
      </c>
      <c r="H57" s="520"/>
      <c r="I57" s="520"/>
      <c r="J57" s="520"/>
      <c r="K57" s="520"/>
      <c r="L57" s="520"/>
      <c r="M57" s="520"/>
      <c r="N57" s="520"/>
      <c r="O57" s="520"/>
    </row>
    <row r="58" spans="2:15" ht="13.5" customHeight="1" x14ac:dyDescent="0.2">
      <c r="B58" s="45"/>
      <c r="F58" s="58"/>
      <c r="G58" s="521"/>
      <c r="H58" s="520"/>
      <c r="I58" s="520"/>
      <c r="J58" s="520"/>
      <c r="K58" s="520"/>
      <c r="L58" s="520"/>
      <c r="M58" s="520"/>
      <c r="N58" s="520"/>
      <c r="O58" s="520"/>
    </row>
    <row r="59" spans="2:15" ht="13.5" customHeight="1" x14ac:dyDescent="0.2">
      <c r="B59" s="45"/>
      <c r="D59" s="497" t="s">
        <v>425</v>
      </c>
      <c r="E59" s="497"/>
      <c r="F59" s="498"/>
      <c r="G59" s="518" t="s">
        <v>85</v>
      </c>
      <c r="H59" s="520"/>
      <c r="I59" s="520"/>
      <c r="J59" s="520"/>
      <c r="K59" s="520"/>
      <c r="L59" s="520"/>
      <c r="M59" s="520"/>
      <c r="N59" s="520"/>
      <c r="O59" s="520"/>
    </row>
    <row r="60" spans="2:15" ht="13.5" customHeight="1" x14ac:dyDescent="0.2">
      <c r="B60" s="45"/>
      <c r="D60" s="54"/>
      <c r="E60" s="54"/>
      <c r="F60" s="66"/>
      <c r="G60" s="521"/>
      <c r="H60" s="520"/>
      <c r="I60" s="520"/>
      <c r="J60" s="520"/>
      <c r="K60" s="520"/>
      <c r="L60" s="520"/>
      <c r="M60" s="520"/>
      <c r="N60" s="520"/>
      <c r="O60" s="520"/>
    </row>
    <row r="61" spans="2:15" ht="13.5" customHeight="1" x14ac:dyDescent="0.2">
      <c r="B61" s="45"/>
      <c r="D61" s="63"/>
      <c r="E61" s="63"/>
      <c r="F61" s="67"/>
      <c r="G61" s="522"/>
      <c r="H61" s="523"/>
      <c r="I61" s="523"/>
      <c r="J61" s="523"/>
      <c r="K61" s="523"/>
      <c r="L61" s="523"/>
      <c r="M61" s="523"/>
      <c r="N61" s="523"/>
      <c r="O61" s="523"/>
    </row>
    <row r="62" spans="2:15" ht="13.5" customHeight="1" x14ac:dyDescent="0.2">
      <c r="B62" s="45"/>
      <c r="C62" s="54"/>
      <c r="D62" s="54"/>
      <c r="E62" s="54"/>
      <c r="F62" s="54"/>
      <c r="G62" s="70"/>
      <c r="H62" s="70"/>
      <c r="I62" s="70"/>
      <c r="J62" s="70"/>
      <c r="K62" s="70"/>
      <c r="L62" s="70"/>
      <c r="M62" s="70"/>
      <c r="N62" s="70"/>
      <c r="O62" s="70"/>
    </row>
    <row r="63" spans="2:15" x14ac:dyDescent="0.2">
      <c r="B63" s="45"/>
      <c r="C63" s="54"/>
      <c r="D63" s="54"/>
      <c r="E63" s="54"/>
      <c r="F63" s="54"/>
      <c r="G63" s="54"/>
      <c r="H63" s="54"/>
      <c r="I63" s="47"/>
      <c r="J63" s="54"/>
      <c r="K63" s="54"/>
      <c r="L63" s="54"/>
      <c r="M63" s="54"/>
      <c r="N63" s="54"/>
    </row>
    <row r="64" spans="2:15" x14ac:dyDescent="0.2">
      <c r="B64" s="45"/>
      <c r="C64" s="54"/>
      <c r="D64" s="54"/>
      <c r="E64" s="54"/>
      <c r="F64" s="54"/>
      <c r="G64" s="54"/>
      <c r="H64" s="54"/>
      <c r="I64" s="54"/>
      <c r="J64" s="54"/>
      <c r="K64" s="54"/>
      <c r="L64" s="54"/>
      <c r="M64" s="54"/>
      <c r="N64" s="54"/>
    </row>
    <row r="65" spans="2:14" x14ac:dyDescent="0.2">
      <c r="B65" s="45"/>
      <c r="C65" s="54"/>
      <c r="D65" s="54"/>
      <c r="E65" s="54"/>
      <c r="F65" s="54"/>
      <c r="G65" s="54"/>
      <c r="H65" s="54"/>
      <c r="I65" s="54"/>
      <c r="J65" s="54"/>
      <c r="K65" s="54"/>
      <c r="L65" s="54"/>
      <c r="M65" s="54"/>
      <c r="N65" s="54"/>
    </row>
  </sheetData>
  <mergeCells count="58">
    <mergeCell ref="D35:I35"/>
    <mergeCell ref="J35:O35"/>
    <mergeCell ref="J36:O36"/>
    <mergeCell ref="J37:O37"/>
    <mergeCell ref="J38:O38"/>
    <mergeCell ref="J39:O39"/>
    <mergeCell ref="D42:F42"/>
    <mergeCell ref="G42:I42"/>
    <mergeCell ref="J42:L42"/>
    <mergeCell ref="M42:O42"/>
    <mergeCell ref="E43:F43"/>
    <mergeCell ref="K43:L43"/>
    <mergeCell ref="M43:O43"/>
    <mergeCell ref="E44:F44"/>
    <mergeCell ref="K44:L44"/>
    <mergeCell ref="M44:O44"/>
    <mergeCell ref="E45:F45"/>
    <mergeCell ref="G45:I45"/>
    <mergeCell ref="K45:L45"/>
    <mergeCell ref="M45:O45"/>
    <mergeCell ref="E46:F46"/>
    <mergeCell ref="G46:I46"/>
    <mergeCell ref="K46:L46"/>
    <mergeCell ref="M46:O46"/>
    <mergeCell ref="E47:F47"/>
    <mergeCell ref="G47:I47"/>
    <mergeCell ref="K47:L47"/>
    <mergeCell ref="M47:O47"/>
    <mergeCell ref="E48:F48"/>
    <mergeCell ref="G48:I48"/>
    <mergeCell ref="K48:L48"/>
    <mergeCell ref="M48:O48"/>
    <mergeCell ref="G51:I51"/>
    <mergeCell ref="D54:F54"/>
    <mergeCell ref="G54:O54"/>
    <mergeCell ref="D55:F55"/>
    <mergeCell ref="E49:F49"/>
    <mergeCell ref="G49:I49"/>
    <mergeCell ref="K49:L49"/>
    <mergeCell ref="M49:O49"/>
    <mergeCell ref="E50:F50"/>
    <mergeCell ref="G50:I50"/>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 ref="E51:F51"/>
  </mergeCells>
  <phoneticPr fontId="20"/>
  <pageMargins left="0.59055118110236227" right="0.74803149606299213" top="0.51181102362204722" bottom="0.31496062992125984" header="0.51181102362204722"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2"/>
  </sheetPr>
  <dimension ref="A1:O98"/>
  <sheetViews>
    <sheetView view="pageBreakPreview" topLeftCell="A25" zoomScaleNormal="85" zoomScaleSheetLayoutView="100" workbookViewId="0">
      <selection activeCell="X9" sqref="X9"/>
    </sheetView>
  </sheetViews>
  <sheetFormatPr defaultColWidth="9" defaultRowHeight="13" x14ac:dyDescent="0.2"/>
  <cols>
    <col min="1" max="1" width="2.08984375" style="1" customWidth="1"/>
    <col min="2" max="2" width="3.26953125" style="1" customWidth="1"/>
    <col min="3" max="3" width="23" style="1" customWidth="1"/>
    <col min="4" max="4" width="9.453125" style="1" customWidth="1"/>
    <col min="5" max="5" width="6.6328125" style="1" customWidth="1"/>
    <col min="6" max="6" width="8.90625" style="1" customWidth="1"/>
    <col min="7" max="7" width="6.6328125" style="1" customWidth="1"/>
    <col min="8" max="8" width="8.90625" style="1" customWidth="1"/>
    <col min="9" max="9" width="6.6328125" style="1" customWidth="1"/>
    <col min="10" max="11" width="8.90625" style="1" customWidth="1"/>
    <col min="12" max="12" width="10.36328125" style="1" customWidth="1"/>
    <col min="13" max="13" width="8.90625" style="1" customWidth="1"/>
    <col min="14" max="15" width="9.08984375" style="1" customWidth="1"/>
    <col min="16" max="16" width="7.08984375" style="1" customWidth="1"/>
    <col min="17" max="17" width="9" style="1" bestFit="1"/>
    <col min="18" max="16384" width="9" style="1"/>
  </cols>
  <sheetData>
    <row r="1" spans="1:15" ht="16.5" x14ac:dyDescent="0.25">
      <c r="A1" s="3" t="s">
        <v>23</v>
      </c>
      <c r="B1" s="3"/>
      <c r="C1" s="80"/>
      <c r="D1" s="80"/>
      <c r="E1" s="87"/>
      <c r="F1" s="87"/>
      <c r="G1" s="87"/>
      <c r="H1" s="87"/>
      <c r="I1" s="87"/>
      <c r="J1" s="87"/>
      <c r="K1" s="87"/>
      <c r="L1" s="87"/>
      <c r="M1" s="87"/>
    </row>
    <row r="2" spans="1:15" ht="12" customHeight="1" x14ac:dyDescent="0.2">
      <c r="A2" s="75"/>
      <c r="B2" s="75"/>
      <c r="C2" s="80"/>
      <c r="D2" s="80"/>
      <c r="E2" s="87"/>
      <c r="F2" s="87"/>
      <c r="G2" s="87"/>
      <c r="H2" s="87"/>
      <c r="I2" s="87"/>
      <c r="J2" s="87"/>
      <c r="K2" s="87"/>
      <c r="L2" s="87"/>
      <c r="M2" s="87"/>
    </row>
    <row r="3" spans="1:15" ht="18" customHeight="1" x14ac:dyDescent="0.25">
      <c r="A3" s="76" t="s">
        <v>259</v>
      </c>
      <c r="B3" s="76"/>
      <c r="C3" s="75"/>
      <c r="D3" s="80"/>
      <c r="E3" s="87"/>
      <c r="F3" s="87"/>
      <c r="G3" s="87"/>
      <c r="H3" s="87"/>
      <c r="I3" s="87"/>
      <c r="J3" s="87"/>
      <c r="K3" s="87"/>
      <c r="L3" s="87"/>
      <c r="M3" s="87"/>
    </row>
    <row r="4" spans="1:15" ht="12" customHeight="1" x14ac:dyDescent="0.2">
      <c r="A4" s="75"/>
      <c r="B4" s="75"/>
      <c r="C4" s="80"/>
      <c r="D4" s="80"/>
      <c r="E4" s="87"/>
      <c r="F4" s="87"/>
      <c r="G4" s="87"/>
      <c r="H4" s="87"/>
      <c r="I4" s="87"/>
      <c r="J4" s="87"/>
      <c r="K4" s="87"/>
      <c r="L4" s="87"/>
      <c r="M4" s="87"/>
    </row>
    <row r="5" spans="1:15" ht="16.5" x14ac:dyDescent="0.25">
      <c r="A5" s="76" t="s">
        <v>80</v>
      </c>
      <c r="B5" s="76"/>
      <c r="D5" s="75"/>
      <c r="E5" s="87"/>
      <c r="F5" s="87"/>
      <c r="G5" s="87"/>
      <c r="H5" s="87"/>
      <c r="I5" s="87"/>
      <c r="J5" s="87"/>
      <c r="K5" s="87"/>
    </row>
    <row r="7" spans="1:15" ht="15" customHeight="1" x14ac:dyDescent="0.2">
      <c r="C7" s="564" t="s">
        <v>35</v>
      </c>
      <c r="D7" s="564"/>
      <c r="E7" s="564"/>
      <c r="F7" s="564"/>
      <c r="G7" s="564"/>
      <c r="H7" s="564"/>
      <c r="I7" s="564"/>
      <c r="J7" s="564"/>
      <c r="K7" s="564"/>
      <c r="L7" s="564"/>
      <c r="M7" s="564"/>
    </row>
    <row r="8" spans="1:15" ht="15" customHeight="1" x14ac:dyDescent="0.2">
      <c r="C8" s="564"/>
      <c r="D8" s="564"/>
      <c r="E8" s="564"/>
      <c r="F8" s="564"/>
      <c r="G8" s="564"/>
      <c r="H8" s="564"/>
      <c r="I8" s="564"/>
      <c r="J8" s="564"/>
      <c r="K8" s="564"/>
      <c r="L8" s="564"/>
      <c r="M8" s="564"/>
    </row>
    <row r="9" spans="1:15" ht="15" customHeight="1" x14ac:dyDescent="0.2">
      <c r="C9" s="565" t="s">
        <v>320</v>
      </c>
      <c r="D9" s="565"/>
      <c r="E9" s="565"/>
      <c r="F9" s="565"/>
      <c r="G9" s="565"/>
      <c r="H9" s="565"/>
      <c r="I9" s="565"/>
      <c r="J9" s="565"/>
      <c r="K9" s="565"/>
      <c r="L9" s="565"/>
      <c r="M9" s="565"/>
    </row>
    <row r="10" spans="1:15" ht="15" customHeight="1" x14ac:dyDescent="0.2">
      <c r="C10" s="565"/>
      <c r="D10" s="565"/>
      <c r="E10" s="565"/>
      <c r="F10" s="565"/>
      <c r="G10" s="565"/>
      <c r="H10" s="565"/>
      <c r="I10" s="565"/>
      <c r="J10" s="565"/>
      <c r="K10" s="565"/>
      <c r="L10" s="565"/>
      <c r="M10" s="565"/>
    </row>
    <row r="11" spans="1:15" ht="15" customHeight="1" x14ac:dyDescent="0.2">
      <c r="C11" s="565" t="s">
        <v>129</v>
      </c>
      <c r="D11" s="565"/>
      <c r="E11" s="565"/>
      <c r="F11" s="565"/>
      <c r="G11" s="565"/>
      <c r="H11" s="565"/>
      <c r="I11" s="565"/>
      <c r="J11" s="565"/>
      <c r="K11" s="565"/>
      <c r="L11" s="565"/>
      <c r="M11" s="565"/>
    </row>
    <row r="12" spans="1:15" ht="15" customHeight="1" x14ac:dyDescent="0.2">
      <c r="C12" s="565"/>
      <c r="D12" s="565"/>
      <c r="E12" s="565"/>
      <c r="F12" s="565"/>
      <c r="G12" s="565"/>
      <c r="H12" s="565"/>
      <c r="I12" s="565"/>
      <c r="J12" s="565"/>
      <c r="K12" s="565"/>
      <c r="L12" s="565"/>
      <c r="M12" s="565"/>
    </row>
    <row r="13" spans="1:15" x14ac:dyDescent="0.2">
      <c r="C13" s="37"/>
      <c r="D13" s="37"/>
      <c r="E13" s="37"/>
      <c r="F13" s="37"/>
      <c r="G13" s="37"/>
      <c r="H13" s="37"/>
      <c r="I13" s="37"/>
      <c r="J13" s="37"/>
      <c r="K13" s="37"/>
      <c r="L13" s="37"/>
      <c r="M13" s="87"/>
    </row>
    <row r="14" spans="1:15" ht="14.25" customHeight="1" x14ac:dyDescent="0.2">
      <c r="C14" s="81" t="s">
        <v>138</v>
      </c>
      <c r="D14" s="87"/>
      <c r="E14" s="87"/>
      <c r="F14" s="87"/>
      <c r="G14" s="87"/>
      <c r="H14" s="87"/>
      <c r="I14" s="87"/>
      <c r="J14" s="87"/>
      <c r="K14" s="87"/>
      <c r="L14" s="87"/>
      <c r="M14" s="114" t="s">
        <v>428</v>
      </c>
      <c r="O14" s="117"/>
    </row>
    <row r="15" spans="1:15" ht="13.5" customHeight="1" x14ac:dyDescent="0.2">
      <c r="B15" s="558" t="s">
        <v>0</v>
      </c>
      <c r="C15" s="566"/>
      <c r="D15" s="571" t="s">
        <v>430</v>
      </c>
      <c r="E15" s="572"/>
      <c r="F15" s="98"/>
      <c r="G15" s="104"/>
      <c r="H15" s="106"/>
      <c r="I15" s="98"/>
      <c r="J15" s="106"/>
      <c r="K15" s="98"/>
      <c r="L15" s="98"/>
      <c r="M15" s="116"/>
    </row>
    <row r="16" spans="1:15" ht="8.25" customHeight="1" x14ac:dyDescent="0.2">
      <c r="B16" s="567"/>
      <c r="C16" s="568"/>
      <c r="D16" s="573"/>
      <c r="E16" s="574"/>
      <c r="F16" s="557" t="s">
        <v>125</v>
      </c>
      <c r="G16" s="558"/>
      <c r="H16" s="106"/>
      <c r="I16" s="98"/>
      <c r="J16" s="106"/>
      <c r="K16" s="110"/>
      <c r="L16" s="558" t="s">
        <v>144</v>
      </c>
      <c r="M16" s="558"/>
    </row>
    <row r="17" spans="1:13" ht="13.5" customHeight="1" x14ac:dyDescent="0.2">
      <c r="B17" s="567"/>
      <c r="C17" s="568"/>
      <c r="D17" s="573"/>
      <c r="E17" s="574"/>
      <c r="F17" s="559"/>
      <c r="G17" s="560"/>
      <c r="H17" s="557" t="s">
        <v>141</v>
      </c>
      <c r="I17" s="561"/>
      <c r="J17" s="562" t="s">
        <v>123</v>
      </c>
      <c r="K17" s="563"/>
      <c r="L17" s="560"/>
      <c r="M17" s="560"/>
    </row>
    <row r="18" spans="1:13" ht="24.75" customHeight="1" x14ac:dyDescent="0.2">
      <c r="B18" s="569"/>
      <c r="C18" s="570"/>
      <c r="D18" s="88"/>
      <c r="E18" s="94" t="s">
        <v>431</v>
      </c>
      <c r="F18" s="99"/>
      <c r="G18" s="94" t="s">
        <v>431</v>
      </c>
      <c r="H18" s="107"/>
      <c r="I18" s="94" t="s">
        <v>431</v>
      </c>
      <c r="J18" s="107"/>
      <c r="K18" s="111" t="s">
        <v>7</v>
      </c>
      <c r="L18" s="115"/>
      <c r="M18" s="94" t="s">
        <v>7</v>
      </c>
    </row>
    <row r="19" spans="1:13" ht="12" customHeight="1" x14ac:dyDescent="0.2">
      <c r="A19" s="74"/>
      <c r="B19" s="77"/>
      <c r="C19" s="82"/>
      <c r="D19" s="89" t="s">
        <v>134</v>
      </c>
      <c r="E19" s="95" t="s">
        <v>136</v>
      </c>
      <c r="F19" s="95" t="s">
        <v>134</v>
      </c>
      <c r="G19" s="95" t="s">
        <v>136</v>
      </c>
      <c r="H19" s="95" t="s">
        <v>134</v>
      </c>
      <c r="I19" s="95" t="s">
        <v>136</v>
      </c>
      <c r="J19" s="95" t="s">
        <v>134</v>
      </c>
      <c r="K19" s="95" t="s">
        <v>134</v>
      </c>
      <c r="L19" s="95" t="s">
        <v>134</v>
      </c>
      <c r="M19" s="95" t="s">
        <v>134</v>
      </c>
    </row>
    <row r="20" spans="1:13" s="74" customFormat="1" ht="15" customHeight="1" x14ac:dyDescent="0.2">
      <c r="A20" s="1"/>
      <c r="B20" s="78" t="s">
        <v>316</v>
      </c>
      <c r="C20" s="83" t="s">
        <v>143</v>
      </c>
      <c r="D20" s="90">
        <v>287724</v>
      </c>
      <c r="E20" s="96">
        <v>2.5</v>
      </c>
      <c r="F20" s="100">
        <v>265939</v>
      </c>
      <c r="G20" s="96">
        <v>0.2</v>
      </c>
      <c r="H20" s="100">
        <v>245216</v>
      </c>
      <c r="I20" s="96">
        <v>0.6</v>
      </c>
      <c r="J20" s="108">
        <v>20723</v>
      </c>
      <c r="K20" s="112">
        <v>-895</v>
      </c>
      <c r="L20" s="108">
        <v>21785</v>
      </c>
      <c r="M20" s="101">
        <v>6390</v>
      </c>
    </row>
    <row r="21" spans="1:13" ht="15" customHeight="1" x14ac:dyDescent="0.2">
      <c r="B21" s="78" t="s">
        <v>234</v>
      </c>
      <c r="C21" s="83" t="s">
        <v>19</v>
      </c>
      <c r="D21" s="91">
        <v>381880</v>
      </c>
      <c r="E21" s="96">
        <v>10.7</v>
      </c>
      <c r="F21" s="101">
        <v>327087</v>
      </c>
      <c r="G21" s="96">
        <v>0.7</v>
      </c>
      <c r="H21" s="101">
        <v>309991</v>
      </c>
      <c r="I21" s="96">
        <v>2.2999999999999998</v>
      </c>
      <c r="J21" s="101">
        <v>17096</v>
      </c>
      <c r="K21" s="112">
        <v>-4785</v>
      </c>
      <c r="L21" s="101">
        <v>54793</v>
      </c>
      <c r="M21" s="101">
        <v>34448</v>
      </c>
    </row>
    <row r="22" spans="1:13" ht="15" customHeight="1" x14ac:dyDescent="0.2">
      <c r="B22" s="78" t="s">
        <v>265</v>
      </c>
      <c r="C22" s="83" t="s">
        <v>120</v>
      </c>
      <c r="D22" s="91">
        <v>340934</v>
      </c>
      <c r="E22" s="96">
        <v>0.5</v>
      </c>
      <c r="F22" s="101">
        <v>313903</v>
      </c>
      <c r="G22" s="96">
        <v>-0.4</v>
      </c>
      <c r="H22" s="101">
        <v>284598</v>
      </c>
      <c r="I22" s="96">
        <v>0</v>
      </c>
      <c r="J22" s="101">
        <v>29305</v>
      </c>
      <c r="K22" s="112">
        <v>-1052</v>
      </c>
      <c r="L22" s="101">
        <v>27031</v>
      </c>
      <c r="M22" s="101">
        <v>2903</v>
      </c>
    </row>
    <row r="23" spans="1:13" ht="15" customHeight="1" x14ac:dyDescent="0.2">
      <c r="B23" s="78" t="s">
        <v>167</v>
      </c>
      <c r="C23" s="83" t="s">
        <v>433</v>
      </c>
      <c r="D23" s="91">
        <v>838439</v>
      </c>
      <c r="E23" s="96">
        <v>26.7</v>
      </c>
      <c r="F23" s="101">
        <v>445983</v>
      </c>
      <c r="G23" s="96">
        <v>-5.0999999999999996</v>
      </c>
      <c r="H23" s="101">
        <v>407268</v>
      </c>
      <c r="I23" s="96">
        <v>-0.2</v>
      </c>
      <c r="J23" s="101">
        <v>38715</v>
      </c>
      <c r="K23" s="112">
        <v>-23316</v>
      </c>
      <c r="L23" s="101">
        <v>392456</v>
      </c>
      <c r="M23" s="101">
        <v>200977</v>
      </c>
    </row>
    <row r="24" spans="1:13" ht="15" customHeight="1" x14ac:dyDescent="0.2">
      <c r="B24" s="78" t="s">
        <v>343</v>
      </c>
      <c r="C24" s="83" t="s">
        <v>434</v>
      </c>
      <c r="D24" s="91">
        <v>393039</v>
      </c>
      <c r="E24" s="96">
        <v>10.8</v>
      </c>
      <c r="F24" s="101">
        <v>358537</v>
      </c>
      <c r="G24" s="96">
        <v>10.199999999999999</v>
      </c>
      <c r="H24" s="101">
        <v>335924</v>
      </c>
      <c r="I24" s="96">
        <v>12.1</v>
      </c>
      <c r="J24" s="101">
        <v>22613</v>
      </c>
      <c r="K24" s="112">
        <v>-3283</v>
      </c>
      <c r="L24" s="101">
        <v>34502</v>
      </c>
      <c r="M24" s="101">
        <v>4811</v>
      </c>
    </row>
    <row r="25" spans="1:13" ht="15" customHeight="1" x14ac:dyDescent="0.2">
      <c r="B25" s="78" t="s">
        <v>10</v>
      </c>
      <c r="C25" s="83" t="s">
        <v>110</v>
      </c>
      <c r="D25" s="91">
        <v>289289</v>
      </c>
      <c r="E25" s="96">
        <v>13.2</v>
      </c>
      <c r="F25" s="101">
        <v>274426</v>
      </c>
      <c r="G25" s="96">
        <v>9.6999999999999993</v>
      </c>
      <c r="H25" s="101">
        <v>225943</v>
      </c>
      <c r="I25" s="96">
        <v>7.7</v>
      </c>
      <c r="J25" s="101">
        <v>48483</v>
      </c>
      <c r="K25" s="112">
        <v>7781</v>
      </c>
      <c r="L25" s="101">
        <v>14863</v>
      </c>
      <c r="M25" s="101">
        <v>9492</v>
      </c>
    </row>
    <row r="26" spans="1:13" ht="15" customHeight="1" x14ac:dyDescent="0.2">
      <c r="B26" s="78" t="s">
        <v>57</v>
      </c>
      <c r="C26" s="83" t="s">
        <v>147</v>
      </c>
      <c r="D26" s="91">
        <v>226803</v>
      </c>
      <c r="E26" s="96">
        <v>-6.5</v>
      </c>
      <c r="F26" s="101">
        <v>218781</v>
      </c>
      <c r="G26" s="96">
        <v>-5.6</v>
      </c>
      <c r="H26" s="101">
        <v>206400</v>
      </c>
      <c r="I26" s="96">
        <v>-5.4</v>
      </c>
      <c r="J26" s="101">
        <v>12381</v>
      </c>
      <c r="K26" s="112">
        <v>-1126</v>
      </c>
      <c r="L26" s="101">
        <v>8022</v>
      </c>
      <c r="M26" s="101">
        <v>-2819</v>
      </c>
    </row>
    <row r="27" spans="1:13" ht="15" customHeight="1" x14ac:dyDescent="0.2">
      <c r="B27" s="78" t="s">
        <v>197</v>
      </c>
      <c r="C27" s="83" t="s">
        <v>64</v>
      </c>
      <c r="D27" s="91">
        <v>359068</v>
      </c>
      <c r="E27" s="96">
        <v>11.5</v>
      </c>
      <c r="F27" s="101">
        <v>358644</v>
      </c>
      <c r="G27" s="96">
        <v>11.5</v>
      </c>
      <c r="H27" s="101">
        <v>336588</v>
      </c>
      <c r="I27" s="96">
        <v>10.5</v>
      </c>
      <c r="J27" s="101">
        <v>22056</v>
      </c>
      <c r="K27" s="112">
        <v>5060</v>
      </c>
      <c r="L27" s="101">
        <v>424</v>
      </c>
      <c r="M27" s="101">
        <v>210</v>
      </c>
    </row>
    <row r="28" spans="1:13" ht="15" customHeight="1" x14ac:dyDescent="0.2">
      <c r="B28" s="78" t="s">
        <v>435</v>
      </c>
      <c r="C28" s="83" t="s">
        <v>339</v>
      </c>
      <c r="D28" s="91">
        <v>288601</v>
      </c>
      <c r="E28" s="96">
        <v>5.0999999999999996</v>
      </c>
      <c r="F28" s="101">
        <v>229938</v>
      </c>
      <c r="G28" s="96">
        <v>-10.7</v>
      </c>
      <c r="H28" s="101">
        <v>214472</v>
      </c>
      <c r="I28" s="96">
        <v>-12.6</v>
      </c>
      <c r="J28" s="101">
        <v>15466</v>
      </c>
      <c r="K28" s="112">
        <v>3542</v>
      </c>
      <c r="L28" s="101">
        <v>58663</v>
      </c>
      <c r="M28" s="101">
        <v>41736</v>
      </c>
    </row>
    <row r="29" spans="1:13" ht="15" customHeight="1" x14ac:dyDescent="0.2">
      <c r="B29" s="78" t="s">
        <v>172</v>
      </c>
      <c r="C29" s="84" t="s">
        <v>269</v>
      </c>
      <c r="D29" s="91">
        <v>422511</v>
      </c>
      <c r="E29" s="96">
        <v>9.8000000000000007</v>
      </c>
      <c r="F29" s="101">
        <v>383050</v>
      </c>
      <c r="G29" s="96">
        <v>3</v>
      </c>
      <c r="H29" s="101">
        <v>353861</v>
      </c>
      <c r="I29" s="96">
        <v>3.6</v>
      </c>
      <c r="J29" s="101">
        <v>29189</v>
      </c>
      <c r="K29" s="112">
        <v>-1515</v>
      </c>
      <c r="L29" s="101">
        <v>39461</v>
      </c>
      <c r="M29" s="101">
        <v>26943</v>
      </c>
    </row>
    <row r="30" spans="1:13" ht="15" customHeight="1" x14ac:dyDescent="0.2">
      <c r="B30" s="78" t="s">
        <v>42</v>
      </c>
      <c r="C30" s="83" t="s">
        <v>230</v>
      </c>
      <c r="D30" s="91">
        <v>120184</v>
      </c>
      <c r="E30" s="96">
        <v>4.3</v>
      </c>
      <c r="F30" s="101">
        <v>119573</v>
      </c>
      <c r="G30" s="96">
        <v>5.9</v>
      </c>
      <c r="H30" s="101">
        <v>113336</v>
      </c>
      <c r="I30" s="96">
        <v>4.4000000000000004</v>
      </c>
      <c r="J30" s="101">
        <v>6237</v>
      </c>
      <c r="K30" s="112">
        <v>1762</v>
      </c>
      <c r="L30" s="101">
        <v>611</v>
      </c>
      <c r="M30" s="101">
        <v>-1688</v>
      </c>
    </row>
    <row r="31" spans="1:13" ht="15" customHeight="1" x14ac:dyDescent="0.2">
      <c r="B31" s="78" t="s">
        <v>240</v>
      </c>
      <c r="C31" s="83" t="s">
        <v>188</v>
      </c>
      <c r="D31" s="91">
        <v>183305</v>
      </c>
      <c r="E31" s="96">
        <v>12.6</v>
      </c>
      <c r="F31" s="101">
        <v>177366</v>
      </c>
      <c r="G31" s="96">
        <v>11.6</v>
      </c>
      <c r="H31" s="101">
        <v>168606</v>
      </c>
      <c r="I31" s="96">
        <v>14.3</v>
      </c>
      <c r="J31" s="101">
        <v>8760</v>
      </c>
      <c r="K31" s="112">
        <v>-2620</v>
      </c>
      <c r="L31" s="101">
        <v>5939</v>
      </c>
      <c r="M31" s="101">
        <v>2088</v>
      </c>
    </row>
    <row r="32" spans="1:13" ht="15" customHeight="1" x14ac:dyDescent="0.2">
      <c r="B32" s="78" t="s">
        <v>365</v>
      </c>
      <c r="C32" s="83" t="s">
        <v>436</v>
      </c>
      <c r="D32" s="91">
        <v>343725</v>
      </c>
      <c r="E32" s="96">
        <v>6.7</v>
      </c>
      <c r="F32" s="101">
        <v>311127</v>
      </c>
      <c r="G32" s="96">
        <v>3.9</v>
      </c>
      <c r="H32" s="101">
        <v>308873</v>
      </c>
      <c r="I32" s="96">
        <v>4.2</v>
      </c>
      <c r="J32" s="101">
        <v>2254</v>
      </c>
      <c r="K32" s="112">
        <v>-694</v>
      </c>
      <c r="L32" s="101">
        <v>32598</v>
      </c>
      <c r="M32" s="101">
        <v>9765</v>
      </c>
    </row>
    <row r="33" spans="1:13" ht="15" customHeight="1" x14ac:dyDescent="0.2">
      <c r="B33" s="78" t="s">
        <v>99</v>
      </c>
      <c r="C33" s="83" t="s">
        <v>148</v>
      </c>
      <c r="D33" s="91">
        <v>269714</v>
      </c>
      <c r="E33" s="96">
        <v>-1.6</v>
      </c>
      <c r="F33" s="101">
        <v>253323</v>
      </c>
      <c r="G33" s="96">
        <v>-3.3</v>
      </c>
      <c r="H33" s="101">
        <v>236442</v>
      </c>
      <c r="I33" s="96">
        <v>-3.5</v>
      </c>
      <c r="J33" s="101">
        <v>16881</v>
      </c>
      <c r="K33" s="112">
        <v>-37</v>
      </c>
      <c r="L33" s="101">
        <v>16391</v>
      </c>
      <c r="M33" s="101">
        <v>4442</v>
      </c>
    </row>
    <row r="34" spans="1:13" ht="15" customHeight="1" x14ac:dyDescent="0.2">
      <c r="B34" s="78" t="s">
        <v>106</v>
      </c>
      <c r="C34" s="83" t="s">
        <v>421</v>
      </c>
      <c r="D34" s="91">
        <v>334418</v>
      </c>
      <c r="E34" s="96">
        <v>-2</v>
      </c>
      <c r="F34" s="101">
        <v>325449</v>
      </c>
      <c r="G34" s="96">
        <v>-0.9</v>
      </c>
      <c r="H34" s="101">
        <v>296013</v>
      </c>
      <c r="I34" s="96">
        <v>-1.3</v>
      </c>
      <c r="J34" s="101">
        <v>29436</v>
      </c>
      <c r="K34" s="112">
        <v>1188</v>
      </c>
      <c r="L34" s="101">
        <v>8969</v>
      </c>
      <c r="M34" s="101">
        <v>-3903</v>
      </c>
    </row>
    <row r="35" spans="1:13" ht="15" customHeight="1" x14ac:dyDescent="0.2">
      <c r="B35" s="79" t="s">
        <v>8</v>
      </c>
      <c r="C35" s="85" t="s">
        <v>438</v>
      </c>
      <c r="D35" s="92">
        <v>259486</v>
      </c>
      <c r="E35" s="97">
        <v>3.4</v>
      </c>
      <c r="F35" s="102">
        <v>237940</v>
      </c>
      <c r="G35" s="97">
        <v>-0.8</v>
      </c>
      <c r="H35" s="102">
        <v>212950</v>
      </c>
      <c r="I35" s="97">
        <v>2.2999999999999998</v>
      </c>
      <c r="J35" s="102">
        <v>24990</v>
      </c>
      <c r="K35" s="113">
        <v>-6831</v>
      </c>
      <c r="L35" s="102">
        <v>21546</v>
      </c>
      <c r="M35" s="102">
        <v>10532</v>
      </c>
    </row>
    <row r="36" spans="1:13" x14ac:dyDescent="0.2">
      <c r="C36" s="86"/>
      <c r="D36" s="87"/>
      <c r="E36" s="87"/>
      <c r="F36" s="87"/>
      <c r="G36" s="87"/>
    </row>
    <row r="37" spans="1:13" ht="18" customHeight="1" x14ac:dyDescent="0.25">
      <c r="A37" s="76" t="s">
        <v>104</v>
      </c>
      <c r="B37" s="76"/>
      <c r="C37" s="75"/>
      <c r="D37" s="80"/>
      <c r="E37" s="87"/>
      <c r="F37" s="87"/>
      <c r="G37" s="87"/>
      <c r="H37" s="87"/>
      <c r="I37" s="87"/>
      <c r="J37" s="87"/>
      <c r="K37" s="87"/>
      <c r="L37" s="87"/>
      <c r="M37" s="87"/>
    </row>
    <row r="38" spans="1:13" ht="13.5" customHeight="1" x14ac:dyDescent="0.25">
      <c r="A38" s="76"/>
      <c r="B38" s="76"/>
      <c r="C38" s="75"/>
      <c r="D38" s="80"/>
      <c r="E38" s="87"/>
      <c r="F38" s="87"/>
      <c r="G38" s="87"/>
      <c r="H38" s="87"/>
      <c r="I38" s="87"/>
      <c r="J38" s="87"/>
      <c r="K38" s="87"/>
      <c r="L38" s="87"/>
      <c r="M38" s="87"/>
    </row>
    <row r="39" spans="1:13" ht="15" customHeight="1" x14ac:dyDescent="0.2">
      <c r="C39" s="564" t="s">
        <v>556</v>
      </c>
      <c r="D39" s="564"/>
      <c r="E39" s="564"/>
      <c r="F39" s="564"/>
      <c r="G39" s="564"/>
      <c r="H39" s="564"/>
      <c r="I39" s="564"/>
      <c r="J39" s="564"/>
      <c r="K39" s="564"/>
      <c r="L39" s="564"/>
      <c r="M39" s="564"/>
    </row>
    <row r="40" spans="1:13" ht="15" customHeight="1" x14ac:dyDescent="0.2">
      <c r="C40" s="564"/>
      <c r="D40" s="564"/>
      <c r="E40" s="564"/>
      <c r="F40" s="564"/>
      <c r="G40" s="564"/>
      <c r="H40" s="564"/>
      <c r="I40" s="564"/>
      <c r="J40" s="564"/>
      <c r="K40" s="564"/>
      <c r="L40" s="564"/>
      <c r="M40" s="564"/>
    </row>
    <row r="41" spans="1:13" ht="15" customHeight="1" x14ac:dyDescent="0.2">
      <c r="C41" s="565" t="s">
        <v>557</v>
      </c>
      <c r="D41" s="565"/>
      <c r="E41" s="565"/>
      <c r="F41" s="565"/>
      <c r="G41" s="565"/>
      <c r="H41" s="565"/>
      <c r="I41" s="565"/>
      <c r="J41" s="565"/>
      <c r="K41" s="565"/>
      <c r="L41" s="565"/>
      <c r="M41" s="565"/>
    </row>
    <row r="42" spans="1:13" ht="15" customHeight="1" x14ac:dyDescent="0.2">
      <c r="C42" s="565"/>
      <c r="D42" s="565"/>
      <c r="E42" s="565"/>
      <c r="F42" s="565"/>
      <c r="G42" s="565"/>
      <c r="H42" s="565"/>
      <c r="I42" s="565"/>
      <c r="J42" s="565"/>
      <c r="K42" s="565"/>
      <c r="L42" s="565"/>
      <c r="M42" s="565"/>
    </row>
    <row r="43" spans="1:13" ht="15" customHeight="1" x14ac:dyDescent="0.2">
      <c r="C43" s="565" t="s">
        <v>319</v>
      </c>
      <c r="D43" s="565"/>
      <c r="E43" s="565"/>
      <c r="F43" s="565"/>
      <c r="G43" s="565"/>
      <c r="H43" s="565"/>
      <c r="I43" s="565"/>
      <c r="J43" s="565"/>
      <c r="K43" s="565"/>
      <c r="L43" s="565"/>
      <c r="M43" s="565"/>
    </row>
    <row r="44" spans="1:13" ht="15" customHeight="1" x14ac:dyDescent="0.2">
      <c r="C44" s="565"/>
      <c r="D44" s="565"/>
      <c r="E44" s="565"/>
      <c r="F44" s="565"/>
      <c r="G44" s="565"/>
      <c r="H44" s="565"/>
      <c r="I44" s="565"/>
      <c r="J44" s="565"/>
      <c r="K44" s="565"/>
      <c r="L44" s="565"/>
      <c r="M44" s="565"/>
    </row>
    <row r="46" spans="1:13" ht="14.25" customHeight="1" x14ac:dyDescent="0.2">
      <c r="C46" s="81" t="s">
        <v>432</v>
      </c>
      <c r="D46" s="87"/>
      <c r="E46" s="87"/>
      <c r="F46" s="87"/>
      <c r="G46" s="87"/>
      <c r="H46" s="87"/>
      <c r="I46" s="87"/>
      <c r="J46" s="87"/>
      <c r="K46" s="114"/>
      <c r="L46" s="87"/>
      <c r="M46" s="114" t="s">
        <v>219</v>
      </c>
    </row>
    <row r="47" spans="1:13" x14ac:dyDescent="0.2">
      <c r="B47" s="558" t="s">
        <v>0</v>
      </c>
      <c r="C47" s="566"/>
      <c r="D47" s="571" t="s">
        <v>430</v>
      </c>
      <c r="E47" s="572"/>
      <c r="F47" s="98"/>
      <c r="G47" s="104"/>
      <c r="H47" s="106"/>
      <c r="I47" s="98"/>
      <c r="J47" s="106"/>
      <c r="K47" s="98"/>
      <c r="L47" s="98"/>
      <c r="M47" s="116"/>
    </row>
    <row r="48" spans="1:13" ht="8.25" customHeight="1" x14ac:dyDescent="0.2">
      <c r="B48" s="567"/>
      <c r="C48" s="568"/>
      <c r="D48" s="573"/>
      <c r="E48" s="574"/>
      <c r="F48" s="557" t="s">
        <v>125</v>
      </c>
      <c r="G48" s="558"/>
      <c r="H48" s="106"/>
      <c r="I48" s="98"/>
      <c r="J48" s="106"/>
      <c r="K48" s="110"/>
      <c r="L48" s="558" t="s">
        <v>144</v>
      </c>
      <c r="M48" s="558"/>
    </row>
    <row r="49" spans="2:13" ht="13.5" customHeight="1" x14ac:dyDescent="0.2">
      <c r="B49" s="567"/>
      <c r="C49" s="568"/>
      <c r="D49" s="573"/>
      <c r="E49" s="574"/>
      <c r="F49" s="559"/>
      <c r="G49" s="560"/>
      <c r="H49" s="557" t="s">
        <v>141</v>
      </c>
      <c r="I49" s="561"/>
      <c r="J49" s="562" t="s">
        <v>123</v>
      </c>
      <c r="K49" s="563"/>
      <c r="L49" s="560"/>
      <c r="M49" s="560"/>
    </row>
    <row r="50" spans="2:13" ht="24.75" customHeight="1" x14ac:dyDescent="0.2">
      <c r="B50" s="569"/>
      <c r="C50" s="570"/>
      <c r="D50" s="88"/>
      <c r="E50" s="94" t="s">
        <v>431</v>
      </c>
      <c r="F50" s="99"/>
      <c r="G50" s="94" t="s">
        <v>431</v>
      </c>
      <c r="H50" s="107"/>
      <c r="I50" s="94" t="s">
        <v>431</v>
      </c>
      <c r="J50" s="107"/>
      <c r="K50" s="111" t="s">
        <v>7</v>
      </c>
      <c r="L50" s="115"/>
      <c r="M50" s="94" t="s">
        <v>7</v>
      </c>
    </row>
    <row r="51" spans="2:13" ht="12" customHeight="1" x14ac:dyDescent="0.2">
      <c r="B51" s="77"/>
      <c r="C51" s="82"/>
      <c r="D51" s="89" t="s">
        <v>134</v>
      </c>
      <c r="E51" s="95" t="s">
        <v>136</v>
      </c>
      <c r="F51" s="95" t="s">
        <v>134</v>
      </c>
      <c r="G51" s="95" t="s">
        <v>136</v>
      </c>
      <c r="H51" s="95" t="s">
        <v>134</v>
      </c>
      <c r="I51" s="95" t="s">
        <v>136</v>
      </c>
      <c r="J51" s="95" t="s">
        <v>134</v>
      </c>
      <c r="K51" s="95" t="s">
        <v>134</v>
      </c>
      <c r="L51" s="95" t="s">
        <v>134</v>
      </c>
      <c r="M51" s="95" t="s">
        <v>134</v>
      </c>
    </row>
    <row r="52" spans="2:13" ht="15" customHeight="1" x14ac:dyDescent="0.2">
      <c r="B52" s="78" t="s">
        <v>316</v>
      </c>
      <c r="C52" s="83" t="s">
        <v>143</v>
      </c>
      <c r="D52" s="90">
        <v>313745</v>
      </c>
      <c r="E52" s="96">
        <v>3.4</v>
      </c>
      <c r="F52" s="100">
        <v>288867</v>
      </c>
      <c r="G52" s="96">
        <v>1.4</v>
      </c>
      <c r="H52" s="100">
        <v>263573</v>
      </c>
      <c r="I52" s="96">
        <v>1.5</v>
      </c>
      <c r="J52" s="108">
        <v>25294</v>
      </c>
      <c r="K52" s="112">
        <v>182</v>
      </c>
      <c r="L52" s="108">
        <v>24878</v>
      </c>
      <c r="M52" s="101">
        <v>6052</v>
      </c>
    </row>
    <row r="53" spans="2:13" ht="15" customHeight="1" x14ac:dyDescent="0.2">
      <c r="B53" s="78" t="s">
        <v>234</v>
      </c>
      <c r="C53" s="83" t="s">
        <v>19</v>
      </c>
      <c r="D53" s="90">
        <v>332334</v>
      </c>
      <c r="E53" s="96">
        <v>-0.9</v>
      </c>
      <c r="F53" s="100">
        <v>319024</v>
      </c>
      <c r="G53" s="96">
        <v>-3.1</v>
      </c>
      <c r="H53" s="100">
        <v>303962</v>
      </c>
      <c r="I53" s="96">
        <v>-1.7</v>
      </c>
      <c r="J53" s="108">
        <v>15062</v>
      </c>
      <c r="K53" s="112">
        <v>-4759</v>
      </c>
      <c r="L53" s="108">
        <v>13310</v>
      </c>
      <c r="M53" s="101">
        <v>6942</v>
      </c>
    </row>
    <row r="54" spans="2:13" ht="15" customHeight="1" x14ac:dyDescent="0.2">
      <c r="B54" s="78" t="s">
        <v>265</v>
      </c>
      <c r="C54" s="83" t="s">
        <v>120</v>
      </c>
      <c r="D54" s="90">
        <v>358274</v>
      </c>
      <c r="E54" s="96">
        <v>0.7</v>
      </c>
      <c r="F54" s="100">
        <v>331573</v>
      </c>
      <c r="G54" s="96">
        <v>0.7</v>
      </c>
      <c r="H54" s="100">
        <v>298298</v>
      </c>
      <c r="I54" s="96">
        <v>0.9</v>
      </c>
      <c r="J54" s="108">
        <v>33275</v>
      </c>
      <c r="K54" s="112">
        <v>-529</v>
      </c>
      <c r="L54" s="108">
        <v>26701</v>
      </c>
      <c r="M54" s="101">
        <v>-3</v>
      </c>
    </row>
    <row r="55" spans="2:13" ht="15" customHeight="1" x14ac:dyDescent="0.2">
      <c r="B55" s="78" t="s">
        <v>167</v>
      </c>
      <c r="C55" s="83" t="s">
        <v>433</v>
      </c>
      <c r="D55" s="90">
        <v>995947</v>
      </c>
      <c r="E55" s="96">
        <v>33.9</v>
      </c>
      <c r="F55" s="100">
        <v>484504</v>
      </c>
      <c r="G55" s="96">
        <v>-6.8</v>
      </c>
      <c r="H55" s="100">
        <v>446834</v>
      </c>
      <c r="I55" s="96">
        <v>-0.9</v>
      </c>
      <c r="J55" s="108">
        <v>37670</v>
      </c>
      <c r="K55" s="112">
        <v>-31110</v>
      </c>
      <c r="L55" s="108">
        <v>511443</v>
      </c>
      <c r="M55" s="101">
        <v>287101</v>
      </c>
    </row>
    <row r="56" spans="2:13" ht="15" customHeight="1" x14ac:dyDescent="0.2">
      <c r="B56" s="78" t="s">
        <v>343</v>
      </c>
      <c r="C56" s="83" t="s">
        <v>434</v>
      </c>
      <c r="D56" s="90">
        <v>418481</v>
      </c>
      <c r="E56" s="96">
        <v>25.8</v>
      </c>
      <c r="F56" s="100">
        <v>371298</v>
      </c>
      <c r="G56" s="96">
        <v>16.8</v>
      </c>
      <c r="H56" s="100">
        <v>350831</v>
      </c>
      <c r="I56" s="96">
        <v>17.899999999999999</v>
      </c>
      <c r="J56" s="108">
        <v>20467</v>
      </c>
      <c r="K56" s="112">
        <v>605</v>
      </c>
      <c r="L56" s="108">
        <v>47183</v>
      </c>
      <c r="M56" s="101">
        <v>32414</v>
      </c>
    </row>
    <row r="57" spans="2:13" ht="15" customHeight="1" x14ac:dyDescent="0.2">
      <c r="B57" s="78" t="s">
        <v>10</v>
      </c>
      <c r="C57" s="83" t="s">
        <v>110</v>
      </c>
      <c r="D57" s="90">
        <v>273020</v>
      </c>
      <c r="E57" s="96">
        <v>18.7</v>
      </c>
      <c r="F57" s="100">
        <v>251029</v>
      </c>
      <c r="G57" s="96">
        <v>13</v>
      </c>
      <c r="H57" s="100">
        <v>206348</v>
      </c>
      <c r="I57" s="96">
        <v>8.8000000000000007</v>
      </c>
      <c r="J57" s="108">
        <v>44681</v>
      </c>
      <c r="K57" s="112">
        <v>12310</v>
      </c>
      <c r="L57" s="108">
        <v>21991</v>
      </c>
      <c r="M57" s="101">
        <v>14201</v>
      </c>
    </row>
    <row r="58" spans="2:13" ht="15" customHeight="1" x14ac:dyDescent="0.2">
      <c r="B58" s="78" t="s">
        <v>57</v>
      </c>
      <c r="C58" s="83" t="s">
        <v>147</v>
      </c>
      <c r="D58" s="90">
        <v>232932</v>
      </c>
      <c r="E58" s="96">
        <v>-0.6</v>
      </c>
      <c r="F58" s="100">
        <v>223706</v>
      </c>
      <c r="G58" s="96">
        <v>4.5999999999999996</v>
      </c>
      <c r="H58" s="100">
        <v>211307</v>
      </c>
      <c r="I58" s="96">
        <v>4.7</v>
      </c>
      <c r="J58" s="108">
        <v>12399</v>
      </c>
      <c r="K58" s="112">
        <v>277</v>
      </c>
      <c r="L58" s="108">
        <v>9226</v>
      </c>
      <c r="M58" s="101">
        <v>-11098</v>
      </c>
    </row>
    <row r="59" spans="2:13" ht="15" customHeight="1" x14ac:dyDescent="0.2">
      <c r="B59" s="78" t="s">
        <v>197</v>
      </c>
      <c r="C59" s="83" t="s">
        <v>64</v>
      </c>
      <c r="D59" s="90">
        <v>367359</v>
      </c>
      <c r="E59" s="96">
        <v>13.5</v>
      </c>
      <c r="F59" s="100">
        <v>366526</v>
      </c>
      <c r="G59" s="96">
        <v>13.4</v>
      </c>
      <c r="H59" s="100">
        <v>350990</v>
      </c>
      <c r="I59" s="96">
        <v>15.7</v>
      </c>
      <c r="J59" s="108">
        <v>15536</v>
      </c>
      <c r="K59" s="112">
        <v>-4131</v>
      </c>
      <c r="L59" s="108">
        <v>833</v>
      </c>
      <c r="M59" s="101">
        <v>505</v>
      </c>
    </row>
    <row r="60" spans="2:13" ht="15" customHeight="1" x14ac:dyDescent="0.2">
      <c r="B60" s="78" t="s">
        <v>435</v>
      </c>
      <c r="C60" s="83" t="s">
        <v>339</v>
      </c>
      <c r="D60" s="90">
        <v>251622</v>
      </c>
      <c r="E60" s="96">
        <v>10</v>
      </c>
      <c r="F60" s="100">
        <v>185614</v>
      </c>
      <c r="G60" s="96">
        <v>-11.7</v>
      </c>
      <c r="H60" s="100">
        <v>166050</v>
      </c>
      <c r="I60" s="96">
        <v>-15.9</v>
      </c>
      <c r="J60" s="108">
        <v>19564</v>
      </c>
      <c r="K60" s="112">
        <v>6921</v>
      </c>
      <c r="L60" s="108">
        <v>66008</v>
      </c>
      <c r="M60" s="101">
        <v>47272</v>
      </c>
    </row>
    <row r="61" spans="2:13" ht="15" customHeight="1" x14ac:dyDescent="0.2">
      <c r="B61" s="78" t="s">
        <v>172</v>
      </c>
      <c r="C61" s="84" t="s">
        <v>269</v>
      </c>
      <c r="D61" s="90">
        <v>489103</v>
      </c>
      <c r="E61" s="96">
        <v>14.7</v>
      </c>
      <c r="F61" s="100">
        <v>428927</v>
      </c>
      <c r="G61" s="96">
        <v>0.7</v>
      </c>
      <c r="H61" s="100">
        <v>395138</v>
      </c>
      <c r="I61" s="96">
        <v>1</v>
      </c>
      <c r="J61" s="108">
        <v>33789</v>
      </c>
      <c r="K61" s="112">
        <v>-930</v>
      </c>
      <c r="L61" s="108">
        <v>60176</v>
      </c>
      <c r="M61" s="101">
        <v>59420</v>
      </c>
    </row>
    <row r="62" spans="2:13" ht="15" customHeight="1" x14ac:dyDescent="0.2">
      <c r="B62" s="78" t="s">
        <v>42</v>
      </c>
      <c r="C62" s="83" t="s">
        <v>230</v>
      </c>
      <c r="D62" s="90">
        <v>149100</v>
      </c>
      <c r="E62" s="96">
        <v>10.4</v>
      </c>
      <c r="F62" s="100">
        <v>148504</v>
      </c>
      <c r="G62" s="96">
        <v>10.9</v>
      </c>
      <c r="H62" s="100">
        <v>142833</v>
      </c>
      <c r="I62" s="96">
        <v>11</v>
      </c>
      <c r="J62" s="108">
        <v>5671</v>
      </c>
      <c r="K62" s="112">
        <v>432</v>
      </c>
      <c r="L62" s="108">
        <v>596</v>
      </c>
      <c r="M62" s="101">
        <v>-468</v>
      </c>
    </row>
    <row r="63" spans="2:13" ht="15" customHeight="1" x14ac:dyDescent="0.2">
      <c r="B63" s="78" t="s">
        <v>240</v>
      </c>
      <c r="C63" s="83" t="s">
        <v>188</v>
      </c>
      <c r="D63" s="90">
        <v>193434</v>
      </c>
      <c r="E63" s="96">
        <v>5.0999999999999996</v>
      </c>
      <c r="F63" s="100">
        <v>184517</v>
      </c>
      <c r="G63" s="96">
        <v>4.7</v>
      </c>
      <c r="H63" s="100">
        <v>171748</v>
      </c>
      <c r="I63" s="96">
        <v>6.8</v>
      </c>
      <c r="J63" s="108">
        <v>12769</v>
      </c>
      <c r="K63" s="112">
        <v>-2766</v>
      </c>
      <c r="L63" s="108">
        <v>8917</v>
      </c>
      <c r="M63" s="101">
        <v>1073</v>
      </c>
    </row>
    <row r="64" spans="2:13" ht="15" customHeight="1" x14ac:dyDescent="0.2">
      <c r="B64" s="78" t="s">
        <v>365</v>
      </c>
      <c r="C64" s="83" t="s">
        <v>436</v>
      </c>
      <c r="D64" s="90">
        <v>371681</v>
      </c>
      <c r="E64" s="96">
        <v>-1.4</v>
      </c>
      <c r="F64" s="100">
        <v>338357</v>
      </c>
      <c r="G64" s="96">
        <v>-2.2999999999999998</v>
      </c>
      <c r="H64" s="100">
        <v>336486</v>
      </c>
      <c r="I64" s="96">
        <v>-1.9</v>
      </c>
      <c r="J64" s="108">
        <v>1871</v>
      </c>
      <c r="K64" s="112">
        <v>-1286</v>
      </c>
      <c r="L64" s="108">
        <v>33324</v>
      </c>
      <c r="M64" s="101">
        <v>2275</v>
      </c>
    </row>
    <row r="65" spans="2:13" ht="15" customHeight="1" x14ac:dyDescent="0.2">
      <c r="B65" s="78" t="s">
        <v>99</v>
      </c>
      <c r="C65" s="83" t="s">
        <v>148</v>
      </c>
      <c r="D65" s="90">
        <v>306558</v>
      </c>
      <c r="E65" s="96">
        <v>1.5</v>
      </c>
      <c r="F65" s="100">
        <v>282627</v>
      </c>
      <c r="G65" s="96">
        <v>-2.6</v>
      </c>
      <c r="H65" s="100">
        <v>257494</v>
      </c>
      <c r="I65" s="96">
        <v>-3.6</v>
      </c>
      <c r="J65" s="108">
        <v>25133</v>
      </c>
      <c r="K65" s="112">
        <v>2356</v>
      </c>
      <c r="L65" s="108">
        <v>23931</v>
      </c>
      <c r="M65" s="101">
        <v>12081</v>
      </c>
    </row>
    <row r="66" spans="2:13" ht="15" customHeight="1" x14ac:dyDescent="0.2">
      <c r="B66" s="78" t="s">
        <v>106</v>
      </c>
      <c r="C66" s="83" t="s">
        <v>421</v>
      </c>
      <c r="D66" s="90">
        <v>383411</v>
      </c>
      <c r="E66" s="96">
        <v>-0.6</v>
      </c>
      <c r="F66" s="100">
        <v>367481</v>
      </c>
      <c r="G66" s="96">
        <v>1.7</v>
      </c>
      <c r="H66" s="100">
        <v>320227</v>
      </c>
      <c r="I66" s="96">
        <v>2.1</v>
      </c>
      <c r="J66" s="108">
        <v>47254</v>
      </c>
      <c r="K66" s="112">
        <v>-339</v>
      </c>
      <c r="L66" s="108">
        <v>15930</v>
      </c>
      <c r="M66" s="101">
        <v>-8780</v>
      </c>
    </row>
    <row r="67" spans="2:13" ht="15" customHeight="1" x14ac:dyDescent="0.2">
      <c r="B67" s="79" t="s">
        <v>8</v>
      </c>
      <c r="C67" s="85" t="s">
        <v>438</v>
      </c>
      <c r="D67" s="93">
        <v>238361</v>
      </c>
      <c r="E67" s="97">
        <v>3.2</v>
      </c>
      <c r="F67" s="103">
        <v>223971</v>
      </c>
      <c r="G67" s="97">
        <v>1.2</v>
      </c>
      <c r="H67" s="103">
        <v>195991</v>
      </c>
      <c r="I67" s="97">
        <v>2.6</v>
      </c>
      <c r="J67" s="109">
        <v>27980</v>
      </c>
      <c r="K67" s="113">
        <v>-2420</v>
      </c>
      <c r="L67" s="109">
        <v>14390</v>
      </c>
      <c r="M67" s="102">
        <v>4909</v>
      </c>
    </row>
    <row r="69" spans="2:13" x14ac:dyDescent="0.2">
      <c r="C69" s="86"/>
      <c r="D69" s="87"/>
      <c r="E69" s="87"/>
      <c r="G69" s="105" t="s">
        <v>344</v>
      </c>
    </row>
    <row r="70" spans="2:13" x14ac:dyDescent="0.2">
      <c r="C70" s="86"/>
      <c r="D70" s="87"/>
      <c r="E70" s="87"/>
      <c r="F70" s="87"/>
      <c r="G70" s="87"/>
    </row>
    <row r="71" spans="2:13" x14ac:dyDescent="0.2">
      <c r="C71" s="86"/>
      <c r="D71" s="87"/>
      <c r="E71" s="87"/>
      <c r="F71" s="87"/>
      <c r="G71" s="87"/>
    </row>
    <row r="72" spans="2:13" x14ac:dyDescent="0.2">
      <c r="C72" s="86"/>
      <c r="D72" s="87"/>
      <c r="E72" s="87"/>
      <c r="F72" s="87"/>
      <c r="G72" s="87"/>
    </row>
    <row r="73" spans="2:13" x14ac:dyDescent="0.2">
      <c r="C73" s="86"/>
      <c r="D73" s="87"/>
      <c r="E73" s="87"/>
      <c r="F73" s="87"/>
      <c r="G73" s="87"/>
    </row>
    <row r="74" spans="2:13" x14ac:dyDescent="0.2">
      <c r="C74" s="86"/>
      <c r="D74" s="87"/>
      <c r="E74" s="87"/>
      <c r="F74" s="87"/>
      <c r="G74" s="87"/>
    </row>
    <row r="75" spans="2:13" x14ac:dyDescent="0.2">
      <c r="C75" s="86"/>
      <c r="D75" s="87"/>
      <c r="E75" s="87"/>
      <c r="F75" s="87"/>
      <c r="G75" s="87"/>
    </row>
    <row r="76" spans="2:13" x14ac:dyDescent="0.2">
      <c r="C76" s="86"/>
      <c r="D76" s="87"/>
      <c r="E76" s="87"/>
      <c r="F76" s="87"/>
      <c r="G76" s="87"/>
    </row>
    <row r="77" spans="2:13" x14ac:dyDescent="0.2">
      <c r="C77" s="86"/>
      <c r="D77" s="87"/>
      <c r="E77" s="87"/>
      <c r="F77" s="87"/>
      <c r="G77" s="87"/>
    </row>
    <row r="78" spans="2:13" x14ac:dyDescent="0.2">
      <c r="C78" s="86"/>
      <c r="D78" s="87"/>
      <c r="E78" s="87"/>
      <c r="F78" s="87"/>
      <c r="G78" s="87"/>
    </row>
    <row r="79" spans="2:13" x14ac:dyDescent="0.2">
      <c r="C79" s="86"/>
      <c r="D79" s="87"/>
      <c r="E79" s="87"/>
      <c r="F79" s="87"/>
      <c r="G79" s="87"/>
    </row>
    <row r="80" spans="2:13" x14ac:dyDescent="0.2">
      <c r="C80" s="86"/>
      <c r="D80" s="87"/>
      <c r="E80" s="87"/>
      <c r="F80" s="87"/>
      <c r="G80" s="87"/>
    </row>
    <row r="81" spans="3:7" x14ac:dyDescent="0.2">
      <c r="C81" s="86"/>
      <c r="D81" s="87"/>
      <c r="E81" s="87"/>
      <c r="F81" s="87"/>
      <c r="G81" s="87"/>
    </row>
    <row r="82" spans="3:7" x14ac:dyDescent="0.2">
      <c r="C82" s="86"/>
      <c r="D82" s="87"/>
      <c r="E82" s="87"/>
      <c r="F82" s="87"/>
      <c r="G82" s="87"/>
    </row>
    <row r="83" spans="3:7" x14ac:dyDescent="0.2">
      <c r="C83" s="86"/>
      <c r="D83" s="87"/>
      <c r="E83" s="87"/>
      <c r="F83" s="87"/>
      <c r="G83" s="87"/>
    </row>
    <row r="84" spans="3:7" x14ac:dyDescent="0.2">
      <c r="C84" s="86"/>
      <c r="D84" s="87"/>
      <c r="E84" s="87"/>
      <c r="F84" s="87"/>
      <c r="G84" s="87"/>
    </row>
    <row r="85" spans="3:7" x14ac:dyDescent="0.2">
      <c r="C85" s="86"/>
      <c r="D85" s="87"/>
      <c r="E85" s="87"/>
      <c r="F85" s="87"/>
      <c r="G85" s="87"/>
    </row>
    <row r="86" spans="3:7" x14ac:dyDescent="0.2">
      <c r="C86" s="86"/>
      <c r="D86" s="87"/>
      <c r="E86" s="87"/>
      <c r="F86" s="87"/>
      <c r="G86" s="87"/>
    </row>
    <row r="87" spans="3:7" x14ac:dyDescent="0.2">
      <c r="C87" s="86"/>
      <c r="D87" s="87"/>
      <c r="E87" s="87"/>
      <c r="F87" s="87"/>
      <c r="G87" s="87"/>
    </row>
    <row r="88" spans="3:7" x14ac:dyDescent="0.2">
      <c r="C88" s="86"/>
      <c r="D88" s="87"/>
      <c r="E88" s="87"/>
      <c r="F88" s="87"/>
      <c r="G88" s="87"/>
    </row>
    <row r="89" spans="3:7" x14ac:dyDescent="0.2">
      <c r="C89" s="86"/>
      <c r="D89" s="87"/>
      <c r="E89" s="87"/>
      <c r="F89" s="87"/>
      <c r="G89" s="87"/>
    </row>
    <row r="90" spans="3:7" x14ac:dyDescent="0.2">
      <c r="C90" s="86"/>
      <c r="D90" s="87"/>
      <c r="E90" s="87"/>
      <c r="F90" s="87"/>
      <c r="G90" s="87"/>
    </row>
    <row r="91" spans="3:7" x14ac:dyDescent="0.2">
      <c r="C91" s="86"/>
      <c r="D91" s="87"/>
      <c r="E91" s="87"/>
      <c r="F91" s="87"/>
      <c r="G91" s="87"/>
    </row>
    <row r="92" spans="3:7" x14ac:dyDescent="0.2">
      <c r="C92" s="86"/>
      <c r="D92" s="87"/>
      <c r="E92" s="87"/>
      <c r="F92" s="87"/>
      <c r="G92" s="87"/>
    </row>
    <row r="93" spans="3:7" x14ac:dyDescent="0.2">
      <c r="C93" s="86"/>
      <c r="D93" s="87"/>
      <c r="E93" s="87"/>
      <c r="F93" s="87"/>
      <c r="G93" s="87"/>
    </row>
    <row r="94" spans="3:7" x14ac:dyDescent="0.2">
      <c r="C94" s="86"/>
      <c r="D94" s="87"/>
      <c r="E94" s="87"/>
      <c r="F94" s="87"/>
      <c r="G94" s="87"/>
    </row>
    <row r="95" spans="3:7" x14ac:dyDescent="0.2">
      <c r="C95" s="86"/>
      <c r="D95" s="87"/>
      <c r="E95" s="87"/>
      <c r="F95" s="87"/>
      <c r="G95" s="87"/>
    </row>
    <row r="96" spans="3:7" x14ac:dyDescent="0.2">
      <c r="C96" s="86"/>
      <c r="D96" s="87"/>
      <c r="E96" s="87"/>
      <c r="F96" s="87"/>
      <c r="G96" s="105" t="s">
        <v>344</v>
      </c>
    </row>
    <row r="97" spans="3:6" x14ac:dyDescent="0.2">
      <c r="C97" s="86"/>
      <c r="D97" s="87"/>
      <c r="E97" s="87"/>
      <c r="F97" s="87"/>
    </row>
    <row r="98" spans="3:6" x14ac:dyDescent="0.2">
      <c r="C98" s="86"/>
      <c r="D98" s="87"/>
      <c r="E98" s="87"/>
      <c r="F98" s="87"/>
    </row>
  </sheetData>
  <mergeCells count="18">
    <mergeCell ref="C7:M8"/>
    <mergeCell ref="C9:M10"/>
    <mergeCell ref="C11:M12"/>
    <mergeCell ref="B15:C18"/>
    <mergeCell ref="D15:E17"/>
    <mergeCell ref="F16:G17"/>
    <mergeCell ref="L16:M17"/>
    <mergeCell ref="F48:G49"/>
    <mergeCell ref="L48:M49"/>
    <mergeCell ref="H17:I17"/>
    <mergeCell ref="J17:K17"/>
    <mergeCell ref="H49:I49"/>
    <mergeCell ref="J49:K49"/>
    <mergeCell ref="C39:M40"/>
    <mergeCell ref="C41:M42"/>
    <mergeCell ref="C43:M44"/>
    <mergeCell ref="B47:C50"/>
    <mergeCell ref="D47:E49"/>
  </mergeCells>
  <phoneticPr fontId="25"/>
  <pageMargins left="0.57999999999999996" right="0.43" top="0.4" bottom="0.27559055118110237" header="0.22" footer="0.35433070866141736"/>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2"/>
  </sheetPr>
  <dimension ref="A1:K97"/>
  <sheetViews>
    <sheetView view="pageBreakPreview" topLeftCell="C32" zoomScaleSheetLayoutView="100" workbookViewId="0">
      <selection activeCell="X9" sqref="X9"/>
    </sheetView>
  </sheetViews>
  <sheetFormatPr defaultColWidth="9" defaultRowHeight="13" x14ac:dyDescent="0.2"/>
  <cols>
    <col min="1" max="1" width="2.08984375" style="1" customWidth="1"/>
    <col min="2" max="2" width="3.26953125" style="1" customWidth="1"/>
    <col min="3" max="3" width="31.453125" style="1" customWidth="1"/>
    <col min="4" max="11" width="9.26953125" style="1" customWidth="1"/>
    <col min="12" max="12" width="9.26953125" style="1" bestFit="1" customWidth="1"/>
    <col min="13" max="13" width="9.453125" style="1" bestFit="1" customWidth="1"/>
    <col min="14" max="14" width="9" style="1" bestFit="1"/>
    <col min="15" max="16384" width="9" style="1"/>
  </cols>
  <sheetData>
    <row r="1" spans="1:11" ht="16.5" x14ac:dyDescent="0.25">
      <c r="A1" s="76" t="s">
        <v>13</v>
      </c>
      <c r="B1" s="76"/>
      <c r="C1" s="75"/>
      <c r="D1" s="87"/>
      <c r="E1" s="87"/>
      <c r="F1" s="87"/>
      <c r="G1" s="87"/>
      <c r="H1" s="87"/>
      <c r="I1" s="87"/>
      <c r="J1" s="87"/>
      <c r="K1" s="87"/>
    </row>
    <row r="2" spans="1:11" ht="16.5" x14ac:dyDescent="0.25">
      <c r="A2" s="76"/>
      <c r="B2" s="76"/>
      <c r="C2" s="75"/>
      <c r="D2" s="87"/>
      <c r="E2" s="87"/>
      <c r="F2" s="87"/>
      <c r="G2" s="87"/>
      <c r="H2" s="87"/>
      <c r="I2" s="87"/>
      <c r="J2" s="87"/>
      <c r="K2" s="87"/>
    </row>
    <row r="3" spans="1:11" ht="16.5" x14ac:dyDescent="0.25">
      <c r="A3" s="76" t="s">
        <v>439</v>
      </c>
      <c r="B3" s="76"/>
      <c r="E3" s="87"/>
      <c r="F3" s="87"/>
      <c r="G3" s="87"/>
      <c r="H3" s="87"/>
      <c r="I3" s="87"/>
      <c r="J3" s="87"/>
      <c r="K3" s="87"/>
    </row>
    <row r="4" spans="1:11" ht="13.5" customHeight="1" x14ac:dyDescent="0.25">
      <c r="A4" s="76"/>
      <c r="B4" s="76"/>
      <c r="E4" s="87"/>
      <c r="F4" s="87"/>
      <c r="G4" s="87"/>
      <c r="H4" s="87"/>
      <c r="I4" s="87"/>
      <c r="J4" s="87"/>
      <c r="K4" s="87"/>
    </row>
    <row r="5" spans="1:11" ht="15" customHeight="1" x14ac:dyDescent="0.2">
      <c r="C5" s="564" t="s">
        <v>561</v>
      </c>
      <c r="D5" s="564"/>
      <c r="E5" s="564"/>
      <c r="F5" s="564"/>
      <c r="G5" s="564"/>
      <c r="H5" s="564"/>
      <c r="I5" s="564"/>
      <c r="J5" s="564"/>
      <c r="K5" s="564"/>
    </row>
    <row r="6" spans="1:11" ht="15" customHeight="1" x14ac:dyDescent="0.2">
      <c r="C6" s="564"/>
      <c r="D6" s="564"/>
      <c r="E6" s="564"/>
      <c r="F6" s="564"/>
      <c r="G6" s="564"/>
      <c r="H6" s="564"/>
      <c r="I6" s="564"/>
      <c r="J6" s="564"/>
      <c r="K6" s="564"/>
    </row>
    <row r="7" spans="1:11" ht="15" customHeight="1" x14ac:dyDescent="0.2">
      <c r="C7" s="565" t="s">
        <v>554</v>
      </c>
      <c r="D7" s="565"/>
      <c r="E7" s="565"/>
      <c r="F7" s="565"/>
      <c r="G7" s="565"/>
      <c r="H7" s="565"/>
      <c r="I7" s="565"/>
      <c r="J7" s="565"/>
      <c r="K7" s="565"/>
    </row>
    <row r="8" spans="1:11" ht="15" customHeight="1" x14ac:dyDescent="0.2">
      <c r="C8" s="565"/>
      <c r="D8" s="565"/>
      <c r="E8" s="565"/>
      <c r="F8" s="565"/>
      <c r="G8" s="565"/>
      <c r="H8" s="565"/>
      <c r="I8" s="565"/>
      <c r="J8" s="565"/>
      <c r="K8" s="565"/>
    </row>
    <row r="9" spans="1:11" ht="15" customHeight="1" x14ac:dyDescent="0.2">
      <c r="C9" s="565"/>
      <c r="D9" s="565"/>
      <c r="E9" s="565"/>
      <c r="F9" s="565"/>
      <c r="G9" s="565"/>
      <c r="H9" s="565"/>
      <c r="I9" s="565"/>
      <c r="J9" s="565"/>
      <c r="K9" s="565"/>
    </row>
    <row r="10" spans="1:11" ht="15" customHeight="1" x14ac:dyDescent="0.2">
      <c r="C10" s="565" t="s">
        <v>348</v>
      </c>
      <c r="D10" s="565"/>
      <c r="E10" s="565"/>
      <c r="F10" s="565"/>
      <c r="G10" s="565"/>
      <c r="H10" s="565"/>
      <c r="I10" s="565"/>
      <c r="J10" s="565"/>
      <c r="K10" s="565"/>
    </row>
    <row r="11" spans="1:11" ht="15" customHeight="1" x14ac:dyDescent="0.2">
      <c r="C11" s="565"/>
      <c r="D11" s="565"/>
      <c r="E11" s="565"/>
      <c r="F11" s="565"/>
      <c r="G11" s="565"/>
      <c r="H11" s="565"/>
      <c r="I11" s="565"/>
      <c r="J11" s="565"/>
      <c r="K11" s="565"/>
    </row>
    <row r="12" spans="1:11" ht="14.25" customHeight="1" x14ac:dyDescent="0.2">
      <c r="C12" s="37"/>
      <c r="D12" s="37"/>
      <c r="E12" s="37"/>
      <c r="F12" s="37"/>
      <c r="G12" s="37"/>
      <c r="H12" s="37"/>
      <c r="I12" s="37"/>
      <c r="J12" s="37"/>
      <c r="K12" s="37"/>
    </row>
    <row r="13" spans="1:11" s="87" customFormat="1" ht="14.25" customHeight="1" x14ac:dyDescent="0.2">
      <c r="C13" s="81" t="s">
        <v>440</v>
      </c>
      <c r="K13" s="114" t="s">
        <v>428</v>
      </c>
    </row>
    <row r="14" spans="1:11" ht="8.25" customHeight="1" x14ac:dyDescent="0.2">
      <c r="B14" s="576" t="s">
        <v>0</v>
      </c>
      <c r="C14" s="577"/>
      <c r="D14" s="571" t="s">
        <v>257</v>
      </c>
      <c r="E14" s="572"/>
      <c r="F14" s="128"/>
      <c r="G14" s="104"/>
      <c r="H14" s="128"/>
      <c r="I14" s="104"/>
      <c r="J14" s="557" t="s">
        <v>243</v>
      </c>
      <c r="K14" s="558"/>
    </row>
    <row r="15" spans="1:11" ht="15" customHeight="1" x14ac:dyDescent="0.2">
      <c r="B15" s="578"/>
      <c r="C15" s="579"/>
      <c r="D15" s="573"/>
      <c r="E15" s="574"/>
      <c r="F15" s="571" t="s">
        <v>442</v>
      </c>
      <c r="G15" s="575"/>
      <c r="H15" s="571" t="s">
        <v>96</v>
      </c>
      <c r="I15" s="575"/>
      <c r="J15" s="559"/>
      <c r="K15" s="560"/>
    </row>
    <row r="16" spans="1:11" s="118" customFormat="1" ht="24.75" customHeight="1" x14ac:dyDescent="0.2">
      <c r="B16" s="580"/>
      <c r="C16" s="581"/>
      <c r="D16" s="88"/>
      <c r="E16" s="94" t="s">
        <v>431</v>
      </c>
      <c r="F16" s="88"/>
      <c r="G16" s="94" t="s">
        <v>431</v>
      </c>
      <c r="H16" s="88"/>
      <c r="I16" s="94" t="s">
        <v>431</v>
      </c>
      <c r="J16" s="99"/>
      <c r="K16" s="94" t="s">
        <v>200</v>
      </c>
    </row>
    <row r="17" spans="2:11" s="119" customFormat="1" ht="10.5" customHeight="1" x14ac:dyDescent="0.2">
      <c r="B17" s="77"/>
      <c r="C17" s="82"/>
      <c r="D17" s="122" t="s">
        <v>140</v>
      </c>
      <c r="E17" s="127" t="s">
        <v>136</v>
      </c>
      <c r="F17" s="127" t="s">
        <v>140</v>
      </c>
      <c r="G17" s="127" t="s">
        <v>136</v>
      </c>
      <c r="H17" s="127" t="s">
        <v>140</v>
      </c>
      <c r="I17" s="127" t="s">
        <v>136</v>
      </c>
      <c r="J17" s="127" t="s">
        <v>446</v>
      </c>
      <c r="K17" s="127" t="s">
        <v>446</v>
      </c>
    </row>
    <row r="18" spans="2:11" ht="15" customHeight="1" x14ac:dyDescent="0.2">
      <c r="B18" s="78" t="s">
        <v>316</v>
      </c>
      <c r="C18" s="83" t="s">
        <v>143</v>
      </c>
      <c r="D18" s="123">
        <v>131.4</v>
      </c>
      <c r="E18" s="96">
        <v>-1.6</v>
      </c>
      <c r="F18" s="129">
        <v>121.2</v>
      </c>
      <c r="G18" s="96">
        <v>-0.7</v>
      </c>
      <c r="H18" s="129">
        <v>10.199999999999999</v>
      </c>
      <c r="I18" s="96">
        <v>-11.3</v>
      </c>
      <c r="J18" s="129">
        <v>16.8</v>
      </c>
      <c r="K18" s="96">
        <v>-9.9999999999997868E-2</v>
      </c>
    </row>
    <row r="19" spans="2:11" ht="15" customHeight="1" x14ac:dyDescent="0.2">
      <c r="B19" s="78" t="s">
        <v>234</v>
      </c>
      <c r="C19" s="83" t="s">
        <v>19</v>
      </c>
      <c r="D19" s="124">
        <v>133.80000000000001</v>
      </c>
      <c r="E19" s="96">
        <v>-3.2</v>
      </c>
      <c r="F19" s="96">
        <v>125.9</v>
      </c>
      <c r="G19" s="96">
        <v>-0.7</v>
      </c>
      <c r="H19" s="96">
        <v>7.9</v>
      </c>
      <c r="I19" s="96">
        <v>-31.3</v>
      </c>
      <c r="J19" s="129">
        <v>16.899999999999999</v>
      </c>
      <c r="K19" s="96">
        <v>-0.5</v>
      </c>
    </row>
    <row r="20" spans="2:11" ht="15" customHeight="1" x14ac:dyDescent="0.2">
      <c r="B20" s="78" t="s">
        <v>265</v>
      </c>
      <c r="C20" s="83" t="s">
        <v>120</v>
      </c>
      <c r="D20" s="124">
        <v>142</v>
      </c>
      <c r="E20" s="96">
        <v>-0.8</v>
      </c>
      <c r="F20" s="96">
        <v>130.30000000000001</v>
      </c>
      <c r="G20" s="96">
        <v>0.2</v>
      </c>
      <c r="H20" s="96">
        <v>11.7</v>
      </c>
      <c r="I20" s="96">
        <v>-12.1</v>
      </c>
      <c r="J20" s="96">
        <v>17.2</v>
      </c>
      <c r="K20" s="96">
        <v>9.9999999999997868E-2</v>
      </c>
    </row>
    <row r="21" spans="2:11" ht="15" customHeight="1" x14ac:dyDescent="0.2">
      <c r="B21" s="78" t="s">
        <v>167</v>
      </c>
      <c r="C21" s="83" t="s">
        <v>433</v>
      </c>
      <c r="D21" s="124">
        <v>146.69999999999999</v>
      </c>
      <c r="E21" s="96">
        <v>-3.6</v>
      </c>
      <c r="F21" s="96">
        <v>133.19999999999999</v>
      </c>
      <c r="G21" s="96">
        <v>-1.3</v>
      </c>
      <c r="H21" s="96">
        <v>13.5</v>
      </c>
      <c r="I21" s="96">
        <v>-21</v>
      </c>
      <c r="J21" s="96">
        <v>17.600000000000001</v>
      </c>
      <c r="K21" s="96">
        <v>-9.9999999999997868E-2</v>
      </c>
    </row>
    <row r="22" spans="2:11" ht="15" customHeight="1" x14ac:dyDescent="0.2">
      <c r="B22" s="78" t="s">
        <v>343</v>
      </c>
      <c r="C22" s="83" t="s">
        <v>434</v>
      </c>
      <c r="D22" s="124">
        <v>147.30000000000001</v>
      </c>
      <c r="E22" s="96">
        <v>0.1</v>
      </c>
      <c r="F22" s="96">
        <v>138.30000000000001</v>
      </c>
      <c r="G22" s="96">
        <v>-0.9</v>
      </c>
      <c r="H22" s="96">
        <v>9</v>
      </c>
      <c r="I22" s="96">
        <v>19.899999999999999</v>
      </c>
      <c r="J22" s="96">
        <v>18.399999999999999</v>
      </c>
      <c r="K22" s="96">
        <v>0.19999999999999929</v>
      </c>
    </row>
    <row r="23" spans="2:11" ht="15" customHeight="1" x14ac:dyDescent="0.2">
      <c r="B23" s="78" t="s">
        <v>10</v>
      </c>
      <c r="C23" s="83" t="s">
        <v>110</v>
      </c>
      <c r="D23" s="124">
        <v>153.4</v>
      </c>
      <c r="E23" s="96">
        <v>0.7</v>
      </c>
      <c r="F23" s="96">
        <v>132.19999999999999</v>
      </c>
      <c r="G23" s="96">
        <v>2.7</v>
      </c>
      <c r="H23" s="96">
        <v>21.2</v>
      </c>
      <c r="I23" s="96">
        <v>-9.6999999999999993</v>
      </c>
      <c r="J23" s="96">
        <v>17.399999999999999</v>
      </c>
      <c r="K23" s="96">
        <v>0</v>
      </c>
    </row>
    <row r="24" spans="2:11" ht="15" customHeight="1" x14ac:dyDescent="0.2">
      <c r="B24" s="78" t="s">
        <v>57</v>
      </c>
      <c r="C24" s="83" t="s">
        <v>147</v>
      </c>
      <c r="D24" s="124">
        <v>124.9</v>
      </c>
      <c r="E24" s="96">
        <v>-3.1</v>
      </c>
      <c r="F24" s="96">
        <v>117.4</v>
      </c>
      <c r="G24" s="96">
        <v>-2.7</v>
      </c>
      <c r="H24" s="96">
        <v>7.5</v>
      </c>
      <c r="I24" s="96">
        <v>-9.6999999999999993</v>
      </c>
      <c r="J24" s="96">
        <v>17</v>
      </c>
      <c r="K24" s="96">
        <v>-0.39999999999999858</v>
      </c>
    </row>
    <row r="25" spans="2:11" ht="15" customHeight="1" x14ac:dyDescent="0.2">
      <c r="B25" s="78" t="s">
        <v>197</v>
      </c>
      <c r="C25" s="83" t="s">
        <v>64</v>
      </c>
      <c r="D25" s="124">
        <v>140.5</v>
      </c>
      <c r="E25" s="96">
        <v>2</v>
      </c>
      <c r="F25" s="96">
        <v>128.9</v>
      </c>
      <c r="G25" s="96">
        <v>-1.2</v>
      </c>
      <c r="H25" s="96">
        <v>11.6</v>
      </c>
      <c r="I25" s="96">
        <v>61.2</v>
      </c>
      <c r="J25" s="96">
        <v>17.5</v>
      </c>
      <c r="K25" s="96">
        <v>-0.39999999999999858</v>
      </c>
    </row>
    <row r="26" spans="2:11" ht="15" customHeight="1" x14ac:dyDescent="0.2">
      <c r="B26" s="78" t="s">
        <v>435</v>
      </c>
      <c r="C26" s="83" t="s">
        <v>339</v>
      </c>
      <c r="D26" s="124">
        <v>122.7</v>
      </c>
      <c r="E26" s="96">
        <v>-0.9</v>
      </c>
      <c r="F26" s="96">
        <v>116.8</v>
      </c>
      <c r="G26" s="96">
        <v>0.1</v>
      </c>
      <c r="H26" s="96">
        <v>5.9</v>
      </c>
      <c r="I26" s="96">
        <v>-17</v>
      </c>
      <c r="J26" s="96">
        <v>15.8</v>
      </c>
      <c r="K26" s="96">
        <v>-0.30000000000000071</v>
      </c>
    </row>
    <row r="27" spans="2:11" ht="15" customHeight="1" x14ac:dyDescent="0.2">
      <c r="B27" s="78" t="s">
        <v>172</v>
      </c>
      <c r="C27" s="83" t="s">
        <v>269</v>
      </c>
      <c r="D27" s="124">
        <v>140.6</v>
      </c>
      <c r="E27" s="96">
        <v>0.1</v>
      </c>
      <c r="F27" s="96">
        <v>129.80000000000001</v>
      </c>
      <c r="G27" s="96">
        <v>1.7</v>
      </c>
      <c r="H27" s="96">
        <v>10.8</v>
      </c>
      <c r="I27" s="96">
        <v>-15.7</v>
      </c>
      <c r="J27" s="96">
        <v>17</v>
      </c>
      <c r="K27" s="96">
        <v>0.60000000000000142</v>
      </c>
    </row>
    <row r="28" spans="2:11" ht="15" customHeight="1" x14ac:dyDescent="0.2">
      <c r="B28" s="78" t="s">
        <v>42</v>
      </c>
      <c r="C28" s="83" t="s">
        <v>230</v>
      </c>
      <c r="D28" s="124">
        <v>86.8</v>
      </c>
      <c r="E28" s="96">
        <v>3.3</v>
      </c>
      <c r="F28" s="96">
        <v>82.5</v>
      </c>
      <c r="G28" s="96">
        <v>2.9</v>
      </c>
      <c r="H28" s="96">
        <v>4.3</v>
      </c>
      <c r="I28" s="96">
        <v>13.1</v>
      </c>
      <c r="J28" s="96">
        <v>13.7</v>
      </c>
      <c r="K28" s="96">
        <v>-0.40000000000000036</v>
      </c>
    </row>
    <row r="29" spans="2:11" ht="15" customHeight="1" x14ac:dyDescent="0.2">
      <c r="B29" s="78" t="s">
        <v>240</v>
      </c>
      <c r="C29" s="83" t="s">
        <v>188</v>
      </c>
      <c r="D29" s="124">
        <v>113.1</v>
      </c>
      <c r="E29" s="96">
        <v>5.9</v>
      </c>
      <c r="F29" s="96">
        <v>107.2</v>
      </c>
      <c r="G29" s="96">
        <v>6</v>
      </c>
      <c r="H29" s="96">
        <v>5.9</v>
      </c>
      <c r="I29" s="96">
        <v>3.5</v>
      </c>
      <c r="J29" s="96">
        <v>15.6</v>
      </c>
      <c r="K29" s="96">
        <v>0.69999999999999929</v>
      </c>
    </row>
    <row r="30" spans="2:11" ht="15" customHeight="1" x14ac:dyDescent="0.2">
      <c r="B30" s="78" t="s">
        <v>365</v>
      </c>
      <c r="C30" s="83" t="s">
        <v>436</v>
      </c>
      <c r="D30" s="124">
        <v>140.69999999999999</v>
      </c>
      <c r="E30" s="96">
        <v>2.2000000000000002</v>
      </c>
      <c r="F30" s="96">
        <v>121.8</v>
      </c>
      <c r="G30" s="96">
        <v>3.8</v>
      </c>
      <c r="H30" s="96">
        <v>18.899999999999999</v>
      </c>
      <c r="I30" s="96">
        <v>-7.4</v>
      </c>
      <c r="J30" s="96">
        <v>17.399999999999999</v>
      </c>
      <c r="K30" s="96">
        <v>0.79999999999999716</v>
      </c>
    </row>
    <row r="31" spans="2:11" ht="15" customHeight="1" x14ac:dyDescent="0.2">
      <c r="B31" s="78" t="s">
        <v>99</v>
      </c>
      <c r="C31" s="83" t="s">
        <v>148</v>
      </c>
      <c r="D31" s="124">
        <v>123</v>
      </c>
      <c r="E31" s="96">
        <v>-5.8</v>
      </c>
      <c r="F31" s="96">
        <v>118.1</v>
      </c>
      <c r="G31" s="96">
        <v>-6.1</v>
      </c>
      <c r="H31" s="96">
        <v>4.9000000000000004</v>
      </c>
      <c r="I31" s="96">
        <v>0</v>
      </c>
      <c r="J31" s="96">
        <v>16.7</v>
      </c>
      <c r="K31" s="96">
        <v>-0.30000000000000071</v>
      </c>
    </row>
    <row r="32" spans="2:11" ht="15" customHeight="1" x14ac:dyDescent="0.2">
      <c r="B32" s="78" t="s">
        <v>106</v>
      </c>
      <c r="C32" s="83" t="s">
        <v>421</v>
      </c>
      <c r="D32" s="124">
        <v>154</v>
      </c>
      <c r="E32" s="96">
        <v>2.1</v>
      </c>
      <c r="F32" s="96">
        <v>136.30000000000001</v>
      </c>
      <c r="G32" s="96">
        <v>1.2</v>
      </c>
      <c r="H32" s="96">
        <v>17.7</v>
      </c>
      <c r="I32" s="96">
        <v>9.3000000000000007</v>
      </c>
      <c r="J32" s="96">
        <v>18.399999999999999</v>
      </c>
      <c r="K32" s="96">
        <v>0.39999999999999858</v>
      </c>
    </row>
    <row r="33" spans="1:11" ht="15" customHeight="1" x14ac:dyDescent="0.2">
      <c r="B33" s="79" t="s">
        <v>8</v>
      </c>
      <c r="C33" s="120" t="s">
        <v>438</v>
      </c>
      <c r="D33" s="125">
        <v>139.80000000000001</v>
      </c>
      <c r="E33" s="97">
        <v>-4.5</v>
      </c>
      <c r="F33" s="97">
        <v>126.8</v>
      </c>
      <c r="G33" s="97">
        <v>-0.9</v>
      </c>
      <c r="H33" s="97">
        <v>13</v>
      </c>
      <c r="I33" s="97">
        <v>-29.4</v>
      </c>
      <c r="J33" s="97">
        <v>17.399999999999999</v>
      </c>
      <c r="K33" s="97">
        <v>-0.30000000000000071</v>
      </c>
    </row>
    <row r="34" spans="1:11" x14ac:dyDescent="0.2">
      <c r="C34" s="121"/>
    </row>
    <row r="35" spans="1:11" ht="16.5" x14ac:dyDescent="0.25">
      <c r="A35" s="76" t="s">
        <v>104</v>
      </c>
      <c r="B35" s="76"/>
      <c r="E35" s="87"/>
      <c r="F35" s="87"/>
      <c r="G35" s="87"/>
      <c r="H35" s="87"/>
      <c r="I35" s="87"/>
      <c r="J35" s="87"/>
      <c r="K35" s="87"/>
    </row>
    <row r="36" spans="1:11" ht="14.25" customHeight="1" x14ac:dyDescent="0.25">
      <c r="A36" s="76"/>
      <c r="B36" s="76"/>
      <c r="E36" s="87"/>
      <c r="F36" s="87"/>
      <c r="G36" s="87"/>
      <c r="H36" s="87"/>
      <c r="I36" s="87"/>
      <c r="J36" s="87"/>
      <c r="K36" s="87"/>
    </row>
    <row r="37" spans="1:11" ht="15" customHeight="1" x14ac:dyDescent="0.2">
      <c r="C37" s="564" t="s">
        <v>562</v>
      </c>
      <c r="D37" s="564"/>
      <c r="E37" s="564"/>
      <c r="F37" s="564"/>
      <c r="G37" s="564"/>
      <c r="H37" s="564"/>
      <c r="I37" s="564"/>
      <c r="J37" s="564"/>
      <c r="K37" s="564"/>
    </row>
    <row r="38" spans="1:11" ht="15" customHeight="1" x14ac:dyDescent="0.2">
      <c r="C38" s="564"/>
      <c r="D38" s="564"/>
      <c r="E38" s="564"/>
      <c r="F38" s="564"/>
      <c r="G38" s="564"/>
      <c r="H38" s="564"/>
      <c r="I38" s="564"/>
      <c r="J38" s="564"/>
      <c r="K38" s="564"/>
    </row>
    <row r="39" spans="1:11" ht="15" customHeight="1" x14ac:dyDescent="0.2">
      <c r="C39" s="565" t="s">
        <v>457</v>
      </c>
      <c r="D39" s="565"/>
      <c r="E39" s="565"/>
      <c r="F39" s="565"/>
      <c r="G39" s="565"/>
      <c r="H39" s="565"/>
      <c r="I39" s="565"/>
      <c r="J39" s="565"/>
      <c r="K39" s="565"/>
    </row>
    <row r="40" spans="1:11" ht="15" customHeight="1" x14ac:dyDescent="0.2">
      <c r="C40" s="565"/>
      <c r="D40" s="565"/>
      <c r="E40" s="565"/>
      <c r="F40" s="565"/>
      <c r="G40" s="565"/>
      <c r="H40" s="565"/>
      <c r="I40" s="565"/>
      <c r="J40" s="565"/>
      <c r="K40" s="565"/>
    </row>
    <row r="41" spans="1:11" ht="15" customHeight="1" x14ac:dyDescent="0.2">
      <c r="C41" s="565"/>
      <c r="D41" s="565"/>
      <c r="E41" s="565"/>
      <c r="F41" s="565"/>
      <c r="G41" s="565"/>
      <c r="H41" s="565"/>
      <c r="I41" s="565"/>
      <c r="J41" s="565"/>
      <c r="K41" s="565"/>
    </row>
    <row r="42" spans="1:11" ht="15" customHeight="1" x14ac:dyDescent="0.2">
      <c r="C42" s="565" t="s">
        <v>26</v>
      </c>
      <c r="D42" s="565"/>
      <c r="E42" s="565"/>
      <c r="F42" s="565"/>
      <c r="G42" s="565"/>
      <c r="H42" s="565"/>
      <c r="I42" s="565"/>
      <c r="J42" s="565"/>
      <c r="K42" s="565"/>
    </row>
    <row r="43" spans="1:11" ht="15" customHeight="1" x14ac:dyDescent="0.2">
      <c r="C43" s="565"/>
      <c r="D43" s="565"/>
      <c r="E43" s="565"/>
      <c r="F43" s="565"/>
      <c r="G43" s="565"/>
      <c r="H43" s="565"/>
      <c r="I43" s="565"/>
      <c r="J43" s="565"/>
      <c r="K43" s="565"/>
    </row>
    <row r="44" spans="1:11" ht="13.5" customHeight="1" x14ac:dyDescent="0.2">
      <c r="C44" s="37"/>
      <c r="D44" s="37"/>
      <c r="E44" s="37"/>
      <c r="F44" s="37"/>
      <c r="G44" s="37"/>
      <c r="H44" s="37"/>
      <c r="I44" s="37"/>
      <c r="J44" s="37"/>
      <c r="K44" s="37"/>
    </row>
    <row r="45" spans="1:11" s="87" customFormat="1" ht="14.25" customHeight="1" x14ac:dyDescent="0.2">
      <c r="C45" s="81" t="s">
        <v>203</v>
      </c>
      <c r="K45" s="114" t="s">
        <v>219</v>
      </c>
    </row>
    <row r="46" spans="1:11" ht="8.25" customHeight="1" x14ac:dyDescent="0.2">
      <c r="B46" s="576" t="s">
        <v>0</v>
      </c>
      <c r="C46" s="577"/>
      <c r="D46" s="571" t="s">
        <v>257</v>
      </c>
      <c r="E46" s="572"/>
      <c r="F46" s="128"/>
      <c r="G46" s="104"/>
      <c r="H46" s="128"/>
      <c r="I46" s="104"/>
      <c r="J46" s="557" t="s">
        <v>243</v>
      </c>
      <c r="K46" s="558"/>
    </row>
    <row r="47" spans="1:11" ht="13.5" customHeight="1" x14ac:dyDescent="0.2">
      <c r="B47" s="578"/>
      <c r="C47" s="579"/>
      <c r="D47" s="573"/>
      <c r="E47" s="574"/>
      <c r="F47" s="571" t="s">
        <v>442</v>
      </c>
      <c r="G47" s="575"/>
      <c r="H47" s="571" t="s">
        <v>96</v>
      </c>
      <c r="I47" s="575"/>
      <c r="J47" s="559"/>
      <c r="K47" s="560"/>
    </row>
    <row r="48" spans="1:11" s="118" customFormat="1" ht="24.75" customHeight="1" x14ac:dyDescent="0.2">
      <c r="B48" s="580"/>
      <c r="C48" s="581"/>
      <c r="D48" s="88"/>
      <c r="E48" s="94" t="s">
        <v>431</v>
      </c>
      <c r="F48" s="88"/>
      <c r="G48" s="94" t="s">
        <v>431</v>
      </c>
      <c r="H48" s="88"/>
      <c r="I48" s="94" t="s">
        <v>431</v>
      </c>
      <c r="J48" s="99"/>
      <c r="K48" s="94" t="s">
        <v>200</v>
      </c>
    </row>
    <row r="49" spans="2:11" s="119" customFormat="1" ht="11" x14ac:dyDescent="0.2">
      <c r="B49" s="77"/>
      <c r="C49" s="82"/>
      <c r="D49" s="122" t="s">
        <v>140</v>
      </c>
      <c r="E49" s="127" t="s">
        <v>136</v>
      </c>
      <c r="F49" s="127" t="s">
        <v>140</v>
      </c>
      <c r="G49" s="127" t="s">
        <v>136</v>
      </c>
      <c r="H49" s="127" t="s">
        <v>140</v>
      </c>
      <c r="I49" s="127" t="s">
        <v>136</v>
      </c>
      <c r="J49" s="127" t="s">
        <v>446</v>
      </c>
      <c r="K49" s="127" t="s">
        <v>446</v>
      </c>
    </row>
    <row r="50" spans="2:11" ht="15" customHeight="1" x14ac:dyDescent="0.2">
      <c r="B50" s="78" t="s">
        <v>316</v>
      </c>
      <c r="C50" s="83" t="s">
        <v>143</v>
      </c>
      <c r="D50" s="123">
        <v>139.5</v>
      </c>
      <c r="E50" s="96">
        <v>0.1</v>
      </c>
      <c r="F50" s="129">
        <v>127.6</v>
      </c>
      <c r="G50" s="96">
        <v>1</v>
      </c>
      <c r="H50" s="129">
        <v>11.9</v>
      </c>
      <c r="I50" s="96">
        <v>-9.1999999999999993</v>
      </c>
      <c r="J50" s="129">
        <v>17.399999999999999</v>
      </c>
      <c r="K50" s="96">
        <v>9.9999999999997868E-2</v>
      </c>
    </row>
    <row r="51" spans="2:11" ht="15" customHeight="1" x14ac:dyDescent="0.2">
      <c r="B51" s="78" t="s">
        <v>234</v>
      </c>
      <c r="C51" s="83" t="s">
        <v>19</v>
      </c>
      <c r="D51" s="123">
        <v>139.69999999999999</v>
      </c>
      <c r="E51" s="96">
        <v>-0.8</v>
      </c>
      <c r="F51" s="129">
        <v>130.9</v>
      </c>
      <c r="G51" s="96">
        <v>3.2</v>
      </c>
      <c r="H51" s="129">
        <v>8.8000000000000007</v>
      </c>
      <c r="I51" s="96">
        <v>-36.700000000000003</v>
      </c>
      <c r="J51" s="129">
        <v>17.600000000000001</v>
      </c>
      <c r="K51" s="96">
        <v>-0.69999999999999929</v>
      </c>
    </row>
    <row r="52" spans="2:11" ht="15" customHeight="1" x14ac:dyDescent="0.2">
      <c r="B52" s="78" t="s">
        <v>265</v>
      </c>
      <c r="C52" s="83" t="s">
        <v>120</v>
      </c>
      <c r="D52" s="123">
        <v>147.19999999999999</v>
      </c>
      <c r="E52" s="96">
        <v>1</v>
      </c>
      <c r="F52" s="129">
        <v>134.19999999999999</v>
      </c>
      <c r="G52" s="96">
        <v>2</v>
      </c>
      <c r="H52" s="129">
        <v>13</v>
      </c>
      <c r="I52" s="96">
        <v>-9.1</v>
      </c>
      <c r="J52" s="96">
        <v>17.5</v>
      </c>
      <c r="K52" s="96">
        <v>0.30000000000000071</v>
      </c>
    </row>
    <row r="53" spans="2:11" ht="15" customHeight="1" x14ac:dyDescent="0.2">
      <c r="B53" s="78" t="s">
        <v>167</v>
      </c>
      <c r="C53" s="83" t="s">
        <v>433</v>
      </c>
      <c r="D53" s="123">
        <v>143.80000000000001</v>
      </c>
      <c r="E53" s="96">
        <v>-0.4</v>
      </c>
      <c r="F53" s="129">
        <v>130.30000000000001</v>
      </c>
      <c r="G53" s="96">
        <v>0.5</v>
      </c>
      <c r="H53" s="129">
        <v>13.5</v>
      </c>
      <c r="I53" s="96">
        <v>-7.5</v>
      </c>
      <c r="J53" s="96">
        <v>17.3</v>
      </c>
      <c r="K53" s="96">
        <v>0</v>
      </c>
    </row>
    <row r="54" spans="2:11" ht="15" customHeight="1" x14ac:dyDescent="0.2">
      <c r="B54" s="78" t="s">
        <v>343</v>
      </c>
      <c r="C54" s="83" t="s">
        <v>434</v>
      </c>
      <c r="D54" s="123">
        <v>147.9</v>
      </c>
      <c r="E54" s="96">
        <v>1.2</v>
      </c>
      <c r="F54" s="129">
        <v>141.1</v>
      </c>
      <c r="G54" s="96">
        <v>1.7</v>
      </c>
      <c r="H54" s="129">
        <v>6.8</v>
      </c>
      <c r="I54" s="96">
        <v>-8</v>
      </c>
      <c r="J54" s="96">
        <v>18.8</v>
      </c>
      <c r="K54" s="96">
        <v>0.80000000000000071</v>
      </c>
    </row>
    <row r="55" spans="2:11" ht="15" customHeight="1" x14ac:dyDescent="0.2">
      <c r="B55" s="78" t="s">
        <v>10</v>
      </c>
      <c r="C55" s="83" t="s">
        <v>110</v>
      </c>
      <c r="D55" s="123">
        <v>154.19999999999999</v>
      </c>
      <c r="E55" s="96">
        <v>8.6999999999999993</v>
      </c>
      <c r="F55" s="129">
        <v>136.19999999999999</v>
      </c>
      <c r="G55" s="96">
        <v>10</v>
      </c>
      <c r="H55" s="129">
        <v>18</v>
      </c>
      <c r="I55" s="96">
        <v>-0.5</v>
      </c>
      <c r="J55" s="96">
        <v>18</v>
      </c>
      <c r="K55" s="96">
        <v>0.80000000000000071</v>
      </c>
    </row>
    <row r="56" spans="2:11" ht="15" customHeight="1" x14ac:dyDescent="0.2">
      <c r="B56" s="78" t="s">
        <v>57</v>
      </c>
      <c r="C56" s="83" t="s">
        <v>147</v>
      </c>
      <c r="D56" s="123">
        <v>131.19999999999999</v>
      </c>
      <c r="E56" s="96">
        <v>2.1</v>
      </c>
      <c r="F56" s="129">
        <v>124</v>
      </c>
      <c r="G56" s="96">
        <v>2.4</v>
      </c>
      <c r="H56" s="129">
        <v>7.2</v>
      </c>
      <c r="I56" s="96">
        <v>-2.7</v>
      </c>
      <c r="J56" s="96">
        <v>18.2</v>
      </c>
      <c r="K56" s="96">
        <v>0</v>
      </c>
    </row>
    <row r="57" spans="2:11" ht="15" customHeight="1" x14ac:dyDescent="0.2">
      <c r="B57" s="78" t="s">
        <v>197</v>
      </c>
      <c r="C57" s="83" t="s">
        <v>64</v>
      </c>
      <c r="D57" s="123">
        <v>138.1</v>
      </c>
      <c r="E57" s="96">
        <v>0.4</v>
      </c>
      <c r="F57" s="129">
        <v>127.6</v>
      </c>
      <c r="G57" s="96">
        <v>-2.1</v>
      </c>
      <c r="H57" s="129">
        <v>10.5</v>
      </c>
      <c r="I57" s="96">
        <v>47.9</v>
      </c>
      <c r="J57" s="96">
        <v>17.7</v>
      </c>
      <c r="K57" s="96">
        <v>-0.30000000000000071</v>
      </c>
    </row>
    <row r="58" spans="2:11" ht="15" customHeight="1" x14ac:dyDescent="0.2">
      <c r="B58" s="78" t="s">
        <v>435</v>
      </c>
      <c r="C58" s="83" t="s">
        <v>339</v>
      </c>
      <c r="D58" s="123">
        <v>116.5</v>
      </c>
      <c r="E58" s="96">
        <v>-4</v>
      </c>
      <c r="F58" s="129">
        <v>111.5</v>
      </c>
      <c r="G58" s="96">
        <v>-2.7</v>
      </c>
      <c r="H58" s="129">
        <v>5</v>
      </c>
      <c r="I58" s="96">
        <v>-26.5</v>
      </c>
      <c r="J58" s="96">
        <v>16.399999999999999</v>
      </c>
      <c r="K58" s="96">
        <v>0.39999999999999858</v>
      </c>
    </row>
    <row r="59" spans="2:11" ht="15" customHeight="1" x14ac:dyDescent="0.2">
      <c r="B59" s="78" t="s">
        <v>172</v>
      </c>
      <c r="C59" s="83" t="s">
        <v>269</v>
      </c>
      <c r="D59" s="123">
        <v>150</v>
      </c>
      <c r="E59" s="96">
        <v>2.8</v>
      </c>
      <c r="F59" s="129">
        <v>137.80000000000001</v>
      </c>
      <c r="G59" s="96">
        <v>4.7</v>
      </c>
      <c r="H59" s="129">
        <v>12.2</v>
      </c>
      <c r="I59" s="96">
        <v>-14.7</v>
      </c>
      <c r="J59" s="96">
        <v>17.7</v>
      </c>
      <c r="K59" s="96">
        <v>1</v>
      </c>
    </row>
    <row r="60" spans="2:11" ht="15" customHeight="1" x14ac:dyDescent="0.2">
      <c r="B60" s="78" t="s">
        <v>42</v>
      </c>
      <c r="C60" s="83" t="s">
        <v>230</v>
      </c>
      <c r="D60" s="123">
        <v>102.9</v>
      </c>
      <c r="E60" s="96">
        <v>6</v>
      </c>
      <c r="F60" s="129">
        <v>98.8</v>
      </c>
      <c r="G60" s="96">
        <v>6.1</v>
      </c>
      <c r="H60" s="129">
        <v>4.0999999999999996</v>
      </c>
      <c r="I60" s="96">
        <v>5.2</v>
      </c>
      <c r="J60" s="96">
        <v>15.4</v>
      </c>
      <c r="K60" s="96">
        <v>-0.40000000000000036</v>
      </c>
    </row>
    <row r="61" spans="2:11" ht="15" customHeight="1" x14ac:dyDescent="0.2">
      <c r="B61" s="78" t="s">
        <v>240</v>
      </c>
      <c r="C61" s="83" t="s">
        <v>188</v>
      </c>
      <c r="D61" s="123">
        <v>121.4</v>
      </c>
      <c r="E61" s="96">
        <v>6.4</v>
      </c>
      <c r="F61" s="129">
        <v>112</v>
      </c>
      <c r="G61" s="96">
        <v>6</v>
      </c>
      <c r="H61" s="129">
        <v>9.4</v>
      </c>
      <c r="I61" s="96">
        <v>9.3000000000000007</v>
      </c>
      <c r="J61" s="96">
        <v>15.9</v>
      </c>
      <c r="K61" s="96">
        <v>0.70000000000000107</v>
      </c>
    </row>
    <row r="62" spans="2:11" ht="15" customHeight="1" x14ac:dyDescent="0.2">
      <c r="B62" s="78" t="s">
        <v>365</v>
      </c>
      <c r="C62" s="83" t="s">
        <v>436</v>
      </c>
      <c r="D62" s="123">
        <v>151.1</v>
      </c>
      <c r="E62" s="96">
        <v>-1.8</v>
      </c>
      <c r="F62" s="129">
        <v>127.8</v>
      </c>
      <c r="G62" s="96">
        <v>1.1000000000000001</v>
      </c>
      <c r="H62" s="129">
        <v>23.3</v>
      </c>
      <c r="I62" s="96">
        <v>-14.6</v>
      </c>
      <c r="J62" s="96">
        <v>18.3</v>
      </c>
      <c r="K62" s="96">
        <v>0.80000000000000071</v>
      </c>
    </row>
    <row r="63" spans="2:11" ht="15" customHeight="1" x14ac:dyDescent="0.2">
      <c r="B63" s="78" t="s">
        <v>99</v>
      </c>
      <c r="C63" s="83" t="s">
        <v>148</v>
      </c>
      <c r="D63" s="123">
        <v>126.6</v>
      </c>
      <c r="E63" s="96">
        <v>-7.9</v>
      </c>
      <c r="F63" s="129">
        <v>120.4</v>
      </c>
      <c r="G63" s="96">
        <v>-8.6</v>
      </c>
      <c r="H63" s="129">
        <v>6.2</v>
      </c>
      <c r="I63" s="96">
        <v>5.0999999999999996</v>
      </c>
      <c r="J63" s="96">
        <v>16.8</v>
      </c>
      <c r="K63" s="96">
        <v>-0.59999999999999787</v>
      </c>
    </row>
    <row r="64" spans="2:11" ht="15" customHeight="1" x14ac:dyDescent="0.2">
      <c r="B64" s="78" t="s">
        <v>106</v>
      </c>
      <c r="C64" s="83" t="s">
        <v>421</v>
      </c>
      <c r="D64" s="123">
        <v>167.6</v>
      </c>
      <c r="E64" s="96">
        <v>-1.1000000000000001</v>
      </c>
      <c r="F64" s="129">
        <v>139.5</v>
      </c>
      <c r="G64" s="96">
        <v>-1.4</v>
      </c>
      <c r="H64" s="129">
        <v>28.1</v>
      </c>
      <c r="I64" s="96">
        <v>0</v>
      </c>
      <c r="J64" s="96">
        <v>19.2</v>
      </c>
      <c r="K64" s="96">
        <v>0</v>
      </c>
    </row>
    <row r="65" spans="2:11" ht="15" customHeight="1" x14ac:dyDescent="0.2">
      <c r="B65" s="79" t="s">
        <v>8</v>
      </c>
      <c r="C65" s="120" t="s">
        <v>438</v>
      </c>
      <c r="D65" s="126">
        <v>139.19999999999999</v>
      </c>
      <c r="E65" s="97">
        <v>-0.6</v>
      </c>
      <c r="F65" s="130">
        <v>125.1</v>
      </c>
      <c r="G65" s="97">
        <v>2.2000000000000002</v>
      </c>
      <c r="H65" s="130">
        <v>14.1</v>
      </c>
      <c r="I65" s="97">
        <v>-19.899999999999999</v>
      </c>
      <c r="J65" s="97">
        <v>17.3</v>
      </c>
      <c r="K65" s="97">
        <v>0</v>
      </c>
    </row>
    <row r="66" spans="2:11" x14ac:dyDescent="0.2">
      <c r="C66" s="121"/>
    </row>
    <row r="68" spans="2:11" x14ac:dyDescent="0.2">
      <c r="F68" s="105" t="s">
        <v>37</v>
      </c>
    </row>
    <row r="97" spans="6:6" x14ac:dyDescent="0.2">
      <c r="F97" s="105"/>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25"/>
  <pageMargins left="0.51181102362204722" right="0.35433070866141736" top="0.39370078740157483" bottom="0.27559055118110237" header="0.23622047244094491" footer="0.35433070866141736"/>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2"/>
  </sheetPr>
  <dimension ref="A1:K92"/>
  <sheetViews>
    <sheetView view="pageBreakPreview" zoomScaleSheetLayoutView="100" workbookViewId="0">
      <selection activeCell="X9" sqref="X9"/>
    </sheetView>
  </sheetViews>
  <sheetFormatPr defaultColWidth="9" defaultRowHeight="13" x14ac:dyDescent="0.2"/>
  <cols>
    <col min="1" max="1" width="2.08984375" style="1" customWidth="1"/>
    <col min="2" max="2" width="3.26953125" style="1" customWidth="1"/>
    <col min="3" max="3" width="29.26953125" style="1" customWidth="1"/>
    <col min="4" max="4" width="11.90625" style="1" customWidth="1"/>
    <col min="5" max="5" width="8.36328125" style="1" customWidth="1"/>
    <col min="6" max="7" width="8.90625" style="1" customWidth="1"/>
    <col min="8" max="11" width="9.26953125" style="1" customWidth="1"/>
    <col min="12" max="16384" width="9" style="1"/>
  </cols>
  <sheetData>
    <row r="1" spans="1:11" ht="16.5" x14ac:dyDescent="0.25">
      <c r="A1" s="76" t="s">
        <v>31</v>
      </c>
      <c r="B1" s="76"/>
      <c r="C1" s="75"/>
      <c r="D1" s="87"/>
      <c r="E1" s="87"/>
      <c r="F1" s="87"/>
      <c r="G1" s="87"/>
      <c r="H1" s="87"/>
      <c r="I1" s="87"/>
      <c r="J1" s="87"/>
      <c r="K1" s="37"/>
    </row>
    <row r="2" spans="1:11" ht="16.5" x14ac:dyDescent="0.25">
      <c r="A2" s="76"/>
      <c r="B2" s="76"/>
      <c r="C2" s="75"/>
      <c r="D2" s="87"/>
      <c r="E2" s="87"/>
      <c r="F2" s="87"/>
      <c r="G2" s="87"/>
      <c r="H2" s="87"/>
      <c r="I2" s="87"/>
      <c r="J2" s="87"/>
      <c r="K2" s="37"/>
    </row>
    <row r="3" spans="1:11" ht="16.5" x14ac:dyDescent="0.25">
      <c r="A3" s="584" t="s">
        <v>439</v>
      </c>
      <c r="B3" s="584"/>
      <c r="C3" s="584"/>
      <c r="D3" s="37"/>
      <c r="E3" s="37"/>
      <c r="F3" s="37"/>
      <c r="G3" s="37"/>
      <c r="H3" s="37"/>
      <c r="I3" s="37"/>
      <c r="J3" s="37"/>
      <c r="K3" s="37"/>
    </row>
    <row r="4" spans="1:11" ht="13.5" customHeight="1" x14ac:dyDescent="0.25">
      <c r="A4" s="75"/>
      <c r="B4" s="75"/>
      <c r="C4" s="76"/>
      <c r="D4" s="37"/>
      <c r="E4" s="37"/>
      <c r="F4" s="37"/>
      <c r="G4" s="37"/>
      <c r="H4" s="37"/>
      <c r="I4" s="37"/>
      <c r="J4" s="37"/>
      <c r="K4" s="37"/>
    </row>
    <row r="5" spans="1:11" ht="15" customHeight="1" x14ac:dyDescent="0.2">
      <c r="C5" s="565" t="s">
        <v>449</v>
      </c>
      <c r="D5" s="565"/>
      <c r="E5" s="565"/>
      <c r="F5" s="565"/>
      <c r="G5" s="565"/>
      <c r="H5" s="565"/>
      <c r="I5" s="565"/>
      <c r="J5" s="565"/>
      <c r="K5" s="565"/>
    </row>
    <row r="6" spans="1:11" ht="15" customHeight="1" x14ac:dyDescent="0.2">
      <c r="C6" s="565"/>
      <c r="D6" s="565"/>
      <c r="E6" s="565"/>
      <c r="F6" s="565"/>
      <c r="G6" s="565"/>
      <c r="H6" s="565"/>
      <c r="I6" s="565"/>
      <c r="J6" s="565"/>
      <c r="K6" s="565"/>
    </row>
    <row r="7" spans="1:11" ht="15" customHeight="1" x14ac:dyDescent="0.2">
      <c r="C7" s="565"/>
      <c r="D7" s="565"/>
      <c r="E7" s="565"/>
      <c r="F7" s="565"/>
      <c r="G7" s="565"/>
      <c r="H7" s="565"/>
      <c r="I7" s="565"/>
      <c r="J7" s="565"/>
      <c r="K7" s="565"/>
    </row>
    <row r="8" spans="1:11" ht="15" customHeight="1" x14ac:dyDescent="0.2">
      <c r="C8" s="565" t="s">
        <v>201</v>
      </c>
      <c r="D8" s="565"/>
      <c r="E8" s="565"/>
      <c r="F8" s="565"/>
      <c r="G8" s="565"/>
      <c r="H8" s="565"/>
      <c r="I8" s="565"/>
      <c r="J8" s="565"/>
      <c r="K8" s="565"/>
    </row>
    <row r="9" spans="1:11" ht="15" customHeight="1" x14ac:dyDescent="0.2">
      <c r="C9" s="565"/>
      <c r="D9" s="565"/>
      <c r="E9" s="565"/>
      <c r="F9" s="565"/>
      <c r="G9" s="565"/>
      <c r="H9" s="565"/>
      <c r="I9" s="565"/>
      <c r="J9" s="565"/>
      <c r="K9" s="565"/>
    </row>
    <row r="10" spans="1:11" ht="15" customHeight="1" x14ac:dyDescent="0.2">
      <c r="C10" s="131"/>
      <c r="D10" s="131"/>
      <c r="E10" s="131"/>
      <c r="F10" s="131"/>
      <c r="G10" s="131"/>
      <c r="H10" s="131"/>
      <c r="I10" s="131"/>
      <c r="J10" s="131"/>
      <c r="K10" s="131"/>
    </row>
    <row r="11" spans="1:11" ht="15" customHeight="1" x14ac:dyDescent="0.2">
      <c r="C11" s="81" t="s">
        <v>448</v>
      </c>
      <c r="D11" s="87"/>
      <c r="E11" s="87"/>
      <c r="F11" s="87"/>
      <c r="G11" s="87"/>
      <c r="H11" s="87"/>
      <c r="I11" s="87"/>
      <c r="J11" s="87"/>
      <c r="K11" s="114" t="s">
        <v>428</v>
      </c>
    </row>
    <row r="12" spans="1:11" ht="15" customHeight="1" x14ac:dyDescent="0.2">
      <c r="B12" s="576" t="s">
        <v>119</v>
      </c>
      <c r="C12" s="577"/>
      <c r="D12" s="557" t="s">
        <v>128</v>
      </c>
      <c r="E12" s="561"/>
      <c r="F12" s="571" t="s">
        <v>46</v>
      </c>
      <c r="G12" s="575"/>
      <c r="H12" s="585" t="s">
        <v>451</v>
      </c>
      <c r="I12" s="586"/>
      <c r="J12" s="586"/>
      <c r="K12" s="586"/>
    </row>
    <row r="13" spans="1:11" ht="7.5" customHeight="1" x14ac:dyDescent="0.2">
      <c r="B13" s="578"/>
      <c r="C13" s="579"/>
      <c r="D13" s="559"/>
      <c r="E13" s="587"/>
      <c r="F13" s="573"/>
      <c r="G13" s="588"/>
      <c r="H13" s="582" t="s">
        <v>454</v>
      </c>
      <c r="I13" s="139"/>
      <c r="J13" s="582" t="s">
        <v>318</v>
      </c>
      <c r="K13" s="139"/>
    </row>
    <row r="14" spans="1:11" ht="24.75" customHeight="1" x14ac:dyDescent="0.2">
      <c r="B14" s="580"/>
      <c r="C14" s="581"/>
      <c r="D14" s="99"/>
      <c r="E14" s="94" t="s">
        <v>431</v>
      </c>
      <c r="F14" s="133"/>
      <c r="G14" s="111" t="s">
        <v>7</v>
      </c>
      <c r="H14" s="583"/>
      <c r="I14" s="111" t="s">
        <v>7</v>
      </c>
      <c r="J14" s="583"/>
      <c r="K14" s="94" t="s">
        <v>200</v>
      </c>
    </row>
    <row r="15" spans="1:11" s="74" customFormat="1" ht="12" customHeight="1" x14ac:dyDescent="0.2">
      <c r="B15" s="77"/>
      <c r="C15" s="82"/>
      <c r="D15" s="89" t="s">
        <v>58</v>
      </c>
      <c r="E15" s="95" t="s">
        <v>136</v>
      </c>
      <c r="F15" s="134" t="s">
        <v>136</v>
      </c>
      <c r="G15" s="134" t="s">
        <v>56</v>
      </c>
      <c r="H15" s="134" t="s">
        <v>136</v>
      </c>
      <c r="I15" s="95" t="s">
        <v>56</v>
      </c>
      <c r="J15" s="134" t="s">
        <v>136</v>
      </c>
      <c r="K15" s="95" t="s">
        <v>56</v>
      </c>
    </row>
    <row r="16" spans="1:11" ht="15" customHeight="1" x14ac:dyDescent="0.2">
      <c r="B16" s="78" t="s">
        <v>316</v>
      </c>
      <c r="C16" s="83" t="s">
        <v>143</v>
      </c>
      <c r="D16" s="90">
        <v>1427669</v>
      </c>
      <c r="E16" s="96">
        <v>-0.9</v>
      </c>
      <c r="F16" s="135">
        <v>30.3</v>
      </c>
      <c r="G16" s="96">
        <v>1.3</v>
      </c>
      <c r="H16" s="137">
        <v>1.24</v>
      </c>
      <c r="I16" s="137">
        <v>-0.16</v>
      </c>
      <c r="J16" s="137">
        <v>1.29</v>
      </c>
      <c r="K16" s="137">
        <v>-0.36</v>
      </c>
    </row>
    <row r="17" spans="2:11" ht="15" customHeight="1" x14ac:dyDescent="0.2">
      <c r="B17" s="78" t="s">
        <v>234</v>
      </c>
      <c r="C17" s="83" t="s">
        <v>19</v>
      </c>
      <c r="D17" s="90">
        <v>63074</v>
      </c>
      <c r="E17" s="96">
        <v>-1.1000000000000001</v>
      </c>
      <c r="F17" s="135">
        <v>12</v>
      </c>
      <c r="G17" s="96">
        <v>-0.3</v>
      </c>
      <c r="H17" s="137">
        <v>0.87</v>
      </c>
      <c r="I17" s="137">
        <v>-2.38</v>
      </c>
      <c r="J17" s="137">
        <v>1.17</v>
      </c>
      <c r="K17" s="137">
        <v>0.01</v>
      </c>
    </row>
    <row r="18" spans="2:11" ht="15" customHeight="1" x14ac:dyDescent="0.2">
      <c r="B18" s="78" t="s">
        <v>265</v>
      </c>
      <c r="C18" s="83" t="s">
        <v>120</v>
      </c>
      <c r="D18" s="90">
        <v>376936</v>
      </c>
      <c r="E18" s="96">
        <v>-2.2999999999999998</v>
      </c>
      <c r="F18" s="135">
        <v>12.6</v>
      </c>
      <c r="G18" s="96">
        <v>1.2</v>
      </c>
      <c r="H18" s="137">
        <v>0.74</v>
      </c>
      <c r="I18" s="137">
        <v>-0.02</v>
      </c>
      <c r="J18" s="137">
        <v>1.17</v>
      </c>
      <c r="K18" s="137">
        <v>-0.19</v>
      </c>
    </row>
    <row r="19" spans="2:11" ht="15" customHeight="1" x14ac:dyDescent="0.2">
      <c r="B19" s="78" t="s">
        <v>167</v>
      </c>
      <c r="C19" s="83" t="s">
        <v>433</v>
      </c>
      <c r="D19" s="90">
        <v>6182</v>
      </c>
      <c r="E19" s="96">
        <v>0</v>
      </c>
      <c r="F19" s="135">
        <v>5</v>
      </c>
      <c r="G19" s="96">
        <v>0.7</v>
      </c>
      <c r="H19" s="137">
        <v>0.1</v>
      </c>
      <c r="I19" s="137">
        <v>-7.0000000000000007E-2</v>
      </c>
      <c r="J19" s="137">
        <v>0.55000000000000004</v>
      </c>
      <c r="K19" s="137">
        <v>-1.65</v>
      </c>
    </row>
    <row r="20" spans="2:11" ht="15" customHeight="1" x14ac:dyDescent="0.2">
      <c r="B20" s="78" t="s">
        <v>343</v>
      </c>
      <c r="C20" s="83" t="s">
        <v>434</v>
      </c>
      <c r="D20" s="90">
        <v>16614</v>
      </c>
      <c r="E20" s="96">
        <v>6.6</v>
      </c>
      <c r="F20" s="135">
        <v>7.5</v>
      </c>
      <c r="G20" s="96">
        <v>-5.2</v>
      </c>
      <c r="H20" s="137">
        <v>0.74</v>
      </c>
      <c r="I20" s="137">
        <v>-0.82</v>
      </c>
      <c r="J20" s="137">
        <v>0.61</v>
      </c>
      <c r="K20" s="137">
        <v>-0.47</v>
      </c>
    </row>
    <row r="21" spans="2:11" ht="15" customHeight="1" x14ac:dyDescent="0.2">
      <c r="B21" s="78" t="s">
        <v>10</v>
      </c>
      <c r="C21" s="83" t="s">
        <v>110</v>
      </c>
      <c r="D21" s="90">
        <v>87671</v>
      </c>
      <c r="E21" s="96">
        <v>0.2</v>
      </c>
      <c r="F21" s="135">
        <v>14.5</v>
      </c>
      <c r="G21" s="96">
        <v>-4.9000000000000004</v>
      </c>
      <c r="H21" s="137">
        <v>1.3</v>
      </c>
      <c r="I21" s="137">
        <v>0.11</v>
      </c>
      <c r="J21" s="137">
        <v>0.92</v>
      </c>
      <c r="K21" s="137">
        <v>-0.61</v>
      </c>
    </row>
    <row r="22" spans="2:11" ht="15" customHeight="1" x14ac:dyDescent="0.2">
      <c r="B22" s="78" t="s">
        <v>57</v>
      </c>
      <c r="C22" s="83" t="s">
        <v>147</v>
      </c>
      <c r="D22" s="90">
        <v>228016</v>
      </c>
      <c r="E22" s="96">
        <v>1.3</v>
      </c>
      <c r="F22" s="135">
        <v>49.4</v>
      </c>
      <c r="G22" s="96">
        <v>3.4</v>
      </c>
      <c r="H22" s="137">
        <v>1.45</v>
      </c>
      <c r="I22" s="137">
        <v>0.2</v>
      </c>
      <c r="J22" s="137">
        <v>1.44</v>
      </c>
      <c r="K22" s="137">
        <v>-0.65</v>
      </c>
    </row>
    <row r="23" spans="2:11" ht="15" customHeight="1" x14ac:dyDescent="0.2">
      <c r="B23" s="78" t="s">
        <v>197</v>
      </c>
      <c r="C23" s="83" t="s">
        <v>64</v>
      </c>
      <c r="D23" s="90">
        <v>31256</v>
      </c>
      <c r="E23" s="96">
        <v>-2.2000000000000002</v>
      </c>
      <c r="F23" s="135">
        <v>14.7</v>
      </c>
      <c r="G23" s="96">
        <v>1.8</v>
      </c>
      <c r="H23" s="137">
        <v>0.91</v>
      </c>
      <c r="I23" s="137">
        <v>0.54</v>
      </c>
      <c r="J23" s="137">
        <v>1.02</v>
      </c>
      <c r="K23" s="137">
        <v>0.17</v>
      </c>
    </row>
    <row r="24" spans="2:11" ht="15" customHeight="1" x14ac:dyDescent="0.2">
      <c r="B24" s="78" t="s">
        <v>435</v>
      </c>
      <c r="C24" s="83" t="s">
        <v>339</v>
      </c>
      <c r="D24" s="90">
        <v>15533</v>
      </c>
      <c r="E24" s="96">
        <v>1.2</v>
      </c>
      <c r="F24" s="135">
        <v>49.6</v>
      </c>
      <c r="G24" s="96">
        <v>14.5</v>
      </c>
      <c r="H24" s="137">
        <v>3.16</v>
      </c>
      <c r="I24" s="137">
        <v>1.01</v>
      </c>
      <c r="J24" s="137">
        <v>0.55000000000000004</v>
      </c>
      <c r="K24" s="137">
        <v>-0.84</v>
      </c>
    </row>
    <row r="25" spans="2:11" ht="15" customHeight="1" x14ac:dyDescent="0.2">
      <c r="B25" s="78" t="s">
        <v>172</v>
      </c>
      <c r="C25" s="83" t="s">
        <v>269</v>
      </c>
      <c r="D25" s="90">
        <v>32766</v>
      </c>
      <c r="E25" s="96">
        <v>-4.3</v>
      </c>
      <c r="F25" s="135">
        <v>10.7</v>
      </c>
      <c r="G25" s="96">
        <v>-0.4</v>
      </c>
      <c r="H25" s="137">
        <v>0.49</v>
      </c>
      <c r="I25" s="137">
        <v>-7.0000000000000007E-2</v>
      </c>
      <c r="J25" s="137">
        <v>1.06</v>
      </c>
      <c r="K25" s="137">
        <v>0.77</v>
      </c>
    </row>
    <row r="26" spans="2:11" ht="15" customHeight="1" x14ac:dyDescent="0.2">
      <c r="B26" s="78" t="s">
        <v>42</v>
      </c>
      <c r="C26" s="83" t="s">
        <v>230</v>
      </c>
      <c r="D26" s="90">
        <v>112252</v>
      </c>
      <c r="E26" s="96">
        <v>-0.7</v>
      </c>
      <c r="F26" s="135">
        <v>78.099999999999994</v>
      </c>
      <c r="G26" s="96">
        <v>-2.9</v>
      </c>
      <c r="H26" s="137">
        <v>3.76</v>
      </c>
      <c r="I26" s="137">
        <v>-0.84</v>
      </c>
      <c r="J26" s="137">
        <v>2.1</v>
      </c>
      <c r="K26" s="137">
        <v>-0.47</v>
      </c>
    </row>
    <row r="27" spans="2:11" ht="15" customHeight="1" x14ac:dyDescent="0.2">
      <c r="B27" s="78" t="s">
        <v>240</v>
      </c>
      <c r="C27" s="83" t="s">
        <v>188</v>
      </c>
      <c r="D27" s="90">
        <v>39248</v>
      </c>
      <c r="E27" s="96">
        <v>1.9</v>
      </c>
      <c r="F27" s="135">
        <v>56.6</v>
      </c>
      <c r="G27" s="96">
        <v>-1.9</v>
      </c>
      <c r="H27" s="137">
        <v>1.43</v>
      </c>
      <c r="I27" s="137">
        <v>0.8</v>
      </c>
      <c r="J27" s="137">
        <v>1.64</v>
      </c>
      <c r="K27" s="137">
        <v>0.09</v>
      </c>
    </row>
    <row r="28" spans="2:11" ht="15" customHeight="1" x14ac:dyDescent="0.2">
      <c r="B28" s="78" t="s">
        <v>365</v>
      </c>
      <c r="C28" s="83" t="s">
        <v>436</v>
      </c>
      <c r="D28" s="90">
        <v>88459</v>
      </c>
      <c r="E28" s="96">
        <v>1.9</v>
      </c>
      <c r="F28" s="135">
        <v>23.6</v>
      </c>
      <c r="G28" s="96">
        <v>-4.4000000000000004</v>
      </c>
      <c r="H28" s="137">
        <v>0.03</v>
      </c>
      <c r="I28" s="137">
        <v>-0.68</v>
      </c>
      <c r="J28" s="137">
        <v>0.53</v>
      </c>
      <c r="K28" s="137">
        <v>0</v>
      </c>
    </row>
    <row r="29" spans="2:11" ht="15" customHeight="1" x14ac:dyDescent="0.2">
      <c r="B29" s="78" t="s">
        <v>99</v>
      </c>
      <c r="C29" s="83" t="s">
        <v>148</v>
      </c>
      <c r="D29" s="90">
        <v>205091</v>
      </c>
      <c r="E29" s="96">
        <v>0.6</v>
      </c>
      <c r="F29" s="135">
        <v>37.6</v>
      </c>
      <c r="G29" s="96">
        <v>7.2</v>
      </c>
      <c r="H29" s="137">
        <v>1.02</v>
      </c>
      <c r="I29" s="137">
        <v>0</v>
      </c>
      <c r="J29" s="137">
        <v>1.07</v>
      </c>
      <c r="K29" s="137">
        <v>-1</v>
      </c>
    </row>
    <row r="30" spans="2:11" ht="15" customHeight="1" x14ac:dyDescent="0.2">
      <c r="B30" s="78" t="s">
        <v>106</v>
      </c>
      <c r="C30" s="83" t="s">
        <v>421</v>
      </c>
      <c r="D30" s="90">
        <v>11565</v>
      </c>
      <c r="E30" s="96">
        <v>8</v>
      </c>
      <c r="F30" s="135">
        <v>8.1999999999999993</v>
      </c>
      <c r="G30" s="96">
        <v>3.9</v>
      </c>
      <c r="H30" s="137">
        <v>0.62</v>
      </c>
      <c r="I30" s="137">
        <v>0.57999999999999996</v>
      </c>
      <c r="J30" s="137">
        <v>1.1499999999999999</v>
      </c>
      <c r="K30" s="137">
        <v>-1.42</v>
      </c>
    </row>
    <row r="31" spans="2:11" ht="15" customHeight="1" x14ac:dyDescent="0.2">
      <c r="B31" s="79" t="s">
        <v>8</v>
      </c>
      <c r="C31" s="120" t="s">
        <v>438</v>
      </c>
      <c r="D31" s="93">
        <v>112706</v>
      </c>
      <c r="E31" s="97">
        <v>-8.6999999999999993</v>
      </c>
      <c r="F31" s="136">
        <v>23.5</v>
      </c>
      <c r="G31" s="97">
        <v>0.2</v>
      </c>
      <c r="H31" s="138">
        <v>1.76</v>
      </c>
      <c r="I31" s="138">
        <v>-0.19</v>
      </c>
      <c r="J31" s="138">
        <v>2.2000000000000002</v>
      </c>
      <c r="K31" s="138">
        <v>0.24</v>
      </c>
    </row>
    <row r="32" spans="2:11" x14ac:dyDescent="0.2">
      <c r="C32" s="121"/>
    </row>
    <row r="33" spans="1:11" x14ac:dyDescent="0.2">
      <c r="C33" s="121"/>
    </row>
    <row r="34" spans="1:11" ht="16.5" x14ac:dyDescent="0.25">
      <c r="A34" s="76" t="s">
        <v>104</v>
      </c>
      <c r="B34" s="76"/>
      <c r="E34" s="87"/>
      <c r="F34" s="87"/>
      <c r="G34" s="87"/>
      <c r="H34" s="87"/>
      <c r="I34" s="87"/>
      <c r="J34" s="87"/>
      <c r="K34" s="87"/>
    </row>
    <row r="35" spans="1:11" ht="15" customHeight="1" x14ac:dyDescent="0.25">
      <c r="C35" s="132"/>
      <c r="D35" s="37"/>
      <c r="E35" s="37"/>
      <c r="F35" s="37"/>
      <c r="G35" s="37"/>
      <c r="H35" s="37"/>
      <c r="I35" s="37"/>
      <c r="J35" s="37"/>
      <c r="K35" s="37"/>
    </row>
    <row r="36" spans="1:11" ht="15" customHeight="1" x14ac:dyDescent="0.2">
      <c r="C36" s="565" t="s">
        <v>559</v>
      </c>
      <c r="D36" s="565"/>
      <c r="E36" s="565"/>
      <c r="F36" s="565"/>
      <c r="G36" s="565"/>
      <c r="H36" s="565"/>
      <c r="I36" s="565"/>
      <c r="J36" s="565"/>
      <c r="K36" s="565"/>
    </row>
    <row r="37" spans="1:11" ht="15" customHeight="1" x14ac:dyDescent="0.2">
      <c r="C37" s="565"/>
      <c r="D37" s="565"/>
      <c r="E37" s="565"/>
      <c r="F37" s="565"/>
      <c r="G37" s="565"/>
      <c r="H37" s="565"/>
      <c r="I37" s="565"/>
      <c r="J37" s="565"/>
      <c r="K37" s="565"/>
    </row>
    <row r="38" spans="1:11" ht="15" customHeight="1" x14ac:dyDescent="0.2">
      <c r="C38" s="565"/>
      <c r="D38" s="565"/>
      <c r="E38" s="565"/>
      <c r="F38" s="565"/>
      <c r="G38" s="565"/>
      <c r="H38" s="565"/>
      <c r="I38" s="565"/>
      <c r="J38" s="565"/>
      <c r="K38" s="565"/>
    </row>
    <row r="39" spans="1:11" ht="15" customHeight="1" x14ac:dyDescent="0.2">
      <c r="C39" s="565" t="s">
        <v>560</v>
      </c>
      <c r="D39" s="565"/>
      <c r="E39" s="565"/>
      <c r="F39" s="565"/>
      <c r="G39" s="565"/>
      <c r="H39" s="565"/>
      <c r="I39" s="565"/>
      <c r="J39" s="565"/>
      <c r="K39" s="565"/>
    </row>
    <row r="40" spans="1:11" ht="15" customHeight="1" x14ac:dyDescent="0.2">
      <c r="C40" s="565"/>
      <c r="D40" s="565"/>
      <c r="E40" s="565"/>
      <c r="F40" s="565"/>
      <c r="G40" s="565"/>
      <c r="H40" s="565"/>
      <c r="I40" s="565"/>
      <c r="J40" s="565"/>
      <c r="K40" s="565"/>
    </row>
    <row r="41" spans="1:11" ht="15" customHeight="1" x14ac:dyDescent="0.2">
      <c r="C41" s="565"/>
      <c r="D41" s="565"/>
      <c r="E41" s="565"/>
      <c r="F41" s="565"/>
      <c r="G41" s="565"/>
      <c r="H41" s="565"/>
      <c r="I41" s="565"/>
      <c r="J41" s="565"/>
      <c r="K41" s="565"/>
    </row>
    <row r="42" spans="1:11" ht="15" customHeight="1" x14ac:dyDescent="0.2">
      <c r="C42" s="131"/>
      <c r="D42" s="131"/>
      <c r="E42" s="131"/>
      <c r="F42" s="131"/>
      <c r="G42" s="131"/>
      <c r="H42" s="131"/>
      <c r="I42" s="131"/>
      <c r="J42" s="131"/>
      <c r="K42" s="131"/>
    </row>
    <row r="43" spans="1:11" ht="15" customHeight="1" x14ac:dyDescent="0.2">
      <c r="C43" s="81" t="s">
        <v>437</v>
      </c>
      <c r="D43" s="87"/>
      <c r="E43" s="87"/>
      <c r="F43" s="87"/>
      <c r="G43" s="87"/>
      <c r="H43" s="87"/>
      <c r="I43" s="87"/>
      <c r="J43" s="87"/>
      <c r="K43" s="114" t="s">
        <v>219</v>
      </c>
    </row>
    <row r="44" spans="1:11" ht="15" customHeight="1" x14ac:dyDescent="0.2">
      <c r="B44" s="576" t="s">
        <v>119</v>
      </c>
      <c r="C44" s="577"/>
      <c r="D44" s="557" t="s">
        <v>128</v>
      </c>
      <c r="E44" s="561"/>
      <c r="F44" s="571" t="s">
        <v>46</v>
      </c>
      <c r="G44" s="575"/>
      <c r="H44" s="585" t="s">
        <v>451</v>
      </c>
      <c r="I44" s="586"/>
      <c r="J44" s="586"/>
      <c r="K44" s="586"/>
    </row>
    <row r="45" spans="1:11" ht="7.5" customHeight="1" x14ac:dyDescent="0.2">
      <c r="B45" s="578"/>
      <c r="C45" s="579"/>
      <c r="D45" s="559"/>
      <c r="E45" s="587"/>
      <c r="F45" s="573"/>
      <c r="G45" s="588"/>
      <c r="H45" s="582" t="s">
        <v>454</v>
      </c>
      <c r="I45" s="139"/>
      <c r="J45" s="582" t="s">
        <v>318</v>
      </c>
      <c r="K45" s="139"/>
    </row>
    <row r="46" spans="1:11" ht="24.75" customHeight="1" x14ac:dyDescent="0.2">
      <c r="B46" s="580"/>
      <c r="C46" s="581"/>
      <c r="D46" s="99"/>
      <c r="E46" s="94" t="s">
        <v>431</v>
      </c>
      <c r="F46" s="133"/>
      <c r="G46" s="111" t="s">
        <v>7</v>
      </c>
      <c r="H46" s="583"/>
      <c r="I46" s="111" t="s">
        <v>7</v>
      </c>
      <c r="J46" s="583"/>
      <c r="K46" s="94" t="s">
        <v>200</v>
      </c>
    </row>
    <row r="47" spans="1:11" s="74" customFormat="1" ht="11.25" customHeight="1" x14ac:dyDescent="0.2">
      <c r="B47" s="77"/>
      <c r="C47" s="82"/>
      <c r="D47" s="89" t="s">
        <v>58</v>
      </c>
      <c r="E47" s="95" t="s">
        <v>136</v>
      </c>
      <c r="F47" s="134" t="s">
        <v>136</v>
      </c>
      <c r="G47" s="134" t="s">
        <v>56</v>
      </c>
      <c r="H47" s="134" t="s">
        <v>136</v>
      </c>
      <c r="I47" s="95" t="s">
        <v>56</v>
      </c>
      <c r="J47" s="134" t="s">
        <v>136</v>
      </c>
      <c r="K47" s="95" t="s">
        <v>56</v>
      </c>
    </row>
    <row r="48" spans="1:11" ht="15" customHeight="1" x14ac:dyDescent="0.2">
      <c r="B48" s="78" t="s">
        <v>316</v>
      </c>
      <c r="C48" s="83" t="s">
        <v>143</v>
      </c>
      <c r="D48" s="90">
        <v>878392</v>
      </c>
      <c r="E48" s="96">
        <v>-2.4</v>
      </c>
      <c r="F48" s="135">
        <v>24.5</v>
      </c>
      <c r="G48" s="96">
        <v>0.8</v>
      </c>
      <c r="H48" s="137">
        <v>1.04</v>
      </c>
      <c r="I48" s="137">
        <v>-0.06</v>
      </c>
      <c r="J48" s="137">
        <v>1.1399999999999999</v>
      </c>
      <c r="K48" s="137">
        <v>-0.43</v>
      </c>
    </row>
    <row r="49" spans="2:11" ht="15" customHeight="1" x14ac:dyDescent="0.2">
      <c r="B49" s="78" t="s">
        <v>234</v>
      </c>
      <c r="C49" s="83" t="s">
        <v>19</v>
      </c>
      <c r="D49" s="90">
        <v>16856</v>
      </c>
      <c r="E49" s="96">
        <v>-8.3000000000000007</v>
      </c>
      <c r="F49" s="135">
        <v>18.2</v>
      </c>
      <c r="G49" s="96">
        <v>3.7</v>
      </c>
      <c r="H49" s="137">
        <v>0.27</v>
      </c>
      <c r="I49" s="137">
        <v>-0.36</v>
      </c>
      <c r="J49" s="137">
        <v>0.62</v>
      </c>
      <c r="K49" s="137">
        <v>-0.49</v>
      </c>
    </row>
    <row r="50" spans="2:11" ht="15" customHeight="1" x14ac:dyDescent="0.2">
      <c r="B50" s="78" t="s">
        <v>265</v>
      </c>
      <c r="C50" s="83" t="s">
        <v>120</v>
      </c>
      <c r="D50" s="90">
        <v>305017</v>
      </c>
      <c r="E50" s="96">
        <v>-3.1</v>
      </c>
      <c r="F50" s="135">
        <v>8.6999999999999993</v>
      </c>
      <c r="G50" s="96">
        <v>-0.3</v>
      </c>
      <c r="H50" s="137">
        <v>0.86</v>
      </c>
      <c r="I50" s="137">
        <v>0.28000000000000003</v>
      </c>
      <c r="J50" s="137">
        <v>1.01</v>
      </c>
      <c r="K50" s="137">
        <v>-0.16</v>
      </c>
    </row>
    <row r="51" spans="2:11" ht="15" customHeight="1" x14ac:dyDescent="0.2">
      <c r="B51" s="78" t="s">
        <v>167</v>
      </c>
      <c r="C51" s="83" t="s">
        <v>433</v>
      </c>
      <c r="D51" s="90">
        <v>4749</v>
      </c>
      <c r="E51" s="96">
        <v>1.9</v>
      </c>
      <c r="F51" s="135">
        <v>5.8</v>
      </c>
      <c r="G51" s="96">
        <v>0.1</v>
      </c>
      <c r="H51" s="137">
        <v>0.13</v>
      </c>
      <c r="I51" s="137">
        <v>-0.11</v>
      </c>
      <c r="J51" s="137">
        <v>0.36</v>
      </c>
      <c r="K51" s="137">
        <v>-0.15</v>
      </c>
    </row>
    <row r="52" spans="2:11" ht="15" customHeight="1" x14ac:dyDescent="0.2">
      <c r="B52" s="78" t="s">
        <v>343</v>
      </c>
      <c r="C52" s="83" t="s">
        <v>434</v>
      </c>
      <c r="D52" s="90">
        <v>12132</v>
      </c>
      <c r="E52" s="96">
        <v>6.9</v>
      </c>
      <c r="F52" s="135">
        <v>10.3</v>
      </c>
      <c r="G52" s="96">
        <v>-4.5</v>
      </c>
      <c r="H52" s="137">
        <v>0.68</v>
      </c>
      <c r="I52" s="137">
        <v>-1.06</v>
      </c>
      <c r="J52" s="137">
        <v>0.84</v>
      </c>
      <c r="K52" s="137">
        <v>-0.24</v>
      </c>
    </row>
    <row r="53" spans="2:11" ht="15" customHeight="1" x14ac:dyDescent="0.2">
      <c r="B53" s="78" t="s">
        <v>10</v>
      </c>
      <c r="C53" s="83" t="s">
        <v>110</v>
      </c>
      <c r="D53" s="90">
        <v>59072</v>
      </c>
      <c r="E53" s="96">
        <v>0.1</v>
      </c>
      <c r="F53" s="135">
        <v>16.7</v>
      </c>
      <c r="G53" s="96">
        <v>-10.8</v>
      </c>
      <c r="H53" s="137">
        <v>1.1200000000000001</v>
      </c>
      <c r="I53" s="137">
        <v>-0.66</v>
      </c>
      <c r="J53" s="137">
        <v>1.35</v>
      </c>
      <c r="K53" s="137">
        <v>0.34</v>
      </c>
    </row>
    <row r="54" spans="2:11" ht="15" customHeight="1" x14ac:dyDescent="0.2">
      <c r="B54" s="78" t="s">
        <v>57</v>
      </c>
      <c r="C54" s="83" t="s">
        <v>147</v>
      </c>
      <c r="D54" s="90">
        <v>92317</v>
      </c>
      <c r="E54" s="96">
        <v>0.3</v>
      </c>
      <c r="F54" s="135">
        <v>54.8</v>
      </c>
      <c r="G54" s="96">
        <v>-1.2</v>
      </c>
      <c r="H54" s="137">
        <v>0.93</v>
      </c>
      <c r="I54" s="137">
        <v>-0.67</v>
      </c>
      <c r="J54" s="137">
        <v>1.41</v>
      </c>
      <c r="K54" s="137">
        <v>-1.08</v>
      </c>
    </row>
    <row r="55" spans="2:11" ht="15" customHeight="1" x14ac:dyDescent="0.2">
      <c r="B55" s="78" t="s">
        <v>197</v>
      </c>
      <c r="C55" s="83" t="s">
        <v>64</v>
      </c>
      <c r="D55" s="90">
        <v>15916</v>
      </c>
      <c r="E55" s="96">
        <v>-2</v>
      </c>
      <c r="F55" s="135">
        <v>14.6</v>
      </c>
      <c r="G55" s="96">
        <v>-1.9</v>
      </c>
      <c r="H55" s="137">
        <v>0.28999999999999998</v>
      </c>
      <c r="I55" s="137">
        <v>-0.09</v>
      </c>
      <c r="J55" s="137">
        <v>0.41</v>
      </c>
      <c r="K55" s="137">
        <v>-0.56000000000000005</v>
      </c>
    </row>
    <row r="56" spans="2:11" ht="15" customHeight="1" x14ac:dyDescent="0.2">
      <c r="B56" s="78" t="s">
        <v>435</v>
      </c>
      <c r="C56" s="83" t="s">
        <v>339</v>
      </c>
      <c r="D56" s="90">
        <v>5303</v>
      </c>
      <c r="E56" s="96">
        <v>-5.5</v>
      </c>
      <c r="F56" s="135">
        <v>57.5</v>
      </c>
      <c r="G56" s="96">
        <v>8.6</v>
      </c>
      <c r="H56" s="137">
        <v>1.37</v>
      </c>
      <c r="I56" s="137">
        <v>-1.1299999999999999</v>
      </c>
      <c r="J56" s="137">
        <v>1.58</v>
      </c>
      <c r="K56" s="137">
        <v>0.73</v>
      </c>
    </row>
    <row r="57" spans="2:11" ht="15" customHeight="1" x14ac:dyDescent="0.2">
      <c r="B57" s="78" t="s">
        <v>172</v>
      </c>
      <c r="C57" s="83" t="s">
        <v>269</v>
      </c>
      <c r="D57" s="90">
        <v>21469</v>
      </c>
      <c r="E57" s="96">
        <v>-1.4</v>
      </c>
      <c r="F57" s="135">
        <v>5.6</v>
      </c>
      <c r="G57" s="96">
        <v>2.9</v>
      </c>
      <c r="H57" s="137">
        <v>0.36</v>
      </c>
      <c r="I57" s="137">
        <v>-0.53</v>
      </c>
      <c r="J57" s="137">
        <v>0.56999999999999995</v>
      </c>
      <c r="K57" s="137">
        <v>0.12</v>
      </c>
    </row>
    <row r="58" spans="2:11" ht="15" customHeight="1" x14ac:dyDescent="0.2">
      <c r="B58" s="78" t="s">
        <v>42</v>
      </c>
      <c r="C58" s="83" t="s">
        <v>230</v>
      </c>
      <c r="D58" s="90">
        <v>44377</v>
      </c>
      <c r="E58" s="96">
        <v>6</v>
      </c>
      <c r="F58" s="135">
        <v>69.7</v>
      </c>
      <c r="G58" s="96">
        <v>-0.9</v>
      </c>
      <c r="H58" s="137">
        <v>3.15</v>
      </c>
      <c r="I58" s="137">
        <v>0.66</v>
      </c>
      <c r="J58" s="137">
        <v>1.65</v>
      </c>
      <c r="K58" s="137">
        <v>-1.45</v>
      </c>
    </row>
    <row r="59" spans="2:11" ht="15" customHeight="1" x14ac:dyDescent="0.2">
      <c r="B59" s="78" t="s">
        <v>240</v>
      </c>
      <c r="C59" s="83" t="s">
        <v>188</v>
      </c>
      <c r="D59" s="90">
        <v>18639</v>
      </c>
      <c r="E59" s="96">
        <v>0.3</v>
      </c>
      <c r="F59" s="135">
        <v>51.8</v>
      </c>
      <c r="G59" s="96">
        <v>-4.0999999999999996</v>
      </c>
      <c r="H59" s="137">
        <v>1.59</v>
      </c>
      <c r="I59" s="137">
        <v>0.28000000000000003</v>
      </c>
      <c r="J59" s="137">
        <v>1.46</v>
      </c>
      <c r="K59" s="137">
        <v>-0.31</v>
      </c>
    </row>
    <row r="60" spans="2:11" ht="15" customHeight="1" x14ac:dyDescent="0.2">
      <c r="B60" s="78" t="s">
        <v>365</v>
      </c>
      <c r="C60" s="83" t="s">
        <v>436</v>
      </c>
      <c r="D60" s="90">
        <v>62725</v>
      </c>
      <c r="E60" s="96">
        <v>0.3</v>
      </c>
      <c r="F60" s="135">
        <v>18.899999999999999</v>
      </c>
      <c r="G60" s="96">
        <v>1.3</v>
      </c>
      <c r="H60" s="137">
        <v>0.04</v>
      </c>
      <c r="I60" s="137">
        <v>-0.09</v>
      </c>
      <c r="J60" s="137">
        <v>0.11</v>
      </c>
      <c r="K60" s="137">
        <v>-0.3</v>
      </c>
    </row>
    <row r="61" spans="2:11" ht="15" customHeight="1" x14ac:dyDescent="0.2">
      <c r="B61" s="78" t="s">
        <v>99</v>
      </c>
      <c r="C61" s="83" t="s">
        <v>148</v>
      </c>
      <c r="D61" s="90">
        <v>127272</v>
      </c>
      <c r="E61" s="96">
        <v>-3.5</v>
      </c>
      <c r="F61" s="135">
        <v>32.299999999999997</v>
      </c>
      <c r="G61" s="96">
        <v>9.5</v>
      </c>
      <c r="H61" s="137">
        <v>1.07</v>
      </c>
      <c r="I61" s="137">
        <v>0.23</v>
      </c>
      <c r="J61" s="137">
        <v>0.93</v>
      </c>
      <c r="K61" s="137">
        <v>-1.26</v>
      </c>
    </row>
    <row r="62" spans="2:11" ht="15" customHeight="1" x14ac:dyDescent="0.2">
      <c r="B62" s="78" t="s">
        <v>106</v>
      </c>
      <c r="C62" s="83" t="s">
        <v>421</v>
      </c>
      <c r="D62" s="90">
        <v>6410</v>
      </c>
      <c r="E62" s="96">
        <v>13.9</v>
      </c>
      <c r="F62" s="135">
        <v>8.1999999999999993</v>
      </c>
      <c r="G62" s="96">
        <v>1.4</v>
      </c>
      <c r="H62" s="137">
        <v>0.32</v>
      </c>
      <c r="I62" s="137">
        <v>0.25</v>
      </c>
      <c r="J62" s="137">
        <v>2.0499999999999998</v>
      </c>
      <c r="K62" s="137">
        <v>1.31</v>
      </c>
    </row>
    <row r="63" spans="2:11" ht="15" customHeight="1" x14ac:dyDescent="0.2">
      <c r="B63" s="79" t="s">
        <v>8</v>
      </c>
      <c r="C63" s="120" t="s">
        <v>438</v>
      </c>
      <c r="D63" s="93">
        <v>86138</v>
      </c>
      <c r="E63" s="97">
        <v>-9.6999999999999993</v>
      </c>
      <c r="F63" s="136">
        <v>26.3</v>
      </c>
      <c r="G63" s="97">
        <v>0.1</v>
      </c>
      <c r="H63" s="138">
        <v>1.87</v>
      </c>
      <c r="I63" s="138">
        <v>-0.61</v>
      </c>
      <c r="J63" s="138">
        <v>2.25</v>
      </c>
      <c r="K63" s="138">
        <v>7.0000000000000007E-2</v>
      </c>
    </row>
    <row r="64" spans="2:11" x14ac:dyDescent="0.2">
      <c r="C64" s="121"/>
    </row>
    <row r="65" spans="3:6" x14ac:dyDescent="0.2">
      <c r="C65" s="121"/>
    </row>
    <row r="66" spans="3:6" x14ac:dyDescent="0.2">
      <c r="C66" s="121"/>
    </row>
    <row r="67" spans="3:6" x14ac:dyDescent="0.2">
      <c r="C67" s="121"/>
    </row>
    <row r="68" spans="3:6" x14ac:dyDescent="0.2">
      <c r="C68" s="121"/>
      <c r="F68" s="105" t="s">
        <v>70</v>
      </c>
    </row>
    <row r="69" spans="3:6" x14ac:dyDescent="0.2">
      <c r="C69" s="121"/>
    </row>
    <row r="70" spans="3:6" x14ac:dyDescent="0.2">
      <c r="C70" s="121"/>
    </row>
    <row r="71" spans="3:6" x14ac:dyDescent="0.2">
      <c r="C71" s="121"/>
    </row>
    <row r="72" spans="3:6" x14ac:dyDescent="0.2">
      <c r="C72" s="121"/>
    </row>
    <row r="73" spans="3:6" x14ac:dyDescent="0.2">
      <c r="C73" s="121"/>
    </row>
    <row r="74" spans="3:6" x14ac:dyDescent="0.2">
      <c r="C74" s="121"/>
    </row>
    <row r="75" spans="3:6" x14ac:dyDescent="0.2">
      <c r="C75" s="121"/>
    </row>
    <row r="76" spans="3:6" x14ac:dyDescent="0.2">
      <c r="C76" s="121"/>
    </row>
    <row r="77" spans="3:6" x14ac:dyDescent="0.2">
      <c r="C77" s="121"/>
    </row>
    <row r="78" spans="3:6" x14ac:dyDescent="0.2">
      <c r="C78" s="121"/>
    </row>
    <row r="79" spans="3:6" x14ac:dyDescent="0.2">
      <c r="C79" s="121"/>
    </row>
    <row r="80" spans="3:6" x14ac:dyDescent="0.2">
      <c r="C80" s="121"/>
    </row>
    <row r="81" spans="3:3" x14ac:dyDescent="0.2">
      <c r="C81" s="121"/>
    </row>
    <row r="82" spans="3:3" x14ac:dyDescent="0.2">
      <c r="C82" s="121"/>
    </row>
    <row r="83" spans="3:3" x14ac:dyDescent="0.2">
      <c r="C83" s="121"/>
    </row>
    <row r="84" spans="3:3" x14ac:dyDescent="0.2">
      <c r="C84" s="121"/>
    </row>
    <row r="85" spans="3:3" x14ac:dyDescent="0.2">
      <c r="C85" s="121"/>
    </row>
    <row r="86" spans="3:3" x14ac:dyDescent="0.2">
      <c r="C86" s="121"/>
    </row>
    <row r="87" spans="3:3" x14ac:dyDescent="0.2">
      <c r="C87" s="121"/>
    </row>
    <row r="88" spans="3:3" x14ac:dyDescent="0.2">
      <c r="C88" s="121"/>
    </row>
    <row r="89" spans="3:3" x14ac:dyDescent="0.2">
      <c r="C89" s="121"/>
    </row>
    <row r="90" spans="3:3" x14ac:dyDescent="0.2">
      <c r="C90" s="121"/>
    </row>
    <row r="91" spans="3:3" x14ac:dyDescent="0.2">
      <c r="C91" s="121"/>
    </row>
    <row r="92" spans="3:3" x14ac:dyDescent="0.2">
      <c r="C92" s="121"/>
    </row>
  </sheetData>
  <mergeCells count="17">
    <mergeCell ref="H45:H46"/>
    <mergeCell ref="J45:J46"/>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s>
  <phoneticPr fontId="25"/>
  <pageMargins left="0.51181102362204722" right="0.35433070866141736" top="0.39370078740157483" bottom="0.27559055118110237" header="0.51181102362204722" footer="0.27559055118110237"/>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7"/>
    <pageSetUpPr fitToPage="1"/>
  </sheetPr>
  <dimension ref="A1:AE93"/>
  <sheetViews>
    <sheetView view="pageBreakPreview" topLeftCell="A37" zoomScale="60" zoomScaleNormal="70" workbookViewId="0">
      <selection activeCell="X9" sqref="X9"/>
    </sheetView>
  </sheetViews>
  <sheetFormatPr defaultColWidth="9" defaultRowHeight="13" x14ac:dyDescent="0.2"/>
  <cols>
    <col min="1" max="1" width="4.90625" style="19" bestFit="1" customWidth="1"/>
    <col min="2" max="2" width="3.72656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40" t="s">
        <v>274</v>
      </c>
      <c r="B1" s="150"/>
      <c r="C1" s="150"/>
      <c r="D1" s="150"/>
      <c r="E1" s="167" t="s">
        <v>359</v>
      </c>
      <c r="F1" s="17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40"/>
      <c r="B2" s="150"/>
      <c r="C2" s="150"/>
      <c r="D2" s="150"/>
      <c r="E2" s="167"/>
      <c r="F2" s="175"/>
      <c r="G2" s="601" t="s">
        <v>455</v>
      </c>
      <c r="H2" s="601"/>
      <c r="I2" s="601"/>
      <c r="J2" s="601"/>
      <c r="K2" s="601"/>
      <c r="L2" s="601"/>
      <c r="M2" s="601"/>
      <c r="N2" s="601"/>
      <c r="O2" s="176"/>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42"/>
      <c r="B7" s="142"/>
      <c r="C7" s="142"/>
      <c r="D7" s="590" t="s">
        <v>135</v>
      </c>
      <c r="E7" s="590"/>
      <c r="F7" s="590"/>
      <c r="G7" s="590"/>
      <c r="H7" s="590"/>
      <c r="I7" s="590"/>
      <c r="J7" s="590"/>
      <c r="K7" s="590"/>
      <c r="L7" s="590"/>
      <c r="M7" s="590"/>
      <c r="N7" s="590"/>
      <c r="O7" s="590"/>
      <c r="P7" s="590"/>
      <c r="Q7" s="590"/>
      <c r="R7" s="590"/>
      <c r="S7" s="142"/>
    </row>
    <row r="8" spans="1:27" ht="13.5" customHeight="1" x14ac:dyDescent="0.2">
      <c r="A8" s="143" t="s">
        <v>52</v>
      </c>
      <c r="B8" s="143" t="s">
        <v>329</v>
      </c>
      <c r="C8" s="152"/>
      <c r="D8" s="158">
        <v>100.8</v>
      </c>
      <c r="E8" s="168">
        <v>99.4</v>
      </c>
      <c r="F8" s="168">
        <v>104.1</v>
      </c>
      <c r="G8" s="168">
        <v>111</v>
      </c>
      <c r="H8" s="168">
        <v>98.2</v>
      </c>
      <c r="I8" s="168">
        <v>108.7</v>
      </c>
      <c r="J8" s="168">
        <v>106.3</v>
      </c>
      <c r="K8" s="168">
        <v>99.3</v>
      </c>
      <c r="L8" s="181">
        <v>109</v>
      </c>
      <c r="M8" s="181">
        <v>97</v>
      </c>
      <c r="N8" s="181">
        <v>110.9</v>
      </c>
      <c r="O8" s="181">
        <v>101.5</v>
      </c>
      <c r="P8" s="168">
        <v>75.8</v>
      </c>
      <c r="Q8" s="168">
        <v>95</v>
      </c>
      <c r="R8" s="168">
        <v>101.2</v>
      </c>
      <c r="S8" s="181">
        <v>105.7</v>
      </c>
      <c r="U8" s="117"/>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c r="U9" s="189"/>
    </row>
    <row r="10" spans="1:27" x14ac:dyDescent="0.2">
      <c r="A10" s="144"/>
      <c r="B10" s="144" t="s">
        <v>150</v>
      </c>
      <c r="C10" s="152"/>
      <c r="D10" s="159">
        <v>101</v>
      </c>
      <c r="E10" s="169">
        <v>107.1</v>
      </c>
      <c r="F10" s="169">
        <v>102</v>
      </c>
      <c r="G10" s="169">
        <v>98.8</v>
      </c>
      <c r="H10" s="169">
        <v>104.9</v>
      </c>
      <c r="I10" s="169">
        <v>101.6</v>
      </c>
      <c r="J10" s="169">
        <v>91.7</v>
      </c>
      <c r="K10" s="169">
        <v>95.2</v>
      </c>
      <c r="L10" s="182">
        <v>112</v>
      </c>
      <c r="M10" s="182">
        <v>106</v>
      </c>
      <c r="N10" s="182">
        <v>102.1</v>
      </c>
      <c r="O10" s="182">
        <v>97.2</v>
      </c>
      <c r="P10" s="169">
        <v>98.9</v>
      </c>
      <c r="Q10" s="169">
        <v>99.5</v>
      </c>
      <c r="R10" s="169">
        <v>99</v>
      </c>
      <c r="S10" s="182">
        <v>117.4</v>
      </c>
    </row>
    <row r="11" spans="1:27" ht="13.5" customHeight="1" x14ac:dyDescent="0.2">
      <c r="A11" s="144"/>
      <c r="B11" s="144" t="s">
        <v>363</v>
      </c>
      <c r="C11" s="152"/>
      <c r="D11" s="159">
        <v>101.9</v>
      </c>
      <c r="E11" s="169">
        <v>102.9</v>
      </c>
      <c r="F11" s="169">
        <v>107.7</v>
      </c>
      <c r="G11" s="169">
        <v>90.7</v>
      </c>
      <c r="H11" s="169">
        <v>98.8</v>
      </c>
      <c r="I11" s="169">
        <v>93</v>
      </c>
      <c r="J11" s="169">
        <v>89.4</v>
      </c>
      <c r="K11" s="169">
        <v>100.1</v>
      </c>
      <c r="L11" s="182">
        <v>113.7</v>
      </c>
      <c r="M11" s="182">
        <v>107.2</v>
      </c>
      <c r="N11" s="182">
        <v>101.2</v>
      </c>
      <c r="O11" s="182">
        <v>101.8</v>
      </c>
      <c r="P11" s="169">
        <v>99</v>
      </c>
      <c r="Q11" s="169">
        <v>99.1</v>
      </c>
      <c r="R11" s="169">
        <v>107.8</v>
      </c>
      <c r="S11" s="182">
        <v>118.3</v>
      </c>
    </row>
    <row r="12" spans="1:27" ht="13.5" customHeight="1" x14ac:dyDescent="0.2">
      <c r="B12" s="144" t="s">
        <v>156</v>
      </c>
      <c r="C12" s="152"/>
      <c r="D12" s="160">
        <v>104.5</v>
      </c>
      <c r="E12" s="170">
        <v>109.7</v>
      </c>
      <c r="F12" s="170">
        <v>109.9</v>
      </c>
      <c r="G12" s="170">
        <v>95.8</v>
      </c>
      <c r="H12" s="170">
        <v>97.8</v>
      </c>
      <c r="I12" s="170">
        <v>99</v>
      </c>
      <c r="J12" s="170">
        <v>94.4</v>
      </c>
      <c r="K12" s="170">
        <v>99.9</v>
      </c>
      <c r="L12" s="170">
        <v>119.3</v>
      </c>
      <c r="M12" s="170">
        <v>112.4</v>
      </c>
      <c r="N12" s="170">
        <v>102</v>
      </c>
      <c r="O12" s="170">
        <v>96.1</v>
      </c>
      <c r="P12" s="170">
        <v>96.1</v>
      </c>
      <c r="Q12" s="170">
        <v>100.6</v>
      </c>
      <c r="R12" s="170">
        <v>106</v>
      </c>
      <c r="S12" s="170">
        <v>126</v>
      </c>
    </row>
    <row r="13" spans="1:27" ht="13.5" customHeight="1" x14ac:dyDescent="0.2">
      <c r="A13" s="145"/>
      <c r="B13" s="145" t="s">
        <v>305</v>
      </c>
      <c r="C13" s="153"/>
      <c r="D13" s="161">
        <v>109</v>
      </c>
      <c r="E13" s="171">
        <v>118.6</v>
      </c>
      <c r="F13" s="171">
        <v>113.5</v>
      </c>
      <c r="G13" s="171">
        <v>106</v>
      </c>
      <c r="H13" s="171">
        <v>95.9</v>
      </c>
      <c r="I13" s="171">
        <v>96.9</v>
      </c>
      <c r="J13" s="171">
        <v>108.8</v>
      </c>
      <c r="K13" s="171">
        <v>102.3</v>
      </c>
      <c r="L13" s="171">
        <v>112</v>
      </c>
      <c r="M13" s="171">
        <v>118.3</v>
      </c>
      <c r="N13" s="171">
        <v>96.3</v>
      </c>
      <c r="O13" s="171">
        <v>90.2</v>
      </c>
      <c r="P13" s="171">
        <v>103.2</v>
      </c>
      <c r="Q13" s="171">
        <v>100</v>
      </c>
      <c r="R13" s="171">
        <v>114.9</v>
      </c>
      <c r="S13" s="171">
        <v>132.9</v>
      </c>
    </row>
    <row r="14" spans="1:27" ht="13.5" customHeight="1" x14ac:dyDescent="0.2">
      <c r="A14" s="144" t="s">
        <v>473</v>
      </c>
      <c r="B14" s="144" t="s">
        <v>360</v>
      </c>
      <c r="C14" s="152" t="s">
        <v>225</v>
      </c>
      <c r="D14" s="158">
        <v>92.1</v>
      </c>
      <c r="E14" s="168">
        <v>91.9</v>
      </c>
      <c r="F14" s="168">
        <v>92.8</v>
      </c>
      <c r="G14" s="168">
        <v>128.19999999999999</v>
      </c>
      <c r="H14" s="168">
        <v>89.2</v>
      </c>
      <c r="I14" s="168">
        <v>85.1</v>
      </c>
      <c r="J14" s="168">
        <v>95.7</v>
      </c>
      <c r="K14" s="168">
        <v>74.7</v>
      </c>
      <c r="L14" s="168">
        <v>101</v>
      </c>
      <c r="M14" s="168">
        <v>86.8</v>
      </c>
      <c r="N14" s="168">
        <v>92.8</v>
      </c>
      <c r="O14" s="168">
        <v>79.099999999999994</v>
      </c>
      <c r="P14" s="168">
        <v>83.8</v>
      </c>
      <c r="Q14" s="168">
        <v>87.4</v>
      </c>
      <c r="R14" s="168">
        <v>94.7</v>
      </c>
      <c r="S14" s="168">
        <v>123.5</v>
      </c>
    </row>
    <row r="15" spans="1:27" ht="13.5" customHeight="1" x14ac:dyDescent="0.2">
      <c r="A15" s="146" t="s">
        <v>84</v>
      </c>
      <c r="B15" s="144">
        <v>2</v>
      </c>
      <c r="C15" s="152"/>
      <c r="D15" s="159">
        <v>88.4</v>
      </c>
      <c r="E15" s="169">
        <v>90.3</v>
      </c>
      <c r="F15" s="169">
        <v>88.3</v>
      </c>
      <c r="G15" s="169">
        <v>89.6</v>
      </c>
      <c r="H15" s="169">
        <v>83.2</v>
      </c>
      <c r="I15" s="169">
        <v>87.9</v>
      </c>
      <c r="J15" s="169">
        <v>93.8</v>
      </c>
      <c r="K15" s="169">
        <v>74.599999999999994</v>
      </c>
      <c r="L15" s="169">
        <v>94.4</v>
      </c>
      <c r="M15" s="169">
        <v>84.5</v>
      </c>
      <c r="N15" s="169">
        <v>92.6</v>
      </c>
      <c r="O15" s="169">
        <v>83.3</v>
      </c>
      <c r="P15" s="169">
        <v>77.900000000000006</v>
      </c>
      <c r="Q15" s="169">
        <v>82.8</v>
      </c>
      <c r="R15" s="169">
        <v>94.5</v>
      </c>
      <c r="S15" s="169">
        <v>114.9</v>
      </c>
    </row>
    <row r="16" spans="1:27" ht="13.5" customHeight="1" x14ac:dyDescent="0.2">
      <c r="A16" s="146" t="s">
        <v>84</v>
      </c>
      <c r="B16" s="144">
        <v>3</v>
      </c>
      <c r="C16" s="152"/>
      <c r="D16" s="159">
        <v>92.3</v>
      </c>
      <c r="E16" s="169">
        <v>100.2</v>
      </c>
      <c r="F16" s="169">
        <v>91.7</v>
      </c>
      <c r="G16" s="169">
        <v>101</v>
      </c>
      <c r="H16" s="169">
        <v>83.3</v>
      </c>
      <c r="I16" s="169">
        <v>89.5</v>
      </c>
      <c r="J16" s="169">
        <v>94.6</v>
      </c>
      <c r="K16" s="169">
        <v>83</v>
      </c>
      <c r="L16" s="169">
        <v>95.9</v>
      </c>
      <c r="M16" s="169">
        <v>86.4</v>
      </c>
      <c r="N16" s="169">
        <v>92.2</v>
      </c>
      <c r="O16" s="169">
        <v>79.8</v>
      </c>
      <c r="P16" s="169">
        <v>82</v>
      </c>
      <c r="Q16" s="169">
        <v>90.5</v>
      </c>
      <c r="R16" s="169">
        <v>100.1</v>
      </c>
      <c r="S16" s="169">
        <v>118.8</v>
      </c>
    </row>
    <row r="17" spans="1:21" ht="13.5" customHeight="1" x14ac:dyDescent="0.2">
      <c r="A17" s="146" t="s">
        <v>84</v>
      </c>
      <c r="B17" s="144">
        <v>4</v>
      </c>
      <c r="D17" s="159">
        <v>92.5</v>
      </c>
      <c r="E17" s="169">
        <v>111.3</v>
      </c>
      <c r="F17" s="169">
        <v>92.1</v>
      </c>
      <c r="G17" s="169">
        <v>95.6</v>
      </c>
      <c r="H17" s="169">
        <v>80.599999999999994</v>
      </c>
      <c r="I17" s="169">
        <v>88.7</v>
      </c>
      <c r="J17" s="169">
        <v>92.8</v>
      </c>
      <c r="K17" s="169">
        <v>78.8</v>
      </c>
      <c r="L17" s="169">
        <v>110.5</v>
      </c>
      <c r="M17" s="169">
        <v>88</v>
      </c>
      <c r="N17" s="169">
        <v>91.2</v>
      </c>
      <c r="O17" s="169">
        <v>87</v>
      </c>
      <c r="P17" s="169">
        <v>77.400000000000006</v>
      </c>
      <c r="Q17" s="169">
        <v>90.6</v>
      </c>
      <c r="R17" s="169">
        <v>92.1</v>
      </c>
      <c r="S17" s="169">
        <v>118.1</v>
      </c>
    </row>
    <row r="18" spans="1:21" ht="13.5" customHeight="1" x14ac:dyDescent="0.2">
      <c r="A18" s="146" t="s">
        <v>84</v>
      </c>
      <c r="B18" s="144">
        <v>5</v>
      </c>
      <c r="C18" s="152"/>
      <c r="D18" s="159">
        <v>92</v>
      </c>
      <c r="E18" s="169">
        <v>102.3</v>
      </c>
      <c r="F18" s="169">
        <v>90.5</v>
      </c>
      <c r="G18" s="169">
        <v>91.9</v>
      </c>
      <c r="H18" s="169">
        <v>81.599999999999994</v>
      </c>
      <c r="I18" s="169">
        <v>86.4</v>
      </c>
      <c r="J18" s="169">
        <v>94.3</v>
      </c>
      <c r="K18" s="169">
        <v>77.400000000000006</v>
      </c>
      <c r="L18" s="169">
        <v>102.1</v>
      </c>
      <c r="M18" s="169">
        <v>123.7</v>
      </c>
      <c r="N18" s="169">
        <v>94.2</v>
      </c>
      <c r="O18" s="169">
        <v>86.1</v>
      </c>
      <c r="P18" s="169">
        <v>77.5</v>
      </c>
      <c r="Q18" s="169">
        <v>85.8</v>
      </c>
      <c r="R18" s="169">
        <v>92.1</v>
      </c>
      <c r="S18" s="169">
        <v>116</v>
      </c>
    </row>
    <row r="19" spans="1:21" ht="13.5" customHeight="1" x14ac:dyDescent="0.2">
      <c r="A19" s="146" t="s">
        <v>84</v>
      </c>
      <c r="B19" s="144">
        <v>6</v>
      </c>
      <c r="C19" s="152"/>
      <c r="D19" s="159">
        <v>144.30000000000001</v>
      </c>
      <c r="E19" s="169">
        <v>154.9</v>
      </c>
      <c r="F19" s="169">
        <v>142.6</v>
      </c>
      <c r="G19" s="169">
        <v>101.6</v>
      </c>
      <c r="H19" s="169">
        <v>144.9</v>
      </c>
      <c r="I19" s="169">
        <v>106.7</v>
      </c>
      <c r="J19" s="169">
        <v>126.5</v>
      </c>
      <c r="K19" s="169">
        <v>185.2</v>
      </c>
      <c r="L19" s="169">
        <v>155.6</v>
      </c>
      <c r="M19" s="169">
        <v>135.69999999999999</v>
      </c>
      <c r="N19" s="169">
        <v>111.6</v>
      </c>
      <c r="O19" s="169">
        <v>101.2</v>
      </c>
      <c r="P19" s="169">
        <v>210.7</v>
      </c>
      <c r="Q19" s="169">
        <v>131.5</v>
      </c>
      <c r="R19" s="169">
        <v>173.9</v>
      </c>
      <c r="S19" s="169">
        <v>180.6</v>
      </c>
    </row>
    <row r="20" spans="1:21" ht="13.5" customHeight="1" x14ac:dyDescent="0.2">
      <c r="A20" s="146" t="s">
        <v>84</v>
      </c>
      <c r="B20" s="144">
        <v>7</v>
      </c>
      <c r="C20" s="152"/>
      <c r="D20" s="159">
        <v>139.80000000000001</v>
      </c>
      <c r="E20" s="169">
        <v>150.1</v>
      </c>
      <c r="F20" s="169">
        <v>169.7</v>
      </c>
      <c r="G20" s="169">
        <v>112.9</v>
      </c>
      <c r="H20" s="169">
        <v>99.6</v>
      </c>
      <c r="I20" s="169">
        <v>118.6</v>
      </c>
      <c r="J20" s="169">
        <v>139.19999999999999</v>
      </c>
      <c r="K20" s="169">
        <v>107.5</v>
      </c>
      <c r="L20" s="169">
        <v>137.19999999999999</v>
      </c>
      <c r="M20" s="169">
        <v>207.6</v>
      </c>
      <c r="N20" s="169">
        <v>98.7</v>
      </c>
      <c r="O20" s="169">
        <v>107.6</v>
      </c>
      <c r="P20" s="169">
        <v>86.3</v>
      </c>
      <c r="Q20" s="169">
        <v>111.7</v>
      </c>
      <c r="R20" s="169">
        <v>150.5</v>
      </c>
      <c r="S20" s="169">
        <v>154.6</v>
      </c>
    </row>
    <row r="21" spans="1:21" ht="13.5" customHeight="1" x14ac:dyDescent="0.2">
      <c r="A21" s="147" t="s">
        <v>84</v>
      </c>
      <c r="B21" s="144">
        <v>8</v>
      </c>
      <c r="C21" s="152"/>
      <c r="D21" s="159">
        <v>92.5</v>
      </c>
      <c r="E21" s="169">
        <v>120.4</v>
      </c>
      <c r="F21" s="169">
        <v>93.3</v>
      </c>
      <c r="G21" s="169">
        <v>97.7</v>
      </c>
      <c r="H21" s="169">
        <v>97.3</v>
      </c>
      <c r="I21" s="169">
        <v>87.4</v>
      </c>
      <c r="J21" s="169">
        <v>96.9</v>
      </c>
      <c r="K21" s="169">
        <v>78.2</v>
      </c>
      <c r="L21" s="169">
        <v>85.9</v>
      </c>
      <c r="M21" s="169">
        <v>88.1</v>
      </c>
      <c r="N21" s="169">
        <v>94.8</v>
      </c>
      <c r="O21" s="169">
        <v>91.8</v>
      </c>
      <c r="P21" s="169">
        <v>75.2</v>
      </c>
      <c r="Q21" s="169">
        <v>82.9</v>
      </c>
      <c r="R21" s="169">
        <v>91</v>
      </c>
      <c r="S21" s="169">
        <v>117.7</v>
      </c>
    </row>
    <row r="22" spans="1:21" ht="13.5" customHeight="1" x14ac:dyDescent="0.2">
      <c r="A22" s="146" t="s">
        <v>84</v>
      </c>
      <c r="B22" s="144">
        <v>9</v>
      </c>
      <c r="D22" s="159">
        <v>89.6</v>
      </c>
      <c r="E22" s="169">
        <v>100.9</v>
      </c>
      <c r="F22" s="169">
        <v>90.8</v>
      </c>
      <c r="G22" s="169">
        <v>98.6</v>
      </c>
      <c r="H22" s="169">
        <v>82.5</v>
      </c>
      <c r="I22" s="169">
        <v>86</v>
      </c>
      <c r="J22" s="169">
        <v>91.2</v>
      </c>
      <c r="K22" s="169">
        <v>84.1</v>
      </c>
      <c r="L22" s="169">
        <v>82.8</v>
      </c>
      <c r="M22" s="169">
        <v>84.2</v>
      </c>
      <c r="N22" s="169">
        <v>87.5</v>
      </c>
      <c r="O22" s="169">
        <v>84.8</v>
      </c>
      <c r="P22" s="169">
        <v>75.900000000000006</v>
      </c>
      <c r="Q22" s="169">
        <v>84.7</v>
      </c>
      <c r="R22" s="169">
        <v>85.8</v>
      </c>
      <c r="S22" s="169">
        <v>118.8</v>
      </c>
    </row>
    <row r="23" spans="1:21" ht="13.5" customHeight="1" x14ac:dyDescent="0.2">
      <c r="A23" s="146" t="s">
        <v>84</v>
      </c>
      <c r="B23" s="144">
        <v>10</v>
      </c>
      <c r="C23" s="152"/>
      <c r="D23" s="159">
        <v>89.6</v>
      </c>
      <c r="E23" s="169">
        <v>97.9</v>
      </c>
      <c r="F23" s="169">
        <v>90.1</v>
      </c>
      <c r="G23" s="169">
        <v>98.9</v>
      </c>
      <c r="H23" s="169">
        <v>80.3</v>
      </c>
      <c r="I23" s="169">
        <v>86.5</v>
      </c>
      <c r="J23" s="169">
        <v>97.1</v>
      </c>
      <c r="K23" s="169">
        <v>77.900000000000006</v>
      </c>
      <c r="L23" s="169">
        <v>97.8</v>
      </c>
      <c r="M23" s="169">
        <v>90.2</v>
      </c>
      <c r="N23" s="169">
        <v>87.7</v>
      </c>
      <c r="O23" s="169">
        <v>80.5</v>
      </c>
      <c r="P23" s="169">
        <v>76.900000000000006</v>
      </c>
      <c r="Q23" s="169">
        <v>81.7</v>
      </c>
      <c r="R23" s="169">
        <v>87.7</v>
      </c>
      <c r="S23" s="169">
        <v>114.7</v>
      </c>
    </row>
    <row r="24" spans="1:21" ht="13.5" customHeight="1" x14ac:dyDescent="0.2">
      <c r="A24" s="146" t="s">
        <v>84</v>
      </c>
      <c r="B24" s="144">
        <v>11</v>
      </c>
      <c r="C24" s="152"/>
      <c r="D24" s="159">
        <v>95.5</v>
      </c>
      <c r="E24" s="169">
        <v>97.8</v>
      </c>
      <c r="F24" s="169">
        <v>97.2</v>
      </c>
      <c r="G24" s="169">
        <v>98.7</v>
      </c>
      <c r="H24" s="169">
        <v>79.8</v>
      </c>
      <c r="I24" s="169">
        <v>103.2</v>
      </c>
      <c r="J24" s="169">
        <v>93.4</v>
      </c>
      <c r="K24" s="169">
        <v>81.3</v>
      </c>
      <c r="L24" s="169">
        <v>93.9</v>
      </c>
      <c r="M24" s="169">
        <v>95.1</v>
      </c>
      <c r="N24" s="169">
        <v>91.9</v>
      </c>
      <c r="O24" s="169">
        <v>91.3</v>
      </c>
      <c r="P24" s="169">
        <v>76</v>
      </c>
      <c r="Q24" s="169">
        <v>95.9</v>
      </c>
      <c r="R24" s="169">
        <v>88</v>
      </c>
      <c r="S24" s="169">
        <v>122.2</v>
      </c>
    </row>
    <row r="25" spans="1:21" ht="13.5" customHeight="1" x14ac:dyDescent="0.2">
      <c r="A25" s="146" t="s">
        <v>84</v>
      </c>
      <c r="B25" s="144">
        <v>12</v>
      </c>
      <c r="C25" s="152"/>
      <c r="D25" s="159">
        <v>199</v>
      </c>
      <c r="E25" s="169">
        <v>205.1</v>
      </c>
      <c r="F25" s="169">
        <v>222.9</v>
      </c>
      <c r="G25" s="169">
        <v>157.19999999999999</v>
      </c>
      <c r="H25" s="169">
        <v>148.19999999999999</v>
      </c>
      <c r="I25" s="169">
        <v>137.1</v>
      </c>
      <c r="J25" s="169">
        <v>190.5</v>
      </c>
      <c r="K25" s="169">
        <v>224.8</v>
      </c>
      <c r="L25" s="169">
        <v>186.3</v>
      </c>
      <c r="M25" s="169">
        <v>249.8</v>
      </c>
      <c r="N25" s="169">
        <v>120.7</v>
      </c>
      <c r="O25" s="169">
        <v>109.6</v>
      </c>
      <c r="P25" s="169">
        <v>239.2</v>
      </c>
      <c r="Q25" s="169">
        <v>174.2</v>
      </c>
      <c r="R25" s="169">
        <v>227.8</v>
      </c>
      <c r="S25" s="169">
        <v>194.4</v>
      </c>
      <c r="U25" s="190"/>
    </row>
    <row r="26" spans="1:21" ht="13.5" customHeight="1" x14ac:dyDescent="0.2">
      <c r="A26" s="148" t="s">
        <v>553</v>
      </c>
      <c r="B26" s="151" t="s">
        <v>360</v>
      </c>
      <c r="C26" s="154"/>
      <c r="D26" s="162">
        <v>94.4</v>
      </c>
      <c r="E26" s="172">
        <v>101.7</v>
      </c>
      <c r="F26" s="172">
        <v>93.3</v>
      </c>
      <c r="G26" s="172">
        <v>162.4</v>
      </c>
      <c r="H26" s="172">
        <v>98.8</v>
      </c>
      <c r="I26" s="172">
        <v>96.3</v>
      </c>
      <c r="J26" s="172">
        <v>89.5</v>
      </c>
      <c r="K26" s="172">
        <v>83.3</v>
      </c>
      <c r="L26" s="172">
        <v>106.2</v>
      </c>
      <c r="M26" s="172">
        <v>95.3</v>
      </c>
      <c r="N26" s="172">
        <v>96.8</v>
      </c>
      <c r="O26" s="172">
        <v>89.1</v>
      </c>
      <c r="P26" s="172">
        <v>89.4</v>
      </c>
      <c r="Q26" s="172">
        <v>86</v>
      </c>
      <c r="R26" s="172">
        <v>92.8</v>
      </c>
      <c r="S26" s="172">
        <v>127.7</v>
      </c>
      <c r="U26" s="191"/>
    </row>
    <row r="27" spans="1:21" ht="17.25" customHeight="1" x14ac:dyDescent="0.2">
      <c r="A27" s="142"/>
      <c r="B27" s="142"/>
      <c r="C27" s="142"/>
      <c r="D27" s="591" t="s">
        <v>94</v>
      </c>
      <c r="E27" s="591"/>
      <c r="F27" s="591"/>
      <c r="G27" s="591"/>
      <c r="H27" s="591"/>
      <c r="I27" s="591"/>
      <c r="J27" s="591"/>
      <c r="K27" s="591"/>
      <c r="L27" s="591"/>
      <c r="M27" s="591"/>
      <c r="N27" s="591"/>
      <c r="O27" s="591"/>
      <c r="P27" s="591"/>
      <c r="Q27" s="591"/>
      <c r="R27" s="591"/>
      <c r="S27" s="591"/>
    </row>
    <row r="28" spans="1:21" ht="13.5" customHeight="1" x14ac:dyDescent="0.2">
      <c r="A28" s="143" t="s">
        <v>52</v>
      </c>
      <c r="B28" s="143" t="s">
        <v>329</v>
      </c>
      <c r="C28" s="152"/>
      <c r="D28" s="158">
        <v>0.1</v>
      </c>
      <c r="E28" s="168">
        <v>-11.9</v>
      </c>
      <c r="F28" s="168">
        <v>0.7</v>
      </c>
      <c r="G28" s="168">
        <v>-2.5</v>
      </c>
      <c r="H28" s="168">
        <v>5</v>
      </c>
      <c r="I28" s="168">
        <v>3.4</v>
      </c>
      <c r="J28" s="168">
        <v>0.7</v>
      </c>
      <c r="K28" s="168">
        <v>-4.7</v>
      </c>
      <c r="L28" s="181">
        <v>-3.1</v>
      </c>
      <c r="M28" s="181">
        <v>-4.2</v>
      </c>
      <c r="N28" s="181">
        <v>16.100000000000001</v>
      </c>
      <c r="O28" s="181">
        <v>1.5</v>
      </c>
      <c r="P28" s="168">
        <v>-5.2</v>
      </c>
      <c r="Q28" s="168">
        <v>1.4</v>
      </c>
      <c r="R28" s="168">
        <v>-2.6</v>
      </c>
      <c r="S28" s="181">
        <v>1.4</v>
      </c>
    </row>
    <row r="29" spans="1:21" ht="13.5" customHeight="1" x14ac:dyDescent="0.2">
      <c r="A29" s="144"/>
      <c r="B29" s="144" t="s">
        <v>239</v>
      </c>
      <c r="C29" s="152"/>
      <c r="D29" s="159">
        <v>-0.8</v>
      </c>
      <c r="E29" s="169">
        <v>0.6</v>
      </c>
      <c r="F29" s="169">
        <v>-3.9</v>
      </c>
      <c r="G29" s="169">
        <v>-9.9</v>
      </c>
      <c r="H29" s="169">
        <v>1.8</v>
      </c>
      <c r="I29" s="169">
        <v>-8</v>
      </c>
      <c r="J29" s="169">
        <v>-5.8</v>
      </c>
      <c r="K29" s="169">
        <v>0.7</v>
      </c>
      <c r="L29" s="182">
        <v>-8.3000000000000007</v>
      </c>
      <c r="M29" s="182">
        <v>3.1</v>
      </c>
      <c r="N29" s="182">
        <v>-9.8000000000000007</v>
      </c>
      <c r="O29" s="182">
        <v>-1.5</v>
      </c>
      <c r="P29" s="169">
        <v>32</v>
      </c>
      <c r="Q29" s="169">
        <v>5.3</v>
      </c>
      <c r="R29" s="169">
        <v>-1.2</v>
      </c>
      <c r="S29" s="182">
        <v>-5.4</v>
      </c>
    </row>
    <row r="30" spans="1:21" ht="13.5" customHeight="1" x14ac:dyDescent="0.2">
      <c r="A30" s="144"/>
      <c r="B30" s="144" t="s">
        <v>150</v>
      </c>
      <c r="C30" s="152"/>
      <c r="D30" s="159">
        <v>1</v>
      </c>
      <c r="E30" s="169">
        <v>7.1</v>
      </c>
      <c r="F30" s="169">
        <v>2</v>
      </c>
      <c r="G30" s="169">
        <v>-1.2</v>
      </c>
      <c r="H30" s="169">
        <v>4.9000000000000004</v>
      </c>
      <c r="I30" s="169">
        <v>1.5</v>
      </c>
      <c r="J30" s="169">
        <v>-8.3000000000000007</v>
      </c>
      <c r="K30" s="169">
        <v>-4.8</v>
      </c>
      <c r="L30" s="182">
        <v>12</v>
      </c>
      <c r="M30" s="182">
        <v>6</v>
      </c>
      <c r="N30" s="182">
        <v>2.1</v>
      </c>
      <c r="O30" s="182">
        <v>-2.7</v>
      </c>
      <c r="P30" s="169">
        <v>-1.1000000000000001</v>
      </c>
      <c r="Q30" s="169">
        <v>-0.5</v>
      </c>
      <c r="R30" s="169">
        <v>-1</v>
      </c>
      <c r="S30" s="182">
        <v>17.399999999999999</v>
      </c>
    </row>
    <row r="31" spans="1:21" ht="13.5" customHeight="1" x14ac:dyDescent="0.2">
      <c r="A31" s="144"/>
      <c r="B31" s="144" t="s">
        <v>363</v>
      </c>
      <c r="C31" s="152"/>
      <c r="D31" s="159">
        <v>0.9</v>
      </c>
      <c r="E31" s="169">
        <v>-3.9</v>
      </c>
      <c r="F31" s="169">
        <v>5.6</v>
      </c>
      <c r="G31" s="169">
        <v>-8.1999999999999993</v>
      </c>
      <c r="H31" s="169">
        <v>-5.8</v>
      </c>
      <c r="I31" s="169">
        <v>-8.5</v>
      </c>
      <c r="J31" s="169">
        <v>-2.5</v>
      </c>
      <c r="K31" s="169">
        <v>5.0999999999999996</v>
      </c>
      <c r="L31" s="182">
        <v>1.5</v>
      </c>
      <c r="M31" s="182">
        <v>1.1000000000000001</v>
      </c>
      <c r="N31" s="182">
        <v>-0.9</v>
      </c>
      <c r="O31" s="182">
        <v>4.7</v>
      </c>
      <c r="P31" s="169">
        <v>0.1</v>
      </c>
      <c r="Q31" s="169">
        <v>-0.4</v>
      </c>
      <c r="R31" s="169">
        <v>8.9</v>
      </c>
      <c r="S31" s="182">
        <v>0.8</v>
      </c>
    </row>
    <row r="32" spans="1:21" ht="13.5" customHeight="1" x14ac:dyDescent="0.2">
      <c r="B32" s="144" t="s">
        <v>156</v>
      </c>
      <c r="C32" s="152"/>
      <c r="D32" s="159">
        <v>2.6</v>
      </c>
      <c r="E32" s="169">
        <v>6.6</v>
      </c>
      <c r="F32" s="169">
        <v>2</v>
      </c>
      <c r="G32" s="169">
        <v>5.6</v>
      </c>
      <c r="H32" s="169">
        <v>-1</v>
      </c>
      <c r="I32" s="169">
        <v>6.5</v>
      </c>
      <c r="J32" s="169">
        <v>5.6</v>
      </c>
      <c r="K32" s="169">
        <v>-0.2</v>
      </c>
      <c r="L32" s="182">
        <v>4.9000000000000004</v>
      </c>
      <c r="M32" s="182">
        <v>4.9000000000000004</v>
      </c>
      <c r="N32" s="182">
        <v>0.8</v>
      </c>
      <c r="O32" s="182">
        <v>-5.6</v>
      </c>
      <c r="P32" s="169">
        <v>-2.9</v>
      </c>
      <c r="Q32" s="169">
        <v>1.5</v>
      </c>
      <c r="R32" s="169">
        <v>-1.7</v>
      </c>
      <c r="S32" s="182">
        <v>6.5</v>
      </c>
    </row>
    <row r="33" spans="1:31" ht="13.5" customHeight="1" x14ac:dyDescent="0.2">
      <c r="A33" s="145"/>
      <c r="B33" s="145" t="s">
        <v>305</v>
      </c>
      <c r="C33" s="153"/>
      <c r="D33" s="161">
        <v>3.8</v>
      </c>
      <c r="E33" s="171">
        <v>7.4</v>
      </c>
      <c r="F33" s="171">
        <v>1.7</v>
      </c>
      <c r="G33" s="171">
        <v>12.1</v>
      </c>
      <c r="H33" s="171">
        <v>-0.9</v>
      </c>
      <c r="I33" s="171">
        <v>-2.5</v>
      </c>
      <c r="J33" s="171">
        <v>16</v>
      </c>
      <c r="K33" s="171">
        <v>4.3</v>
      </c>
      <c r="L33" s="171">
        <v>-6.7</v>
      </c>
      <c r="M33" s="171">
        <v>2.7</v>
      </c>
      <c r="N33" s="171">
        <v>-2.7</v>
      </c>
      <c r="O33" s="171">
        <v>-6.4</v>
      </c>
      <c r="P33" s="171">
        <v>6.2</v>
      </c>
      <c r="Q33" s="171">
        <v>3</v>
      </c>
      <c r="R33" s="171">
        <v>8.8000000000000007</v>
      </c>
      <c r="S33" s="171">
        <v>5.3</v>
      </c>
    </row>
    <row r="34" spans="1:31" ht="13.5" customHeight="1" x14ac:dyDescent="0.2">
      <c r="A34" s="144" t="s">
        <v>473</v>
      </c>
      <c r="B34" s="144" t="s">
        <v>360</v>
      </c>
      <c r="C34" s="152" t="s">
        <v>252</v>
      </c>
      <c r="D34" s="158">
        <v>0.7</v>
      </c>
      <c r="E34" s="168">
        <v>-6.7</v>
      </c>
      <c r="F34" s="168">
        <v>0</v>
      </c>
      <c r="G34" s="168">
        <v>56.9</v>
      </c>
      <c r="H34" s="168">
        <v>8.3000000000000007</v>
      </c>
      <c r="I34" s="168">
        <v>-3.2</v>
      </c>
      <c r="J34" s="168">
        <v>5.2</v>
      </c>
      <c r="K34" s="168">
        <v>1.2</v>
      </c>
      <c r="L34" s="168">
        <v>0.8</v>
      </c>
      <c r="M34" s="168">
        <v>-4.9000000000000004</v>
      </c>
      <c r="N34" s="168">
        <v>-0.1</v>
      </c>
      <c r="O34" s="168">
        <v>-13.6</v>
      </c>
      <c r="P34" s="168">
        <v>10.8</v>
      </c>
      <c r="Q34" s="168">
        <v>-5</v>
      </c>
      <c r="R34" s="168">
        <v>11.5</v>
      </c>
      <c r="S34" s="168">
        <v>7.7</v>
      </c>
    </row>
    <row r="35" spans="1:31" ht="13.5" customHeight="1" x14ac:dyDescent="0.2">
      <c r="A35" s="146" t="s">
        <v>84</v>
      </c>
      <c r="B35" s="144">
        <v>2</v>
      </c>
      <c r="C35" s="152"/>
      <c r="D35" s="159">
        <v>2.8</v>
      </c>
      <c r="E35" s="169">
        <v>1.1000000000000001</v>
      </c>
      <c r="F35" s="169">
        <v>1</v>
      </c>
      <c r="G35" s="169">
        <v>14.7</v>
      </c>
      <c r="H35" s="169">
        <v>14.9</v>
      </c>
      <c r="I35" s="169">
        <v>3.4</v>
      </c>
      <c r="J35" s="169">
        <v>15.2</v>
      </c>
      <c r="K35" s="169">
        <v>2.6</v>
      </c>
      <c r="L35" s="169">
        <v>-6.8</v>
      </c>
      <c r="M35" s="169">
        <v>-0.6</v>
      </c>
      <c r="N35" s="169">
        <v>3.8</v>
      </c>
      <c r="O35" s="169">
        <v>-12.1</v>
      </c>
      <c r="P35" s="169">
        <v>2.5</v>
      </c>
      <c r="Q35" s="169">
        <v>-1</v>
      </c>
      <c r="R35" s="169">
        <v>8.1999999999999993</v>
      </c>
      <c r="S35" s="169">
        <v>4</v>
      </c>
    </row>
    <row r="36" spans="1:31" ht="13.5" customHeight="1" x14ac:dyDescent="0.2">
      <c r="A36" s="146" t="s">
        <v>84</v>
      </c>
      <c r="B36" s="144">
        <v>3</v>
      </c>
      <c r="C36" s="152"/>
      <c r="D36" s="159">
        <v>4.0999999999999996</v>
      </c>
      <c r="E36" s="169">
        <v>3.4</v>
      </c>
      <c r="F36" s="169">
        <v>0.7</v>
      </c>
      <c r="G36" s="169">
        <v>11.4</v>
      </c>
      <c r="H36" s="169">
        <v>1.7</v>
      </c>
      <c r="I36" s="169">
        <v>2.8</v>
      </c>
      <c r="J36" s="169">
        <v>24.5</v>
      </c>
      <c r="K36" s="169">
        <v>2.7</v>
      </c>
      <c r="L36" s="169">
        <v>-8.1</v>
      </c>
      <c r="M36" s="169">
        <v>-2.9</v>
      </c>
      <c r="N36" s="169">
        <v>-4.9000000000000004</v>
      </c>
      <c r="O36" s="169">
        <v>-13</v>
      </c>
      <c r="P36" s="169">
        <v>4.9000000000000004</v>
      </c>
      <c r="Q36" s="169">
        <v>10.5</v>
      </c>
      <c r="R36" s="169">
        <v>-2.8</v>
      </c>
      <c r="S36" s="169">
        <v>-3.2</v>
      </c>
    </row>
    <row r="37" spans="1:31" ht="13.5" customHeight="1" x14ac:dyDescent="0.2">
      <c r="A37" s="146" t="s">
        <v>84</v>
      </c>
      <c r="B37" s="144">
        <v>4</v>
      </c>
      <c r="D37" s="159">
        <v>3.1</v>
      </c>
      <c r="E37" s="169">
        <v>3.6</v>
      </c>
      <c r="F37" s="169">
        <v>3.4</v>
      </c>
      <c r="G37" s="169">
        <v>20.3</v>
      </c>
      <c r="H37" s="169">
        <v>7</v>
      </c>
      <c r="I37" s="169">
        <v>-2</v>
      </c>
      <c r="J37" s="169">
        <v>14.9</v>
      </c>
      <c r="K37" s="169">
        <v>5.5</v>
      </c>
      <c r="L37" s="169">
        <v>-2.6</v>
      </c>
      <c r="M37" s="169">
        <v>2.7</v>
      </c>
      <c r="N37" s="169">
        <v>-3.9</v>
      </c>
      <c r="O37" s="169">
        <v>-12.6</v>
      </c>
      <c r="P37" s="169">
        <v>1.3</v>
      </c>
      <c r="Q37" s="169">
        <v>3.3</v>
      </c>
      <c r="R37" s="169">
        <v>0.8</v>
      </c>
      <c r="S37" s="169">
        <v>-2.9</v>
      </c>
    </row>
    <row r="38" spans="1:31" ht="13.5" customHeight="1" x14ac:dyDescent="0.2">
      <c r="A38" s="146" t="s">
        <v>84</v>
      </c>
      <c r="B38" s="144">
        <v>5</v>
      </c>
      <c r="C38" s="152"/>
      <c r="D38" s="159">
        <v>4.4000000000000004</v>
      </c>
      <c r="E38" s="169">
        <v>12.9</v>
      </c>
      <c r="F38" s="169">
        <v>3</v>
      </c>
      <c r="G38" s="169">
        <v>16</v>
      </c>
      <c r="H38" s="169">
        <v>7.5</v>
      </c>
      <c r="I38" s="169">
        <v>0.9</v>
      </c>
      <c r="J38" s="169">
        <v>16.7</v>
      </c>
      <c r="K38" s="169">
        <v>3.9</v>
      </c>
      <c r="L38" s="169">
        <v>-2.2999999999999998</v>
      </c>
      <c r="M38" s="169">
        <v>0.6</v>
      </c>
      <c r="N38" s="169">
        <v>-1.9</v>
      </c>
      <c r="O38" s="169">
        <v>-6.4</v>
      </c>
      <c r="P38" s="169">
        <v>2.5</v>
      </c>
      <c r="Q38" s="169">
        <v>1.9</v>
      </c>
      <c r="R38" s="169">
        <v>3</v>
      </c>
      <c r="S38" s="169">
        <v>5</v>
      </c>
    </row>
    <row r="39" spans="1:31" ht="13.5" customHeight="1" x14ac:dyDescent="0.2">
      <c r="A39" s="146" t="s">
        <v>84</v>
      </c>
      <c r="B39" s="144">
        <v>6</v>
      </c>
      <c r="C39" s="152"/>
      <c r="D39" s="159">
        <v>8.9</v>
      </c>
      <c r="E39" s="169">
        <v>21.3</v>
      </c>
      <c r="F39" s="169">
        <v>4.9000000000000004</v>
      </c>
      <c r="G39" s="169">
        <v>-41.3</v>
      </c>
      <c r="H39" s="169">
        <v>19.600000000000001</v>
      </c>
      <c r="I39" s="169">
        <v>-5.6</v>
      </c>
      <c r="J39" s="169">
        <v>28.3</v>
      </c>
      <c r="K39" s="169">
        <v>-1</v>
      </c>
      <c r="L39" s="169">
        <v>-6.2</v>
      </c>
      <c r="M39" s="169">
        <v>-10.7</v>
      </c>
      <c r="N39" s="169">
        <v>14.9</v>
      </c>
      <c r="O39" s="169">
        <v>-10.6</v>
      </c>
      <c r="P39" s="169">
        <v>8.6</v>
      </c>
      <c r="Q39" s="169">
        <v>12.6</v>
      </c>
      <c r="R39" s="169">
        <v>21.7</v>
      </c>
      <c r="S39" s="169">
        <v>30.8</v>
      </c>
    </row>
    <row r="40" spans="1:31" ht="13.5" customHeight="1" x14ac:dyDescent="0.2">
      <c r="A40" s="146" t="s">
        <v>84</v>
      </c>
      <c r="B40" s="144">
        <v>7</v>
      </c>
      <c r="C40" s="152"/>
      <c r="D40" s="159">
        <v>1.2</v>
      </c>
      <c r="E40" s="169">
        <v>4.5</v>
      </c>
      <c r="F40" s="169">
        <v>-0.9</v>
      </c>
      <c r="G40" s="169">
        <v>25.6</v>
      </c>
      <c r="H40" s="169">
        <v>5.4</v>
      </c>
      <c r="I40" s="169">
        <v>-9.3000000000000007</v>
      </c>
      <c r="J40" s="169">
        <v>7.8</v>
      </c>
      <c r="K40" s="169">
        <v>12.6</v>
      </c>
      <c r="L40" s="169">
        <v>-7.3</v>
      </c>
      <c r="M40" s="169">
        <v>18.399999999999999</v>
      </c>
      <c r="N40" s="169">
        <v>-13</v>
      </c>
      <c r="O40" s="169">
        <v>-4.5</v>
      </c>
      <c r="P40" s="169">
        <v>15.5</v>
      </c>
      <c r="Q40" s="169">
        <v>-3</v>
      </c>
      <c r="R40" s="169">
        <v>10.3</v>
      </c>
      <c r="S40" s="169">
        <v>7.4</v>
      </c>
    </row>
    <row r="41" spans="1:31" ht="13.5" customHeight="1" x14ac:dyDescent="0.2">
      <c r="A41" s="147" t="s">
        <v>84</v>
      </c>
      <c r="B41" s="144">
        <v>8</v>
      </c>
      <c r="C41" s="152"/>
      <c r="D41" s="159">
        <v>1.2</v>
      </c>
      <c r="E41" s="169">
        <v>23.2</v>
      </c>
      <c r="F41" s="169">
        <v>1.3</v>
      </c>
      <c r="G41" s="169">
        <v>30.3</v>
      </c>
      <c r="H41" s="169">
        <v>-12.6</v>
      </c>
      <c r="I41" s="169">
        <v>-3.2</v>
      </c>
      <c r="J41" s="169">
        <v>6.3</v>
      </c>
      <c r="K41" s="169">
        <v>5.2</v>
      </c>
      <c r="L41" s="169">
        <v>-10.8</v>
      </c>
      <c r="M41" s="169">
        <v>-7.1</v>
      </c>
      <c r="N41" s="169">
        <v>-2.8</v>
      </c>
      <c r="O41" s="169">
        <v>2.6</v>
      </c>
      <c r="P41" s="169">
        <v>-3.8</v>
      </c>
      <c r="Q41" s="169">
        <v>-1.4</v>
      </c>
      <c r="R41" s="169">
        <v>10</v>
      </c>
      <c r="S41" s="169">
        <v>-1.2</v>
      </c>
    </row>
    <row r="42" spans="1:31" ht="13.5" customHeight="1" x14ac:dyDescent="0.2">
      <c r="A42" s="146" t="s">
        <v>84</v>
      </c>
      <c r="B42" s="144">
        <v>9</v>
      </c>
      <c r="D42" s="159">
        <v>2.2999999999999998</v>
      </c>
      <c r="E42" s="169">
        <v>6.7</v>
      </c>
      <c r="F42" s="169">
        <v>0.7</v>
      </c>
      <c r="G42" s="169">
        <v>28.4</v>
      </c>
      <c r="H42" s="169">
        <v>10.3</v>
      </c>
      <c r="I42" s="169">
        <v>-5.7</v>
      </c>
      <c r="J42" s="169">
        <v>14</v>
      </c>
      <c r="K42" s="169">
        <v>8.5</v>
      </c>
      <c r="L42" s="169">
        <v>-15.2</v>
      </c>
      <c r="M42" s="169">
        <v>-0.4</v>
      </c>
      <c r="N42" s="169">
        <v>-10</v>
      </c>
      <c r="O42" s="169">
        <v>0.2</v>
      </c>
      <c r="P42" s="169">
        <v>7.2</v>
      </c>
      <c r="Q42" s="169">
        <v>-0.2</v>
      </c>
      <c r="R42" s="169">
        <v>4.0999999999999996</v>
      </c>
      <c r="S42" s="169">
        <v>2.9</v>
      </c>
    </row>
    <row r="43" spans="1:31" ht="13.5" customHeight="1" x14ac:dyDescent="0.2">
      <c r="A43" s="146" t="s">
        <v>84</v>
      </c>
      <c r="B43" s="144">
        <v>10</v>
      </c>
      <c r="C43" s="152"/>
      <c r="D43" s="159">
        <v>1.8</v>
      </c>
      <c r="E43" s="169">
        <v>3.4</v>
      </c>
      <c r="F43" s="169">
        <v>0.6</v>
      </c>
      <c r="G43" s="169">
        <v>19.2</v>
      </c>
      <c r="H43" s="169">
        <v>-5</v>
      </c>
      <c r="I43" s="169">
        <v>-3.9</v>
      </c>
      <c r="J43" s="169">
        <v>18</v>
      </c>
      <c r="K43" s="169">
        <v>2.8</v>
      </c>
      <c r="L43" s="169">
        <v>-7.7</v>
      </c>
      <c r="M43" s="169">
        <v>3.7</v>
      </c>
      <c r="N43" s="169">
        <v>-7.8</v>
      </c>
      <c r="O43" s="169">
        <v>-7.5</v>
      </c>
      <c r="P43" s="169">
        <v>3.2</v>
      </c>
      <c r="Q43" s="169">
        <v>-1.6</v>
      </c>
      <c r="R43" s="169">
        <v>3.9</v>
      </c>
      <c r="S43" s="169">
        <v>-0.1</v>
      </c>
    </row>
    <row r="44" spans="1:31" ht="13.5" customHeight="1" x14ac:dyDescent="0.2">
      <c r="A44" s="146" t="s">
        <v>84</v>
      </c>
      <c r="B44" s="144">
        <v>11</v>
      </c>
      <c r="C44" s="152"/>
      <c r="D44" s="159">
        <v>4.0999999999999996</v>
      </c>
      <c r="E44" s="169">
        <v>-1.7</v>
      </c>
      <c r="F44" s="169">
        <v>0.9</v>
      </c>
      <c r="G44" s="169">
        <v>26.2</v>
      </c>
      <c r="H44" s="169">
        <v>-20.7</v>
      </c>
      <c r="I44" s="169">
        <v>9.1999999999999993</v>
      </c>
      <c r="J44" s="169">
        <v>10.9</v>
      </c>
      <c r="K44" s="169">
        <v>8.1</v>
      </c>
      <c r="L44" s="169">
        <v>-2.9</v>
      </c>
      <c r="M44" s="169">
        <v>14</v>
      </c>
      <c r="N44" s="169">
        <v>-9.1</v>
      </c>
      <c r="O44" s="169">
        <v>12.4</v>
      </c>
      <c r="P44" s="169">
        <v>3.7</v>
      </c>
      <c r="Q44" s="169">
        <v>8.5</v>
      </c>
      <c r="R44" s="169">
        <v>4</v>
      </c>
      <c r="S44" s="169">
        <v>5.8</v>
      </c>
    </row>
    <row r="45" spans="1:31" ht="13.5" customHeight="1" x14ac:dyDescent="0.2">
      <c r="A45" s="146" t="s">
        <v>84</v>
      </c>
      <c r="B45" s="144">
        <v>12</v>
      </c>
      <c r="C45" s="152"/>
      <c r="D45" s="159">
        <v>6.4</v>
      </c>
      <c r="E45" s="169">
        <v>11</v>
      </c>
      <c r="F45" s="169">
        <v>3.3</v>
      </c>
      <c r="G45" s="169">
        <v>4.7</v>
      </c>
      <c r="H45" s="169">
        <v>-20.6</v>
      </c>
      <c r="I45" s="169">
        <v>-6.9</v>
      </c>
      <c r="J45" s="169">
        <v>26.5</v>
      </c>
      <c r="K45" s="169">
        <v>4.7</v>
      </c>
      <c r="L45" s="169">
        <v>-10.1</v>
      </c>
      <c r="M45" s="169">
        <v>8.1999999999999993</v>
      </c>
      <c r="N45" s="169">
        <v>3.5</v>
      </c>
      <c r="O45" s="169">
        <v>-8.3000000000000007</v>
      </c>
      <c r="P45" s="169">
        <v>9.1999999999999993</v>
      </c>
      <c r="Q45" s="169">
        <v>6.5</v>
      </c>
      <c r="R45" s="169">
        <v>15.3</v>
      </c>
      <c r="S45" s="169">
        <v>3.7</v>
      </c>
    </row>
    <row r="46" spans="1:31" ht="13.5" customHeight="1" x14ac:dyDescent="0.2">
      <c r="A46" s="148" t="s">
        <v>553</v>
      </c>
      <c r="B46" s="151" t="s">
        <v>360</v>
      </c>
      <c r="C46" s="154"/>
      <c r="D46" s="162">
        <v>2.5</v>
      </c>
      <c r="E46" s="172">
        <v>10.7</v>
      </c>
      <c r="F46" s="172">
        <v>0.5</v>
      </c>
      <c r="G46" s="172">
        <v>26.7</v>
      </c>
      <c r="H46" s="172">
        <v>10.8</v>
      </c>
      <c r="I46" s="172">
        <v>13.2</v>
      </c>
      <c r="J46" s="172">
        <v>-6.5</v>
      </c>
      <c r="K46" s="172">
        <v>11.5</v>
      </c>
      <c r="L46" s="172">
        <v>5.0999999999999996</v>
      </c>
      <c r="M46" s="172">
        <v>9.8000000000000007</v>
      </c>
      <c r="N46" s="172">
        <v>4.3</v>
      </c>
      <c r="O46" s="172">
        <v>12.6</v>
      </c>
      <c r="P46" s="172">
        <v>6.7</v>
      </c>
      <c r="Q46" s="172">
        <v>-1.6</v>
      </c>
      <c r="R46" s="172">
        <v>-2</v>
      </c>
      <c r="S46" s="172">
        <v>3.4</v>
      </c>
    </row>
    <row r="47" spans="1:31" ht="27" customHeight="1" x14ac:dyDescent="0.2">
      <c r="A47" s="592" t="s">
        <v>474</v>
      </c>
      <c r="B47" s="592"/>
      <c r="C47" s="593"/>
      <c r="D47" s="163">
        <v>-52.6</v>
      </c>
      <c r="E47" s="163">
        <v>-50.4</v>
      </c>
      <c r="F47" s="163">
        <v>-58.1</v>
      </c>
      <c r="G47" s="163">
        <v>3.3</v>
      </c>
      <c r="H47" s="163">
        <v>-33.299999999999997</v>
      </c>
      <c r="I47" s="163">
        <v>-29.8</v>
      </c>
      <c r="J47" s="163">
        <v>-53</v>
      </c>
      <c r="K47" s="163">
        <v>-62.9</v>
      </c>
      <c r="L47" s="163">
        <v>-43</v>
      </c>
      <c r="M47" s="163">
        <v>-61.8</v>
      </c>
      <c r="N47" s="163">
        <v>-19.8</v>
      </c>
      <c r="O47" s="163">
        <v>-18.7</v>
      </c>
      <c r="P47" s="163">
        <v>-62.6</v>
      </c>
      <c r="Q47" s="163">
        <v>-50.6</v>
      </c>
      <c r="R47" s="163">
        <v>-59.3</v>
      </c>
      <c r="S47" s="163">
        <v>-34.299999999999997</v>
      </c>
      <c r="T47" s="149"/>
      <c r="U47" s="149"/>
      <c r="V47" s="149"/>
      <c r="W47" s="149"/>
      <c r="X47" s="149"/>
      <c r="Y47" s="149"/>
      <c r="Z47" s="149"/>
      <c r="AA47" s="149"/>
      <c r="AB47" s="149"/>
      <c r="AC47" s="149"/>
      <c r="AD47" s="149"/>
      <c r="AE47" s="149"/>
    </row>
    <row r="48" spans="1:31" ht="27" customHeight="1" x14ac:dyDescent="0.2">
      <c r="A48" s="149"/>
      <c r="B48" s="149"/>
      <c r="C48" s="149"/>
      <c r="D48" s="164"/>
      <c r="E48" s="164"/>
      <c r="F48" s="164"/>
      <c r="G48" s="164"/>
      <c r="H48" s="164"/>
      <c r="I48" s="164"/>
      <c r="J48" s="164"/>
      <c r="K48" s="164"/>
      <c r="L48" s="164"/>
      <c r="M48" s="164"/>
      <c r="N48" s="164"/>
      <c r="O48" s="164"/>
      <c r="P48" s="164"/>
      <c r="Q48" s="164"/>
      <c r="R48" s="164"/>
      <c r="S48" s="164"/>
      <c r="T48" s="149"/>
      <c r="U48" s="149"/>
      <c r="V48" s="149"/>
      <c r="W48" s="149"/>
      <c r="X48" s="149"/>
      <c r="Y48" s="149"/>
      <c r="Z48" s="149"/>
      <c r="AA48" s="149"/>
      <c r="AB48" s="149"/>
      <c r="AC48" s="149"/>
      <c r="AD48" s="149"/>
      <c r="AE48" s="149"/>
    </row>
    <row r="49" spans="1:19" ht="16.5" x14ac:dyDescent="0.2">
      <c r="A49" s="141" t="s">
        <v>475</v>
      </c>
      <c r="B49" s="7"/>
      <c r="C49" s="7"/>
      <c r="D49" s="165"/>
      <c r="E49" s="165"/>
      <c r="F49" s="165"/>
      <c r="G49" s="165"/>
      <c r="H49" s="589"/>
      <c r="I49" s="589"/>
      <c r="J49" s="589"/>
      <c r="K49" s="589"/>
      <c r="L49" s="589"/>
      <c r="M49" s="589"/>
      <c r="N49" s="589"/>
      <c r="O49" s="589"/>
      <c r="P49" s="165"/>
      <c r="Q49" s="165"/>
      <c r="R49" s="165"/>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42"/>
      <c r="B53" s="142"/>
      <c r="C53" s="142"/>
      <c r="D53" s="590" t="s">
        <v>135</v>
      </c>
      <c r="E53" s="590"/>
      <c r="F53" s="590"/>
      <c r="G53" s="590"/>
      <c r="H53" s="590"/>
      <c r="I53" s="590"/>
      <c r="J53" s="590"/>
      <c r="K53" s="590"/>
      <c r="L53" s="590"/>
      <c r="M53" s="590"/>
      <c r="N53" s="590"/>
      <c r="O53" s="590"/>
      <c r="P53" s="590"/>
      <c r="Q53" s="590"/>
      <c r="R53" s="590"/>
      <c r="S53" s="188"/>
    </row>
    <row r="54" spans="1:19" ht="13.5" customHeight="1" x14ac:dyDescent="0.2">
      <c r="A54" s="143" t="s">
        <v>52</v>
      </c>
      <c r="B54" s="143" t="s">
        <v>329</v>
      </c>
      <c r="C54" s="152"/>
      <c r="D54" s="158">
        <v>101.7</v>
      </c>
      <c r="E54" s="168">
        <v>104.5</v>
      </c>
      <c r="F54" s="168">
        <v>104.3</v>
      </c>
      <c r="G54" s="168">
        <v>108.5</v>
      </c>
      <c r="H54" s="168">
        <v>103.3</v>
      </c>
      <c r="I54" s="168">
        <v>110</v>
      </c>
      <c r="J54" s="168">
        <v>108.1</v>
      </c>
      <c r="K54" s="168">
        <v>103.9</v>
      </c>
      <c r="L54" s="181">
        <v>88</v>
      </c>
      <c r="M54" s="181">
        <v>97.7</v>
      </c>
      <c r="N54" s="181">
        <v>119.7</v>
      </c>
      <c r="O54" s="181">
        <v>108.5</v>
      </c>
      <c r="P54" s="168">
        <v>78.5</v>
      </c>
      <c r="Q54" s="168">
        <v>95.6</v>
      </c>
      <c r="R54" s="168">
        <v>100.2</v>
      </c>
      <c r="S54" s="181">
        <v>100.8</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102</v>
      </c>
      <c r="E56" s="169">
        <v>117.8</v>
      </c>
      <c r="F56" s="169">
        <v>101.6</v>
      </c>
      <c r="G56" s="169">
        <v>97.5</v>
      </c>
      <c r="H56" s="169">
        <v>100.3</v>
      </c>
      <c r="I56" s="169">
        <v>105.6</v>
      </c>
      <c r="J56" s="169">
        <v>96.6</v>
      </c>
      <c r="K56" s="169">
        <v>84.1</v>
      </c>
      <c r="L56" s="182">
        <v>114.9</v>
      </c>
      <c r="M56" s="182">
        <v>103.6</v>
      </c>
      <c r="N56" s="182">
        <v>97.4</v>
      </c>
      <c r="O56" s="182">
        <v>107.2</v>
      </c>
      <c r="P56" s="169">
        <v>100.5</v>
      </c>
      <c r="Q56" s="169">
        <v>98.2</v>
      </c>
      <c r="R56" s="169">
        <v>89.7</v>
      </c>
      <c r="S56" s="182">
        <v>121.2</v>
      </c>
    </row>
    <row r="57" spans="1:19" ht="13.5" customHeight="1" x14ac:dyDescent="0.2">
      <c r="A57" s="144"/>
      <c r="B57" s="144" t="s">
        <v>363</v>
      </c>
      <c r="C57" s="152"/>
      <c r="D57" s="159">
        <v>103.7</v>
      </c>
      <c r="E57" s="165">
        <v>100.7</v>
      </c>
      <c r="F57" s="165">
        <v>107.2</v>
      </c>
      <c r="G57" s="165">
        <v>99.2</v>
      </c>
      <c r="H57" s="165">
        <v>93.7</v>
      </c>
      <c r="I57" s="165">
        <v>94.7</v>
      </c>
      <c r="J57" s="165">
        <v>88.1</v>
      </c>
      <c r="K57" s="165">
        <v>98.6</v>
      </c>
      <c r="L57" s="165">
        <v>97.7</v>
      </c>
      <c r="M57" s="165">
        <v>108.9</v>
      </c>
      <c r="N57" s="165">
        <v>103.3</v>
      </c>
      <c r="O57" s="165">
        <v>109.4</v>
      </c>
      <c r="P57" s="165">
        <v>99</v>
      </c>
      <c r="Q57" s="165">
        <v>99.7</v>
      </c>
      <c r="R57" s="165">
        <v>93.7</v>
      </c>
      <c r="S57" s="165">
        <v>131.9</v>
      </c>
    </row>
    <row r="58" spans="1:19" ht="13.5" customHeight="1" x14ac:dyDescent="0.2">
      <c r="B58" s="144" t="s">
        <v>156</v>
      </c>
      <c r="C58" s="152"/>
      <c r="D58" s="160">
        <v>105.3</v>
      </c>
      <c r="E58" s="173">
        <v>107.9</v>
      </c>
      <c r="F58" s="173">
        <v>108.2</v>
      </c>
      <c r="G58" s="173">
        <v>96.7</v>
      </c>
      <c r="H58" s="173">
        <v>93.2</v>
      </c>
      <c r="I58" s="173">
        <v>98.6</v>
      </c>
      <c r="J58" s="173">
        <v>90.3</v>
      </c>
      <c r="K58" s="173">
        <v>97.9</v>
      </c>
      <c r="L58" s="173">
        <v>93.9</v>
      </c>
      <c r="M58" s="173">
        <v>113.3</v>
      </c>
      <c r="N58" s="173">
        <v>102.2</v>
      </c>
      <c r="O58" s="173">
        <v>104.7</v>
      </c>
      <c r="P58" s="173">
        <v>101.1</v>
      </c>
      <c r="Q58" s="173">
        <v>100.8</v>
      </c>
      <c r="R58" s="173">
        <v>94.5</v>
      </c>
      <c r="S58" s="173">
        <v>129.69999999999999</v>
      </c>
    </row>
    <row r="59" spans="1:19" ht="13.5" customHeight="1" x14ac:dyDescent="0.2">
      <c r="A59" s="145"/>
      <c r="B59" s="145" t="s">
        <v>305</v>
      </c>
      <c r="C59" s="153"/>
      <c r="D59" s="161">
        <v>107.2</v>
      </c>
      <c r="E59" s="171">
        <v>119.1</v>
      </c>
      <c r="F59" s="171">
        <v>111.2</v>
      </c>
      <c r="G59" s="171">
        <v>106</v>
      </c>
      <c r="H59" s="171">
        <v>87.6</v>
      </c>
      <c r="I59" s="171">
        <v>89.8</v>
      </c>
      <c r="J59" s="171">
        <v>102.9</v>
      </c>
      <c r="K59" s="171">
        <v>98.2</v>
      </c>
      <c r="L59" s="171">
        <v>78.099999999999994</v>
      </c>
      <c r="M59" s="171">
        <v>120.1</v>
      </c>
      <c r="N59" s="171">
        <v>96.1</v>
      </c>
      <c r="O59" s="171">
        <v>101.8</v>
      </c>
      <c r="P59" s="171">
        <v>105.6</v>
      </c>
      <c r="Q59" s="171">
        <v>97.4</v>
      </c>
      <c r="R59" s="171">
        <v>113.4</v>
      </c>
      <c r="S59" s="171">
        <v>137.4</v>
      </c>
    </row>
    <row r="60" spans="1:19" ht="13.5" customHeight="1" x14ac:dyDescent="0.2">
      <c r="A60" s="144" t="s">
        <v>473</v>
      </c>
      <c r="B60" s="144" t="s">
        <v>360</v>
      </c>
      <c r="C60" s="152" t="s">
        <v>252</v>
      </c>
      <c r="D60" s="158">
        <v>89.5</v>
      </c>
      <c r="E60" s="168">
        <v>81.2</v>
      </c>
      <c r="F60" s="168">
        <v>89.5</v>
      </c>
      <c r="G60" s="168">
        <v>134.69999999999999</v>
      </c>
      <c r="H60" s="168">
        <v>77.2</v>
      </c>
      <c r="I60" s="168">
        <v>81.8</v>
      </c>
      <c r="J60" s="168">
        <v>89.1</v>
      </c>
      <c r="K60" s="168">
        <v>72.5</v>
      </c>
      <c r="L60" s="168">
        <v>66</v>
      </c>
      <c r="M60" s="168">
        <v>82.2</v>
      </c>
      <c r="N60" s="168">
        <v>87.1</v>
      </c>
      <c r="O60" s="168">
        <v>98.1</v>
      </c>
      <c r="P60" s="168">
        <v>87.5</v>
      </c>
      <c r="Q60" s="168">
        <v>84.3</v>
      </c>
      <c r="R60" s="168">
        <v>99</v>
      </c>
      <c r="S60" s="168">
        <v>129.4</v>
      </c>
    </row>
    <row r="61" spans="1:19" ht="13.5" customHeight="1" x14ac:dyDescent="0.2">
      <c r="A61" s="146" t="s">
        <v>84</v>
      </c>
      <c r="B61" s="144">
        <v>2</v>
      </c>
      <c r="C61" s="152"/>
      <c r="D61" s="159">
        <v>84.2</v>
      </c>
      <c r="E61" s="169">
        <v>81.599999999999994</v>
      </c>
      <c r="F61" s="169">
        <v>84</v>
      </c>
      <c r="G61" s="169">
        <v>91.2</v>
      </c>
      <c r="H61" s="169">
        <v>71.7</v>
      </c>
      <c r="I61" s="169">
        <v>84.2</v>
      </c>
      <c r="J61" s="169">
        <v>85.5</v>
      </c>
      <c r="K61" s="169">
        <v>72.099999999999994</v>
      </c>
      <c r="L61" s="169">
        <v>57</v>
      </c>
      <c r="M61" s="169">
        <v>82.1</v>
      </c>
      <c r="N61" s="169">
        <v>88</v>
      </c>
      <c r="O61" s="169">
        <v>96.3</v>
      </c>
      <c r="P61" s="169">
        <v>78.599999999999994</v>
      </c>
      <c r="Q61" s="169">
        <v>78.7</v>
      </c>
      <c r="R61" s="169">
        <v>97.4</v>
      </c>
      <c r="S61" s="169">
        <v>118.1</v>
      </c>
    </row>
    <row r="62" spans="1:19" ht="13.5" customHeight="1" x14ac:dyDescent="0.2">
      <c r="A62" s="146" t="s">
        <v>84</v>
      </c>
      <c r="B62" s="144">
        <v>3</v>
      </c>
      <c r="C62" s="152"/>
      <c r="D62" s="159">
        <v>87.7</v>
      </c>
      <c r="E62" s="169">
        <v>102.1</v>
      </c>
      <c r="F62" s="169">
        <v>87.9</v>
      </c>
      <c r="G62" s="169">
        <v>106.1</v>
      </c>
      <c r="H62" s="169">
        <v>73.7</v>
      </c>
      <c r="I62" s="169">
        <v>83.1</v>
      </c>
      <c r="J62" s="169">
        <v>84.9</v>
      </c>
      <c r="K62" s="169">
        <v>77.099999999999994</v>
      </c>
      <c r="L62" s="169">
        <v>62</v>
      </c>
      <c r="M62" s="169">
        <v>84.8</v>
      </c>
      <c r="N62" s="169">
        <v>88.5</v>
      </c>
      <c r="O62" s="169">
        <v>87.5</v>
      </c>
      <c r="P62" s="169">
        <v>77.5</v>
      </c>
      <c r="Q62" s="169">
        <v>85.7</v>
      </c>
      <c r="R62" s="169">
        <v>96.5</v>
      </c>
      <c r="S62" s="169">
        <v>122</v>
      </c>
    </row>
    <row r="63" spans="1:19" ht="13.5" customHeight="1" x14ac:dyDescent="0.2">
      <c r="A63" s="146" t="s">
        <v>84</v>
      </c>
      <c r="B63" s="144">
        <v>4</v>
      </c>
      <c r="D63" s="159">
        <v>89.2</v>
      </c>
      <c r="E63" s="169">
        <v>145.6</v>
      </c>
      <c r="F63" s="169">
        <v>88.1</v>
      </c>
      <c r="G63" s="169">
        <v>94.1</v>
      </c>
      <c r="H63" s="169">
        <v>71.2</v>
      </c>
      <c r="I63" s="169">
        <v>86.2</v>
      </c>
      <c r="J63" s="169">
        <v>86.2</v>
      </c>
      <c r="K63" s="169">
        <v>73.599999999999994</v>
      </c>
      <c r="L63" s="169">
        <v>65</v>
      </c>
      <c r="M63" s="169">
        <v>86.1</v>
      </c>
      <c r="N63" s="169">
        <v>88.2</v>
      </c>
      <c r="O63" s="169">
        <v>89.3</v>
      </c>
      <c r="P63" s="169">
        <v>78.3</v>
      </c>
      <c r="Q63" s="169">
        <v>87</v>
      </c>
      <c r="R63" s="169">
        <v>90.9</v>
      </c>
      <c r="S63" s="169">
        <v>120.6</v>
      </c>
    </row>
    <row r="64" spans="1:19" ht="13.5" customHeight="1" x14ac:dyDescent="0.2">
      <c r="A64" s="146" t="s">
        <v>84</v>
      </c>
      <c r="B64" s="144">
        <v>5</v>
      </c>
      <c r="C64" s="152"/>
      <c r="D64" s="159">
        <v>88</v>
      </c>
      <c r="E64" s="169">
        <v>97</v>
      </c>
      <c r="F64" s="169">
        <v>86.6</v>
      </c>
      <c r="G64" s="169">
        <v>95</v>
      </c>
      <c r="H64" s="169">
        <v>72.5</v>
      </c>
      <c r="I64" s="169">
        <v>81.7</v>
      </c>
      <c r="J64" s="169">
        <v>87.6</v>
      </c>
      <c r="K64" s="169">
        <v>75.2</v>
      </c>
      <c r="L64" s="169">
        <v>62.8</v>
      </c>
      <c r="M64" s="169">
        <v>126.5</v>
      </c>
      <c r="N64" s="169">
        <v>93.9</v>
      </c>
      <c r="O64" s="169">
        <v>95.8</v>
      </c>
      <c r="P64" s="169">
        <v>78.099999999999994</v>
      </c>
      <c r="Q64" s="169">
        <v>80.900000000000006</v>
      </c>
      <c r="R64" s="169">
        <v>91.4</v>
      </c>
      <c r="S64" s="169">
        <v>118.8</v>
      </c>
    </row>
    <row r="65" spans="1:19" ht="13.5" customHeight="1" x14ac:dyDescent="0.2">
      <c r="A65" s="146" t="s">
        <v>84</v>
      </c>
      <c r="B65" s="144">
        <v>6</v>
      </c>
      <c r="C65" s="152"/>
      <c r="D65" s="159">
        <v>141.6</v>
      </c>
      <c r="E65" s="169">
        <v>137.9</v>
      </c>
      <c r="F65" s="169">
        <v>140.4</v>
      </c>
      <c r="G65" s="169">
        <v>106.8</v>
      </c>
      <c r="H65" s="169">
        <v>147</v>
      </c>
      <c r="I65" s="169">
        <v>90.8</v>
      </c>
      <c r="J65" s="169">
        <v>106.3</v>
      </c>
      <c r="K65" s="169">
        <v>181.6</v>
      </c>
      <c r="L65" s="169">
        <v>76.3</v>
      </c>
      <c r="M65" s="169">
        <v>126.4</v>
      </c>
      <c r="N65" s="169">
        <v>107.5</v>
      </c>
      <c r="O65" s="169">
        <v>114.4</v>
      </c>
      <c r="P65" s="169">
        <v>228.1</v>
      </c>
      <c r="Q65" s="169">
        <v>126.8</v>
      </c>
      <c r="R65" s="169">
        <v>201.6</v>
      </c>
      <c r="S65" s="169">
        <v>174</v>
      </c>
    </row>
    <row r="66" spans="1:19" ht="13.5" customHeight="1" x14ac:dyDescent="0.2">
      <c r="A66" s="146" t="s">
        <v>84</v>
      </c>
      <c r="B66" s="144">
        <v>7</v>
      </c>
      <c r="C66" s="152"/>
      <c r="D66" s="159">
        <v>143.6</v>
      </c>
      <c r="E66" s="169">
        <v>175.8</v>
      </c>
      <c r="F66" s="169">
        <v>170.9</v>
      </c>
      <c r="G66" s="169">
        <v>115.9</v>
      </c>
      <c r="H66" s="169">
        <v>89.9</v>
      </c>
      <c r="I66" s="169">
        <v>99.7</v>
      </c>
      <c r="J66" s="169">
        <v>146.5</v>
      </c>
      <c r="K66" s="169">
        <v>104</v>
      </c>
      <c r="L66" s="169">
        <v>127.3</v>
      </c>
      <c r="M66" s="169">
        <v>237.3</v>
      </c>
      <c r="N66" s="169">
        <v>98.1</v>
      </c>
      <c r="O66" s="169">
        <v>126.6</v>
      </c>
      <c r="P66" s="169">
        <v>80.599999999999994</v>
      </c>
      <c r="Q66" s="169">
        <v>113.4</v>
      </c>
      <c r="R66" s="169">
        <v>108.9</v>
      </c>
      <c r="S66" s="169">
        <v>159.30000000000001</v>
      </c>
    </row>
    <row r="67" spans="1:19" ht="13.5" customHeight="1" x14ac:dyDescent="0.2">
      <c r="A67" s="147" t="s">
        <v>84</v>
      </c>
      <c r="B67" s="144">
        <v>8</v>
      </c>
      <c r="C67" s="152"/>
      <c r="D67" s="159">
        <v>88</v>
      </c>
      <c r="E67" s="169">
        <v>92.4</v>
      </c>
      <c r="F67" s="169">
        <v>89.8</v>
      </c>
      <c r="G67" s="169">
        <v>97.8</v>
      </c>
      <c r="H67" s="169">
        <v>88.8</v>
      </c>
      <c r="I67" s="169">
        <v>86.8</v>
      </c>
      <c r="J67" s="169">
        <v>95.9</v>
      </c>
      <c r="K67" s="169">
        <v>74</v>
      </c>
      <c r="L67" s="169">
        <v>64.599999999999994</v>
      </c>
      <c r="M67" s="169">
        <v>84.2</v>
      </c>
      <c r="N67" s="169">
        <v>90.8</v>
      </c>
      <c r="O67" s="169">
        <v>97.1</v>
      </c>
      <c r="P67" s="169">
        <v>75.3</v>
      </c>
      <c r="Q67" s="169">
        <v>77.8</v>
      </c>
      <c r="R67" s="169">
        <v>91.3</v>
      </c>
      <c r="S67" s="169">
        <v>122.6</v>
      </c>
    </row>
    <row r="68" spans="1:19" ht="13.5" customHeight="1" x14ac:dyDescent="0.2">
      <c r="A68" s="146" t="s">
        <v>84</v>
      </c>
      <c r="B68" s="144">
        <v>9</v>
      </c>
      <c r="D68" s="159">
        <v>87.3</v>
      </c>
      <c r="E68" s="169">
        <v>108</v>
      </c>
      <c r="F68" s="169">
        <v>87.8</v>
      </c>
      <c r="G68" s="169">
        <v>98</v>
      </c>
      <c r="H68" s="169">
        <v>78.2</v>
      </c>
      <c r="I68" s="169">
        <v>83.5</v>
      </c>
      <c r="J68" s="169">
        <v>84.4</v>
      </c>
      <c r="K68" s="169">
        <v>84.5</v>
      </c>
      <c r="L68" s="169">
        <v>64.599999999999994</v>
      </c>
      <c r="M68" s="169">
        <v>83.7</v>
      </c>
      <c r="N68" s="169">
        <v>91</v>
      </c>
      <c r="O68" s="169">
        <v>94.3</v>
      </c>
      <c r="P68" s="169">
        <v>76.400000000000006</v>
      </c>
      <c r="Q68" s="169">
        <v>82.3</v>
      </c>
      <c r="R68" s="169">
        <v>85.8</v>
      </c>
      <c r="S68" s="169">
        <v>122.2</v>
      </c>
    </row>
    <row r="69" spans="1:19" ht="13.5" customHeight="1" x14ac:dyDescent="0.2">
      <c r="A69" s="144" t="s">
        <v>84</v>
      </c>
      <c r="B69" s="144">
        <v>10</v>
      </c>
      <c r="C69" s="152"/>
      <c r="D69" s="159">
        <v>87.6</v>
      </c>
      <c r="E69" s="169">
        <v>91.6</v>
      </c>
      <c r="F69" s="169">
        <v>87.5</v>
      </c>
      <c r="G69" s="169">
        <v>97.2</v>
      </c>
      <c r="H69" s="169">
        <v>75.7</v>
      </c>
      <c r="I69" s="169">
        <v>84.2</v>
      </c>
      <c r="J69" s="169">
        <v>100.1</v>
      </c>
      <c r="K69" s="169">
        <v>75</v>
      </c>
      <c r="L69" s="169">
        <v>63.3</v>
      </c>
      <c r="M69" s="169">
        <v>88.9</v>
      </c>
      <c r="N69" s="169">
        <v>92.1</v>
      </c>
      <c r="O69" s="169">
        <v>88.9</v>
      </c>
      <c r="P69" s="169">
        <v>77.099999999999994</v>
      </c>
      <c r="Q69" s="169">
        <v>79.2</v>
      </c>
      <c r="R69" s="169">
        <v>89.3</v>
      </c>
      <c r="S69" s="169">
        <v>123.3</v>
      </c>
    </row>
    <row r="70" spans="1:19" ht="13.5" customHeight="1" x14ac:dyDescent="0.2">
      <c r="A70" s="146" t="s">
        <v>84</v>
      </c>
      <c r="B70" s="144">
        <v>11</v>
      </c>
      <c r="C70" s="152"/>
      <c r="D70" s="159">
        <v>94.2</v>
      </c>
      <c r="E70" s="169">
        <v>90.3</v>
      </c>
      <c r="F70" s="169">
        <v>95.2</v>
      </c>
      <c r="G70" s="169">
        <v>98.6</v>
      </c>
      <c r="H70" s="169">
        <v>74.8</v>
      </c>
      <c r="I70" s="169">
        <v>97.5</v>
      </c>
      <c r="J70" s="169">
        <v>88</v>
      </c>
      <c r="K70" s="169">
        <v>79.5</v>
      </c>
      <c r="L70" s="169">
        <v>80.3</v>
      </c>
      <c r="M70" s="169">
        <v>84.4</v>
      </c>
      <c r="N70" s="169">
        <v>96.3</v>
      </c>
      <c r="O70" s="169">
        <v>112.2</v>
      </c>
      <c r="P70" s="169">
        <v>76.2</v>
      </c>
      <c r="Q70" s="169">
        <v>97.2</v>
      </c>
      <c r="R70" s="169">
        <v>88.3</v>
      </c>
      <c r="S70" s="169">
        <v>133.30000000000001</v>
      </c>
    </row>
    <row r="71" spans="1:19" ht="13.5" customHeight="1" x14ac:dyDescent="0.2">
      <c r="A71" s="146" t="s">
        <v>84</v>
      </c>
      <c r="B71" s="144">
        <v>12</v>
      </c>
      <c r="C71" s="152"/>
      <c r="D71" s="159">
        <v>205.2</v>
      </c>
      <c r="E71" s="169">
        <v>225.6</v>
      </c>
      <c r="F71" s="169">
        <v>226.9</v>
      </c>
      <c r="G71" s="169">
        <v>137</v>
      </c>
      <c r="H71" s="169">
        <v>129.9</v>
      </c>
      <c r="I71" s="169">
        <v>117.6</v>
      </c>
      <c r="J71" s="169">
        <v>180.6</v>
      </c>
      <c r="K71" s="169">
        <v>209.2</v>
      </c>
      <c r="L71" s="169">
        <v>148.5</v>
      </c>
      <c r="M71" s="169">
        <v>274</v>
      </c>
      <c r="N71" s="169">
        <v>132.1</v>
      </c>
      <c r="O71" s="169">
        <v>120.7</v>
      </c>
      <c r="P71" s="169">
        <v>253.3</v>
      </c>
      <c r="Q71" s="169">
        <v>175.4</v>
      </c>
      <c r="R71" s="169">
        <v>220.2</v>
      </c>
      <c r="S71" s="169">
        <v>205.2</v>
      </c>
    </row>
    <row r="72" spans="1:19" ht="13.5" customHeight="1" x14ac:dyDescent="0.2">
      <c r="A72" s="148" t="s">
        <v>553</v>
      </c>
      <c r="B72" s="151" t="s">
        <v>360</v>
      </c>
      <c r="C72" s="154"/>
      <c r="D72" s="162">
        <v>92.5</v>
      </c>
      <c r="E72" s="172">
        <v>80.5</v>
      </c>
      <c r="F72" s="172">
        <v>90.1</v>
      </c>
      <c r="G72" s="172">
        <v>180.4</v>
      </c>
      <c r="H72" s="172">
        <v>97.1</v>
      </c>
      <c r="I72" s="172">
        <v>97.1</v>
      </c>
      <c r="J72" s="172">
        <v>88.6</v>
      </c>
      <c r="K72" s="172">
        <v>82.3</v>
      </c>
      <c r="L72" s="172">
        <v>72.599999999999994</v>
      </c>
      <c r="M72" s="172">
        <v>94.3</v>
      </c>
      <c r="N72" s="172">
        <v>96.2</v>
      </c>
      <c r="O72" s="172">
        <v>103.1</v>
      </c>
      <c r="P72" s="172">
        <v>86.3</v>
      </c>
      <c r="Q72" s="172">
        <v>85.6</v>
      </c>
      <c r="R72" s="172">
        <v>98.4</v>
      </c>
      <c r="S72" s="172">
        <v>133.5</v>
      </c>
    </row>
    <row r="73" spans="1:19" ht="17.25" customHeight="1" x14ac:dyDescent="0.2">
      <c r="A73" s="142"/>
      <c r="B73" s="142"/>
      <c r="C73" s="142"/>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1.3</v>
      </c>
      <c r="E74" s="168">
        <v>-24.7</v>
      </c>
      <c r="F74" s="168">
        <v>1.5</v>
      </c>
      <c r="G74" s="168">
        <v>2</v>
      </c>
      <c r="H74" s="168">
        <v>-3.5</v>
      </c>
      <c r="I74" s="168">
        <v>5.6</v>
      </c>
      <c r="J74" s="168">
        <v>5.6</v>
      </c>
      <c r="K74" s="168">
        <v>-9.4</v>
      </c>
      <c r="L74" s="181">
        <v>-18.2</v>
      </c>
      <c r="M74" s="181">
        <v>-2</v>
      </c>
      <c r="N74" s="181">
        <v>27.4</v>
      </c>
      <c r="O74" s="181">
        <v>-3.4</v>
      </c>
      <c r="P74" s="168">
        <v>-2.2999999999999998</v>
      </c>
      <c r="Q74" s="168">
        <v>4.3</v>
      </c>
      <c r="R74" s="168">
        <v>0.4</v>
      </c>
      <c r="S74" s="181">
        <v>-0.4</v>
      </c>
    </row>
    <row r="75" spans="1:19" ht="13.5" customHeight="1" x14ac:dyDescent="0.2">
      <c r="A75" s="144"/>
      <c r="B75" s="144" t="s">
        <v>239</v>
      </c>
      <c r="C75" s="152"/>
      <c r="D75" s="159">
        <v>-1.8</v>
      </c>
      <c r="E75" s="169">
        <v>-4.3</v>
      </c>
      <c r="F75" s="169">
        <v>-4.2</v>
      </c>
      <c r="G75" s="169">
        <v>-7.8</v>
      </c>
      <c r="H75" s="169">
        <v>-3.2</v>
      </c>
      <c r="I75" s="169">
        <v>-9.1</v>
      </c>
      <c r="J75" s="169">
        <v>-7.5</v>
      </c>
      <c r="K75" s="169">
        <v>-3.8</v>
      </c>
      <c r="L75" s="182">
        <v>13.5</v>
      </c>
      <c r="M75" s="182">
        <v>2.4</v>
      </c>
      <c r="N75" s="182">
        <v>-16.5</v>
      </c>
      <c r="O75" s="182">
        <v>-7.8</v>
      </c>
      <c r="P75" s="169">
        <v>27.3</v>
      </c>
      <c r="Q75" s="169">
        <v>4.5</v>
      </c>
      <c r="R75" s="169">
        <v>-0.2</v>
      </c>
      <c r="S75" s="182">
        <v>-0.7</v>
      </c>
    </row>
    <row r="76" spans="1:19" ht="13.5" customHeight="1" x14ac:dyDescent="0.2">
      <c r="A76" s="144"/>
      <c r="B76" s="144" t="s">
        <v>150</v>
      </c>
      <c r="C76" s="152"/>
      <c r="D76" s="159">
        <v>2</v>
      </c>
      <c r="E76" s="169">
        <v>17.899999999999999</v>
      </c>
      <c r="F76" s="169">
        <v>1.7</v>
      </c>
      <c r="G76" s="169">
        <v>-2.5</v>
      </c>
      <c r="H76" s="169">
        <v>0.3</v>
      </c>
      <c r="I76" s="169">
        <v>5.6</v>
      </c>
      <c r="J76" s="169">
        <v>-3.4</v>
      </c>
      <c r="K76" s="169">
        <v>-15.9</v>
      </c>
      <c r="L76" s="182">
        <v>15</v>
      </c>
      <c r="M76" s="182">
        <v>3.6</v>
      </c>
      <c r="N76" s="182">
        <v>-2.6</v>
      </c>
      <c r="O76" s="182">
        <v>7.2</v>
      </c>
      <c r="P76" s="169">
        <v>0.5</v>
      </c>
      <c r="Q76" s="169">
        <v>-1.7</v>
      </c>
      <c r="R76" s="169">
        <v>-10.3</v>
      </c>
      <c r="S76" s="182">
        <v>21.2</v>
      </c>
    </row>
    <row r="77" spans="1:19" ht="13.5" customHeight="1" x14ac:dyDescent="0.2">
      <c r="A77" s="144"/>
      <c r="B77" s="144" t="s">
        <v>363</v>
      </c>
      <c r="C77" s="152"/>
      <c r="D77" s="159">
        <v>1.7</v>
      </c>
      <c r="E77" s="169">
        <v>-14.5</v>
      </c>
      <c r="F77" s="169">
        <v>5.5</v>
      </c>
      <c r="G77" s="169">
        <v>1.7</v>
      </c>
      <c r="H77" s="169">
        <v>-6.6</v>
      </c>
      <c r="I77" s="169">
        <v>-10.3</v>
      </c>
      <c r="J77" s="169">
        <v>-8.8000000000000007</v>
      </c>
      <c r="K77" s="169">
        <v>17.2</v>
      </c>
      <c r="L77" s="182">
        <v>-15</v>
      </c>
      <c r="M77" s="182">
        <v>5.0999999999999996</v>
      </c>
      <c r="N77" s="182">
        <v>6.1</v>
      </c>
      <c r="O77" s="182">
        <v>2.1</v>
      </c>
      <c r="P77" s="169">
        <v>-1.5</v>
      </c>
      <c r="Q77" s="169">
        <v>1.5</v>
      </c>
      <c r="R77" s="169">
        <v>4.5</v>
      </c>
      <c r="S77" s="182">
        <v>8.8000000000000007</v>
      </c>
    </row>
    <row r="78" spans="1:19" ht="13.5" customHeight="1" x14ac:dyDescent="0.2">
      <c r="B78" s="144" t="s">
        <v>156</v>
      </c>
      <c r="C78" s="152"/>
      <c r="D78" s="159">
        <v>1.5</v>
      </c>
      <c r="E78" s="169">
        <v>7.1</v>
      </c>
      <c r="F78" s="169">
        <v>0.9</v>
      </c>
      <c r="G78" s="169">
        <v>-2.5</v>
      </c>
      <c r="H78" s="169">
        <v>-0.5</v>
      </c>
      <c r="I78" s="169">
        <v>4.0999999999999996</v>
      </c>
      <c r="J78" s="169">
        <v>2.5</v>
      </c>
      <c r="K78" s="169">
        <v>-0.7</v>
      </c>
      <c r="L78" s="182">
        <v>-3.9</v>
      </c>
      <c r="M78" s="182">
        <v>4</v>
      </c>
      <c r="N78" s="182">
        <v>-1.1000000000000001</v>
      </c>
      <c r="O78" s="182">
        <v>-4.3</v>
      </c>
      <c r="P78" s="169">
        <v>2.1</v>
      </c>
      <c r="Q78" s="169">
        <v>1.1000000000000001</v>
      </c>
      <c r="R78" s="169">
        <v>0.9</v>
      </c>
      <c r="S78" s="182">
        <v>-1.7</v>
      </c>
    </row>
    <row r="79" spans="1:19" ht="13.5" customHeight="1" x14ac:dyDescent="0.2">
      <c r="A79" s="145"/>
      <c r="B79" s="145" t="s">
        <v>305</v>
      </c>
      <c r="C79" s="153"/>
      <c r="D79" s="161">
        <v>2.6</v>
      </c>
      <c r="E79" s="171">
        <v>8.8000000000000007</v>
      </c>
      <c r="F79" s="171">
        <v>2.4</v>
      </c>
      <c r="G79" s="171">
        <v>11.2</v>
      </c>
      <c r="H79" s="171">
        <v>-4.7</v>
      </c>
      <c r="I79" s="171">
        <v>-8.9</v>
      </c>
      <c r="J79" s="171">
        <v>13.1</v>
      </c>
      <c r="K79" s="171">
        <v>3.8</v>
      </c>
      <c r="L79" s="171">
        <v>-18.2</v>
      </c>
      <c r="M79" s="171">
        <v>5.4</v>
      </c>
      <c r="N79" s="171">
        <v>2.2999999999999998</v>
      </c>
      <c r="O79" s="171">
        <v>-3.4</v>
      </c>
      <c r="P79" s="171">
        <v>5.3</v>
      </c>
      <c r="Q79" s="171">
        <v>0.2</v>
      </c>
      <c r="R79" s="171">
        <v>19.899999999999999</v>
      </c>
      <c r="S79" s="171">
        <v>2.8</v>
      </c>
    </row>
    <row r="80" spans="1:19" ht="13.5" customHeight="1" x14ac:dyDescent="0.2">
      <c r="A80" s="144" t="s">
        <v>473</v>
      </c>
      <c r="B80" s="144" t="s">
        <v>360</v>
      </c>
      <c r="C80" s="152" t="s">
        <v>252</v>
      </c>
      <c r="D80" s="158">
        <v>1.7</v>
      </c>
      <c r="E80" s="168">
        <v>1</v>
      </c>
      <c r="F80" s="168">
        <v>0.4</v>
      </c>
      <c r="G80" s="168">
        <v>73.599999999999994</v>
      </c>
      <c r="H80" s="168">
        <v>-0.8</v>
      </c>
      <c r="I80" s="168">
        <v>-5.0999999999999996</v>
      </c>
      <c r="J80" s="168">
        <v>6.5</v>
      </c>
      <c r="K80" s="168">
        <v>3</v>
      </c>
      <c r="L80" s="168">
        <v>-15.2</v>
      </c>
      <c r="M80" s="168">
        <v>1.6</v>
      </c>
      <c r="N80" s="168">
        <v>-4.2</v>
      </c>
      <c r="O80" s="168">
        <v>5</v>
      </c>
      <c r="P80" s="168">
        <v>13.9</v>
      </c>
      <c r="Q80" s="168">
        <v>-6.9</v>
      </c>
      <c r="R80" s="168">
        <v>31.3</v>
      </c>
      <c r="S80" s="168">
        <v>5</v>
      </c>
    </row>
    <row r="81" spans="1:31" ht="13.5" customHeight="1" x14ac:dyDescent="0.2">
      <c r="A81" s="146" t="s">
        <v>84</v>
      </c>
      <c r="B81" s="144">
        <v>2</v>
      </c>
      <c r="C81" s="152"/>
      <c r="D81" s="159">
        <v>0.5</v>
      </c>
      <c r="E81" s="169">
        <v>-1.4</v>
      </c>
      <c r="F81" s="169">
        <v>1.8</v>
      </c>
      <c r="G81" s="169">
        <v>16.5</v>
      </c>
      <c r="H81" s="169">
        <v>2.6</v>
      </c>
      <c r="I81" s="169">
        <v>0.2</v>
      </c>
      <c r="J81" s="169">
        <v>2.4</v>
      </c>
      <c r="K81" s="169">
        <v>6.3</v>
      </c>
      <c r="L81" s="169">
        <v>-27.3</v>
      </c>
      <c r="M81" s="169">
        <v>-1.1000000000000001</v>
      </c>
      <c r="N81" s="169">
        <v>0.5</v>
      </c>
      <c r="O81" s="169">
        <v>-4.7</v>
      </c>
      <c r="P81" s="169">
        <v>2.6</v>
      </c>
      <c r="Q81" s="169">
        <v>-5.4</v>
      </c>
      <c r="R81" s="169">
        <v>23.3</v>
      </c>
      <c r="S81" s="169">
        <v>-1.3</v>
      </c>
    </row>
    <row r="82" spans="1:31" ht="13.5" customHeight="1" x14ac:dyDescent="0.2">
      <c r="A82" s="146" t="s">
        <v>84</v>
      </c>
      <c r="B82" s="144">
        <v>3</v>
      </c>
      <c r="C82" s="152"/>
      <c r="D82" s="159">
        <v>1.3</v>
      </c>
      <c r="E82" s="169">
        <v>8.5</v>
      </c>
      <c r="F82" s="169">
        <v>1.2</v>
      </c>
      <c r="G82" s="169">
        <v>13.7</v>
      </c>
      <c r="H82" s="169">
        <v>-7.8</v>
      </c>
      <c r="I82" s="169">
        <v>-1.3</v>
      </c>
      <c r="J82" s="169">
        <v>6.5</v>
      </c>
      <c r="K82" s="169">
        <v>5.6</v>
      </c>
      <c r="L82" s="169">
        <v>-22</v>
      </c>
      <c r="M82" s="169">
        <v>-0.1</v>
      </c>
      <c r="N82" s="169">
        <v>-0.9</v>
      </c>
      <c r="O82" s="169">
        <v>-4.9000000000000004</v>
      </c>
      <c r="P82" s="169">
        <v>-0.8</v>
      </c>
      <c r="Q82" s="169">
        <v>6.5</v>
      </c>
      <c r="R82" s="169">
        <v>13.4</v>
      </c>
      <c r="S82" s="169">
        <v>-8.3000000000000007</v>
      </c>
    </row>
    <row r="83" spans="1:31" ht="13.5" customHeight="1" x14ac:dyDescent="0.2">
      <c r="A83" s="146" t="s">
        <v>84</v>
      </c>
      <c r="B83" s="144">
        <v>4</v>
      </c>
      <c r="D83" s="159">
        <v>1.6</v>
      </c>
      <c r="E83" s="169">
        <v>9.4</v>
      </c>
      <c r="F83" s="169">
        <v>3.6</v>
      </c>
      <c r="G83" s="169">
        <v>20.6</v>
      </c>
      <c r="H83" s="169">
        <v>0.3</v>
      </c>
      <c r="I83" s="169">
        <v>-4</v>
      </c>
      <c r="J83" s="169">
        <v>5.5</v>
      </c>
      <c r="K83" s="169">
        <v>3.4</v>
      </c>
      <c r="L83" s="169">
        <v>-24.9</v>
      </c>
      <c r="M83" s="169">
        <v>3.9</v>
      </c>
      <c r="N83" s="169">
        <v>0.3</v>
      </c>
      <c r="O83" s="169">
        <v>-8.4</v>
      </c>
      <c r="P83" s="169">
        <v>2</v>
      </c>
      <c r="Q83" s="169">
        <v>-1.6</v>
      </c>
      <c r="R83" s="169">
        <v>11.7</v>
      </c>
      <c r="S83" s="169">
        <v>-6</v>
      </c>
    </row>
    <row r="84" spans="1:31" ht="13.5" customHeight="1" x14ac:dyDescent="0.2">
      <c r="A84" s="146" t="s">
        <v>84</v>
      </c>
      <c r="B84" s="144">
        <v>5</v>
      </c>
      <c r="C84" s="152"/>
      <c r="D84" s="159">
        <v>2.6</v>
      </c>
      <c r="E84" s="169">
        <v>14</v>
      </c>
      <c r="F84" s="169">
        <v>3.1</v>
      </c>
      <c r="G84" s="169">
        <v>24.7</v>
      </c>
      <c r="H84" s="169">
        <v>-0.8</v>
      </c>
      <c r="I84" s="169">
        <v>-2.4</v>
      </c>
      <c r="J84" s="169">
        <v>12.3</v>
      </c>
      <c r="K84" s="169">
        <v>5.6</v>
      </c>
      <c r="L84" s="169">
        <v>-28.6</v>
      </c>
      <c r="M84" s="169">
        <v>-0.6</v>
      </c>
      <c r="N84" s="169">
        <v>4</v>
      </c>
      <c r="O84" s="169">
        <v>2.9</v>
      </c>
      <c r="P84" s="169">
        <v>3.2</v>
      </c>
      <c r="Q84" s="169">
        <v>-3.2</v>
      </c>
      <c r="R84" s="169">
        <v>10.9</v>
      </c>
      <c r="S84" s="169">
        <v>3.1</v>
      </c>
    </row>
    <row r="85" spans="1:31" ht="13.5" customHeight="1" x14ac:dyDescent="0.2">
      <c r="A85" s="146" t="s">
        <v>84</v>
      </c>
      <c r="B85" s="144">
        <v>6</v>
      </c>
      <c r="C85" s="152"/>
      <c r="D85" s="159">
        <v>5.4</v>
      </c>
      <c r="E85" s="169">
        <v>33.9</v>
      </c>
      <c r="F85" s="169">
        <v>2.7</v>
      </c>
      <c r="G85" s="169">
        <v>-43.5</v>
      </c>
      <c r="H85" s="169">
        <v>44.3</v>
      </c>
      <c r="I85" s="169">
        <v>-14.7</v>
      </c>
      <c r="J85" s="169">
        <v>19.7</v>
      </c>
      <c r="K85" s="169">
        <v>-5.7</v>
      </c>
      <c r="L85" s="169">
        <v>-30.1</v>
      </c>
      <c r="M85" s="169">
        <v>-10.6</v>
      </c>
      <c r="N85" s="169">
        <v>19</v>
      </c>
      <c r="O85" s="169">
        <v>15.2</v>
      </c>
      <c r="P85" s="169">
        <v>10.4</v>
      </c>
      <c r="Q85" s="169">
        <v>5.7</v>
      </c>
      <c r="R85" s="169">
        <v>55.7</v>
      </c>
      <c r="S85" s="169">
        <v>21.5</v>
      </c>
    </row>
    <row r="86" spans="1:31" ht="13.5" customHeight="1" x14ac:dyDescent="0.2">
      <c r="A86" s="146" t="s">
        <v>84</v>
      </c>
      <c r="B86" s="144">
        <v>7</v>
      </c>
      <c r="C86" s="152"/>
      <c r="D86" s="159">
        <v>1.1000000000000001</v>
      </c>
      <c r="E86" s="169">
        <v>5.5</v>
      </c>
      <c r="F86" s="169">
        <v>0.2</v>
      </c>
      <c r="G86" s="169">
        <v>33.4</v>
      </c>
      <c r="H86" s="169">
        <v>-5.6</v>
      </c>
      <c r="I86" s="169">
        <v>-24.3</v>
      </c>
      <c r="J86" s="169">
        <v>17.100000000000001</v>
      </c>
      <c r="K86" s="169">
        <v>33.799999999999997</v>
      </c>
      <c r="L86" s="169">
        <v>-13.1</v>
      </c>
      <c r="M86" s="169">
        <v>18.600000000000001</v>
      </c>
      <c r="N86" s="169">
        <v>-16.2</v>
      </c>
      <c r="O86" s="169">
        <v>-14.5</v>
      </c>
      <c r="P86" s="169">
        <v>6.3</v>
      </c>
      <c r="Q86" s="169">
        <v>-2.2000000000000002</v>
      </c>
      <c r="R86" s="169">
        <v>7</v>
      </c>
      <c r="S86" s="169">
        <v>8.6999999999999993</v>
      </c>
    </row>
    <row r="87" spans="1:31" ht="13.5" customHeight="1" x14ac:dyDescent="0.2">
      <c r="A87" s="147" t="s">
        <v>84</v>
      </c>
      <c r="B87" s="144">
        <v>8</v>
      </c>
      <c r="C87" s="152"/>
      <c r="D87" s="159">
        <v>-0.2</v>
      </c>
      <c r="E87" s="169">
        <v>6.6</v>
      </c>
      <c r="F87" s="169">
        <v>3.6</v>
      </c>
      <c r="G87" s="169">
        <v>26.7</v>
      </c>
      <c r="H87" s="169">
        <v>-24.6</v>
      </c>
      <c r="I87" s="169">
        <v>-2.2999999999999998</v>
      </c>
      <c r="J87" s="169">
        <v>10.4</v>
      </c>
      <c r="K87" s="169">
        <v>1.6</v>
      </c>
      <c r="L87" s="169">
        <v>-13.3</v>
      </c>
      <c r="M87" s="169">
        <v>-5.5</v>
      </c>
      <c r="N87" s="169">
        <v>2.4</v>
      </c>
      <c r="O87" s="169">
        <v>0.1</v>
      </c>
      <c r="P87" s="169">
        <v>-7.7</v>
      </c>
      <c r="Q87" s="169">
        <v>-5.6</v>
      </c>
      <c r="R87" s="169">
        <v>19.8</v>
      </c>
      <c r="S87" s="169">
        <v>-4.9000000000000004</v>
      </c>
    </row>
    <row r="88" spans="1:31" ht="13.5" customHeight="1" x14ac:dyDescent="0.2">
      <c r="A88" s="146" t="s">
        <v>84</v>
      </c>
      <c r="B88" s="144">
        <v>9</v>
      </c>
      <c r="D88" s="159">
        <v>2.6</v>
      </c>
      <c r="E88" s="169">
        <v>26.3</v>
      </c>
      <c r="F88" s="169">
        <v>2</v>
      </c>
      <c r="G88" s="169">
        <v>30</v>
      </c>
      <c r="H88" s="169">
        <v>6</v>
      </c>
      <c r="I88" s="169">
        <v>-5.3</v>
      </c>
      <c r="J88" s="169">
        <v>10.199999999999999</v>
      </c>
      <c r="K88" s="169">
        <v>10</v>
      </c>
      <c r="L88" s="169">
        <v>-17.399999999999999</v>
      </c>
      <c r="M88" s="169">
        <v>1.5</v>
      </c>
      <c r="N88" s="169">
        <v>2.9</v>
      </c>
      <c r="O88" s="169">
        <v>-2</v>
      </c>
      <c r="P88" s="169">
        <v>6.6</v>
      </c>
      <c r="Q88" s="169">
        <v>-1</v>
      </c>
      <c r="R88" s="169">
        <v>13.6</v>
      </c>
      <c r="S88" s="169">
        <v>-0.6</v>
      </c>
    </row>
    <row r="89" spans="1:31" ht="13.5" customHeight="1" x14ac:dyDescent="0.2">
      <c r="A89" s="144" t="s">
        <v>84</v>
      </c>
      <c r="B89" s="144">
        <v>10</v>
      </c>
      <c r="C89" s="152"/>
      <c r="D89" s="159">
        <v>2.2999999999999998</v>
      </c>
      <c r="E89" s="169">
        <v>-3.6</v>
      </c>
      <c r="F89" s="169">
        <v>2</v>
      </c>
      <c r="G89" s="169">
        <v>29.4</v>
      </c>
      <c r="H89" s="169">
        <v>0.4</v>
      </c>
      <c r="I89" s="169">
        <v>-3.7</v>
      </c>
      <c r="J89" s="169">
        <v>26.7</v>
      </c>
      <c r="K89" s="169">
        <v>2.5</v>
      </c>
      <c r="L89" s="169">
        <v>-18.8</v>
      </c>
      <c r="M89" s="169">
        <v>1.8</v>
      </c>
      <c r="N89" s="169">
        <v>5.3</v>
      </c>
      <c r="O89" s="169">
        <v>-9</v>
      </c>
      <c r="P89" s="169">
        <v>2</v>
      </c>
      <c r="Q89" s="169">
        <v>-3.2</v>
      </c>
      <c r="R89" s="169">
        <v>13.8</v>
      </c>
      <c r="S89" s="169">
        <v>1.1000000000000001</v>
      </c>
    </row>
    <row r="90" spans="1:31" ht="13.5" customHeight="1" x14ac:dyDescent="0.2">
      <c r="A90" s="146" t="s">
        <v>84</v>
      </c>
      <c r="B90" s="144">
        <v>11</v>
      </c>
      <c r="C90" s="152"/>
      <c r="D90" s="159">
        <v>5</v>
      </c>
      <c r="E90" s="169">
        <v>-17.2</v>
      </c>
      <c r="F90" s="169">
        <v>3.5</v>
      </c>
      <c r="G90" s="169">
        <v>30.3</v>
      </c>
      <c r="H90" s="169">
        <v>-0.1</v>
      </c>
      <c r="I90" s="169">
        <v>5.5</v>
      </c>
      <c r="J90" s="169">
        <v>8.5</v>
      </c>
      <c r="K90" s="169">
        <v>7.1</v>
      </c>
      <c r="L90" s="169">
        <v>2.8</v>
      </c>
      <c r="M90" s="169">
        <v>2.2000000000000002</v>
      </c>
      <c r="N90" s="169">
        <v>7.4</v>
      </c>
      <c r="O90" s="169">
        <v>13.7</v>
      </c>
      <c r="P90" s="169">
        <v>1.5</v>
      </c>
      <c r="Q90" s="169">
        <v>12.2</v>
      </c>
      <c r="R90" s="169">
        <v>12.5</v>
      </c>
      <c r="S90" s="169">
        <v>7.8</v>
      </c>
    </row>
    <row r="91" spans="1:31" ht="13.5" customHeight="1" x14ac:dyDescent="0.2">
      <c r="A91" s="146" t="s">
        <v>84</v>
      </c>
      <c r="B91" s="144">
        <v>12</v>
      </c>
      <c r="C91" s="152"/>
      <c r="D91" s="159">
        <v>4.0999999999999996</v>
      </c>
      <c r="E91" s="169">
        <v>17.100000000000001</v>
      </c>
      <c r="F91" s="169">
        <v>4.3</v>
      </c>
      <c r="G91" s="169">
        <v>-15.1</v>
      </c>
      <c r="H91" s="178">
        <v>-32.4</v>
      </c>
      <c r="I91" s="169">
        <v>-26.7</v>
      </c>
      <c r="J91" s="169">
        <v>21.8</v>
      </c>
      <c r="K91" s="169">
        <v>-2.2999999999999998</v>
      </c>
      <c r="L91" s="169">
        <v>-13.6</v>
      </c>
      <c r="M91" s="169">
        <v>21.5</v>
      </c>
      <c r="N91" s="169">
        <v>10.7</v>
      </c>
      <c r="O91" s="169">
        <v>-19.8</v>
      </c>
      <c r="P91" s="169">
        <v>8.5</v>
      </c>
      <c r="Q91" s="169">
        <v>3</v>
      </c>
      <c r="R91" s="169">
        <v>14.9</v>
      </c>
      <c r="S91" s="169">
        <v>4</v>
      </c>
    </row>
    <row r="92" spans="1:31" ht="13.5" customHeight="1" x14ac:dyDescent="0.2">
      <c r="A92" s="148" t="s">
        <v>553</v>
      </c>
      <c r="B92" s="151" t="s">
        <v>360</v>
      </c>
      <c r="C92" s="154"/>
      <c r="D92" s="162">
        <v>3.4</v>
      </c>
      <c r="E92" s="172">
        <v>-0.9</v>
      </c>
      <c r="F92" s="172">
        <v>0.7</v>
      </c>
      <c r="G92" s="172">
        <v>33.9</v>
      </c>
      <c r="H92" s="174">
        <v>25.8</v>
      </c>
      <c r="I92" s="172">
        <v>18.7</v>
      </c>
      <c r="J92" s="172">
        <v>-0.6</v>
      </c>
      <c r="K92" s="172">
        <v>13.5</v>
      </c>
      <c r="L92" s="172">
        <v>10</v>
      </c>
      <c r="M92" s="172">
        <v>14.7</v>
      </c>
      <c r="N92" s="172">
        <v>10.4</v>
      </c>
      <c r="O92" s="172">
        <v>5.0999999999999996</v>
      </c>
      <c r="P92" s="172">
        <v>-1.4</v>
      </c>
      <c r="Q92" s="172">
        <v>1.5</v>
      </c>
      <c r="R92" s="172">
        <v>-0.6</v>
      </c>
      <c r="S92" s="172">
        <v>3.2</v>
      </c>
    </row>
    <row r="93" spans="1:31" ht="27" customHeight="1" x14ac:dyDescent="0.2">
      <c r="A93" s="592" t="s">
        <v>474</v>
      </c>
      <c r="B93" s="592"/>
      <c r="C93" s="593"/>
      <c r="D93" s="166">
        <v>-54.9</v>
      </c>
      <c r="E93" s="174">
        <v>-64.3</v>
      </c>
      <c r="F93" s="174">
        <v>-60.3</v>
      </c>
      <c r="G93" s="174">
        <v>31.7</v>
      </c>
      <c r="H93" s="174">
        <v>-25.3</v>
      </c>
      <c r="I93" s="174">
        <v>-17.399999999999999</v>
      </c>
      <c r="J93" s="174">
        <v>-50.9</v>
      </c>
      <c r="K93" s="174">
        <v>-60.7</v>
      </c>
      <c r="L93" s="174">
        <v>-51.1</v>
      </c>
      <c r="M93" s="174">
        <v>-65.599999999999994</v>
      </c>
      <c r="N93" s="174">
        <v>-27.2</v>
      </c>
      <c r="O93" s="174">
        <v>-14.6</v>
      </c>
      <c r="P93" s="174">
        <v>-65.900000000000006</v>
      </c>
      <c r="Q93" s="174">
        <v>-51.2</v>
      </c>
      <c r="R93" s="174">
        <v>-55.3</v>
      </c>
      <c r="S93" s="174">
        <v>-34.9</v>
      </c>
      <c r="T93" s="149"/>
      <c r="U93" s="149"/>
      <c r="V93" s="149"/>
      <c r="W93" s="149"/>
      <c r="X93" s="149"/>
      <c r="Y93" s="149"/>
      <c r="Z93" s="149"/>
      <c r="AA93" s="149"/>
      <c r="AB93" s="149"/>
      <c r="AC93" s="149"/>
      <c r="AD93" s="149"/>
      <c r="AE93" s="149"/>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7"/>
    <pageSetUpPr fitToPage="1"/>
  </sheetPr>
  <dimension ref="A1:IR98"/>
  <sheetViews>
    <sheetView view="pageBreakPreview" topLeftCell="A47" zoomScale="60" zoomScaleNormal="70" workbookViewId="0">
      <selection activeCell="X9" sqref="X9"/>
    </sheetView>
  </sheetViews>
  <sheetFormatPr defaultColWidth="9" defaultRowHeight="13" x14ac:dyDescent="0.2"/>
  <cols>
    <col min="1" max="1" width="4.90625" style="19" bestFit="1" customWidth="1"/>
    <col min="2" max="2" width="5.26953125" style="19" customWidth="1"/>
    <col min="3" max="3" width="3.08984375" style="19" bestFit="1" customWidth="1"/>
    <col min="4" max="5" width="7.6328125" style="19" bestFit="1" customWidth="1"/>
    <col min="6" max="6" width="7.7265625" style="19" customWidth="1"/>
    <col min="7" max="7" width="8.08984375" style="19" bestFit="1" customWidth="1"/>
    <col min="8" max="10" width="7.6328125" style="19" bestFit="1" customWidth="1"/>
    <col min="11"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477</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94">
        <v>100.8</v>
      </c>
      <c r="E8" s="202">
        <v>99.4</v>
      </c>
      <c r="F8" s="202">
        <v>104.1</v>
      </c>
      <c r="G8" s="202">
        <v>111</v>
      </c>
      <c r="H8" s="202">
        <v>98.2</v>
      </c>
      <c r="I8" s="202">
        <v>108.7</v>
      </c>
      <c r="J8" s="202">
        <v>106.3</v>
      </c>
      <c r="K8" s="202">
        <v>99.3</v>
      </c>
      <c r="L8" s="181">
        <v>109</v>
      </c>
      <c r="M8" s="181">
        <v>97</v>
      </c>
      <c r="N8" s="181">
        <v>110.9</v>
      </c>
      <c r="O8" s="181">
        <v>101.5</v>
      </c>
      <c r="P8" s="202">
        <v>75.8</v>
      </c>
      <c r="Q8" s="202">
        <v>95</v>
      </c>
      <c r="R8" s="202">
        <v>101.2</v>
      </c>
      <c r="S8" s="181">
        <v>105.7</v>
      </c>
    </row>
    <row r="9" spans="1:27" ht="13.5" customHeight="1" x14ac:dyDescent="0.2">
      <c r="A9" s="144"/>
      <c r="B9" s="144" t="s">
        <v>239</v>
      </c>
      <c r="C9" s="152"/>
      <c r="D9" s="195">
        <v>100</v>
      </c>
      <c r="E9" s="203">
        <v>100</v>
      </c>
      <c r="F9" s="203">
        <v>100</v>
      </c>
      <c r="G9" s="203">
        <v>100</v>
      </c>
      <c r="H9" s="203">
        <v>100</v>
      </c>
      <c r="I9" s="203">
        <v>100</v>
      </c>
      <c r="J9" s="203">
        <v>100</v>
      </c>
      <c r="K9" s="203">
        <v>100</v>
      </c>
      <c r="L9" s="182">
        <v>100</v>
      </c>
      <c r="M9" s="182">
        <v>100</v>
      </c>
      <c r="N9" s="182">
        <v>100</v>
      </c>
      <c r="O9" s="182">
        <v>100</v>
      </c>
      <c r="P9" s="203">
        <v>100</v>
      </c>
      <c r="Q9" s="203">
        <v>100</v>
      </c>
      <c r="R9" s="203">
        <v>100</v>
      </c>
      <c r="S9" s="182">
        <v>100</v>
      </c>
    </row>
    <row r="10" spans="1:27" x14ac:dyDescent="0.2">
      <c r="A10" s="144"/>
      <c r="B10" s="144" t="s">
        <v>150</v>
      </c>
      <c r="C10" s="152"/>
      <c r="D10" s="195">
        <v>101.8</v>
      </c>
      <c r="E10" s="203">
        <v>108</v>
      </c>
      <c r="F10" s="203">
        <v>102.8</v>
      </c>
      <c r="G10" s="203">
        <v>99.6</v>
      </c>
      <c r="H10" s="203">
        <v>105.7</v>
      </c>
      <c r="I10" s="203">
        <v>102.4</v>
      </c>
      <c r="J10" s="203">
        <v>92.4</v>
      </c>
      <c r="K10" s="203">
        <v>96</v>
      </c>
      <c r="L10" s="182">
        <v>112.9</v>
      </c>
      <c r="M10" s="182">
        <v>106.9</v>
      </c>
      <c r="N10" s="182">
        <v>102.9</v>
      </c>
      <c r="O10" s="182">
        <v>98</v>
      </c>
      <c r="P10" s="203">
        <v>99.7</v>
      </c>
      <c r="Q10" s="203">
        <v>100.3</v>
      </c>
      <c r="R10" s="203">
        <v>99.8</v>
      </c>
      <c r="S10" s="182">
        <v>118.3</v>
      </c>
    </row>
    <row r="11" spans="1:27" ht="13.5" customHeight="1" x14ac:dyDescent="0.2">
      <c r="A11" s="144"/>
      <c r="B11" s="144" t="s">
        <v>363</v>
      </c>
      <c r="C11" s="152"/>
      <c r="D11" s="195">
        <v>99.6</v>
      </c>
      <c r="E11" s="203">
        <v>100.6</v>
      </c>
      <c r="F11" s="203">
        <v>105.3</v>
      </c>
      <c r="G11" s="203">
        <v>88.7</v>
      </c>
      <c r="H11" s="203">
        <v>96.6</v>
      </c>
      <c r="I11" s="203">
        <v>90.9</v>
      </c>
      <c r="J11" s="203">
        <v>87.4</v>
      </c>
      <c r="K11" s="203">
        <v>97.8</v>
      </c>
      <c r="L11" s="203">
        <v>111.1</v>
      </c>
      <c r="M11" s="203">
        <v>104.8</v>
      </c>
      <c r="N11" s="203">
        <v>98.9</v>
      </c>
      <c r="O11" s="203">
        <v>99.5</v>
      </c>
      <c r="P11" s="203">
        <v>96.8</v>
      </c>
      <c r="Q11" s="203">
        <v>96.9</v>
      </c>
      <c r="R11" s="203">
        <v>105.4</v>
      </c>
      <c r="S11" s="203">
        <v>115.6</v>
      </c>
    </row>
    <row r="12" spans="1:27" ht="13.5" customHeight="1" x14ac:dyDescent="0.2">
      <c r="B12" s="144" t="s">
        <v>156</v>
      </c>
      <c r="C12" s="152"/>
      <c r="D12" s="196">
        <v>98.6</v>
      </c>
      <c r="E12" s="182">
        <v>103.5</v>
      </c>
      <c r="F12" s="182">
        <v>103.7</v>
      </c>
      <c r="G12" s="182">
        <v>90.4</v>
      </c>
      <c r="H12" s="182">
        <v>92.3</v>
      </c>
      <c r="I12" s="182">
        <v>93.4</v>
      </c>
      <c r="J12" s="182">
        <v>89.1</v>
      </c>
      <c r="K12" s="182">
        <v>94.2</v>
      </c>
      <c r="L12" s="182">
        <v>112.5</v>
      </c>
      <c r="M12" s="182">
        <v>106</v>
      </c>
      <c r="N12" s="182">
        <v>96.2</v>
      </c>
      <c r="O12" s="182">
        <v>90.7</v>
      </c>
      <c r="P12" s="182">
        <v>90.7</v>
      </c>
      <c r="Q12" s="182">
        <v>94.9</v>
      </c>
      <c r="R12" s="182">
        <v>100</v>
      </c>
      <c r="S12" s="182">
        <v>118.9</v>
      </c>
    </row>
    <row r="13" spans="1:27" ht="13.5" customHeight="1" x14ac:dyDescent="0.2">
      <c r="A13" s="145"/>
      <c r="B13" s="145" t="s">
        <v>305</v>
      </c>
      <c r="C13" s="153"/>
      <c r="D13" s="197">
        <v>99.6</v>
      </c>
      <c r="E13" s="204">
        <v>108.4</v>
      </c>
      <c r="F13" s="204">
        <v>103.7</v>
      </c>
      <c r="G13" s="204">
        <v>96.9</v>
      </c>
      <c r="H13" s="204">
        <v>87.7</v>
      </c>
      <c r="I13" s="204">
        <v>88.6</v>
      </c>
      <c r="J13" s="204">
        <v>99.5</v>
      </c>
      <c r="K13" s="204">
        <v>93.5</v>
      </c>
      <c r="L13" s="204">
        <v>102.4</v>
      </c>
      <c r="M13" s="204">
        <v>108.1</v>
      </c>
      <c r="N13" s="204">
        <v>88</v>
      </c>
      <c r="O13" s="204">
        <v>82.4</v>
      </c>
      <c r="P13" s="204">
        <v>94.3</v>
      </c>
      <c r="Q13" s="204">
        <v>91.4</v>
      </c>
      <c r="R13" s="204">
        <v>105</v>
      </c>
      <c r="S13" s="204">
        <v>121.5</v>
      </c>
    </row>
    <row r="14" spans="1:27" ht="13.5" customHeight="1" x14ac:dyDescent="0.2">
      <c r="A14" s="144" t="s">
        <v>473</v>
      </c>
      <c r="B14" s="144" t="s">
        <v>360</v>
      </c>
      <c r="C14" s="152" t="s">
        <v>252</v>
      </c>
      <c r="D14" s="194">
        <v>85.8</v>
      </c>
      <c r="E14" s="202">
        <v>85.6</v>
      </c>
      <c r="F14" s="202">
        <v>86.4</v>
      </c>
      <c r="G14" s="202">
        <v>119.4</v>
      </c>
      <c r="H14" s="202">
        <v>83.1</v>
      </c>
      <c r="I14" s="202">
        <v>79.2</v>
      </c>
      <c r="J14" s="202">
        <v>89.1</v>
      </c>
      <c r="K14" s="202">
        <v>69.599999999999994</v>
      </c>
      <c r="L14" s="202">
        <v>94</v>
      </c>
      <c r="M14" s="202">
        <v>80.8</v>
      </c>
      <c r="N14" s="202">
        <v>86.4</v>
      </c>
      <c r="O14" s="202">
        <v>73.599999999999994</v>
      </c>
      <c r="P14" s="202">
        <v>78</v>
      </c>
      <c r="Q14" s="202">
        <v>81.400000000000006</v>
      </c>
      <c r="R14" s="202">
        <v>88.2</v>
      </c>
      <c r="S14" s="202">
        <v>115</v>
      </c>
    </row>
    <row r="15" spans="1:27" ht="13.5" customHeight="1" x14ac:dyDescent="0.2">
      <c r="A15" s="146" t="s">
        <v>84</v>
      </c>
      <c r="B15" s="144">
        <v>2</v>
      </c>
      <c r="C15" s="152"/>
      <c r="D15" s="195">
        <v>82.6</v>
      </c>
      <c r="E15" s="203">
        <v>84.4</v>
      </c>
      <c r="F15" s="203">
        <v>82.5</v>
      </c>
      <c r="G15" s="203">
        <v>83.7</v>
      </c>
      <c r="H15" s="203">
        <v>77.8</v>
      </c>
      <c r="I15" s="203">
        <v>82.1</v>
      </c>
      <c r="J15" s="203">
        <v>87.7</v>
      </c>
      <c r="K15" s="203">
        <v>69.7</v>
      </c>
      <c r="L15" s="203">
        <v>88.2</v>
      </c>
      <c r="M15" s="203">
        <v>79</v>
      </c>
      <c r="N15" s="203">
        <v>86.5</v>
      </c>
      <c r="O15" s="203">
        <v>77.900000000000006</v>
      </c>
      <c r="P15" s="203">
        <v>72.8</v>
      </c>
      <c r="Q15" s="203">
        <v>77.400000000000006</v>
      </c>
      <c r="R15" s="203">
        <v>88.3</v>
      </c>
      <c r="S15" s="203">
        <v>107.4</v>
      </c>
    </row>
    <row r="16" spans="1:27" ht="13.5" customHeight="1" x14ac:dyDescent="0.2">
      <c r="A16" s="146" t="s">
        <v>84</v>
      </c>
      <c r="B16" s="144">
        <v>3</v>
      </c>
      <c r="C16" s="152"/>
      <c r="D16" s="195">
        <v>85.7</v>
      </c>
      <c r="E16" s="203">
        <v>93</v>
      </c>
      <c r="F16" s="203">
        <v>85.1</v>
      </c>
      <c r="G16" s="203">
        <v>93.8</v>
      </c>
      <c r="H16" s="203">
        <v>77.3</v>
      </c>
      <c r="I16" s="203">
        <v>83.1</v>
      </c>
      <c r="J16" s="203">
        <v>87.8</v>
      </c>
      <c r="K16" s="203">
        <v>77.099999999999994</v>
      </c>
      <c r="L16" s="203">
        <v>89</v>
      </c>
      <c r="M16" s="203">
        <v>80.2</v>
      </c>
      <c r="N16" s="203">
        <v>85.6</v>
      </c>
      <c r="O16" s="203">
        <v>74.099999999999994</v>
      </c>
      <c r="P16" s="203">
        <v>76.099999999999994</v>
      </c>
      <c r="Q16" s="203">
        <v>84</v>
      </c>
      <c r="R16" s="203">
        <v>92.9</v>
      </c>
      <c r="S16" s="203">
        <v>110.3</v>
      </c>
    </row>
    <row r="17" spans="1:19" ht="13.5" customHeight="1" x14ac:dyDescent="0.2">
      <c r="A17" s="146" t="s">
        <v>84</v>
      </c>
      <c r="B17" s="144">
        <v>4</v>
      </c>
      <c r="D17" s="195">
        <v>85.2</v>
      </c>
      <c r="E17" s="203">
        <v>102.5</v>
      </c>
      <c r="F17" s="203">
        <v>84.8</v>
      </c>
      <c r="G17" s="203">
        <v>88</v>
      </c>
      <c r="H17" s="203">
        <v>74.2</v>
      </c>
      <c r="I17" s="203">
        <v>81.7</v>
      </c>
      <c r="J17" s="203">
        <v>85.5</v>
      </c>
      <c r="K17" s="203">
        <v>72.599999999999994</v>
      </c>
      <c r="L17" s="203">
        <v>101.7</v>
      </c>
      <c r="M17" s="203">
        <v>81</v>
      </c>
      <c r="N17" s="203">
        <v>84</v>
      </c>
      <c r="O17" s="203">
        <v>80.099999999999994</v>
      </c>
      <c r="P17" s="203">
        <v>71.3</v>
      </c>
      <c r="Q17" s="203">
        <v>83.4</v>
      </c>
      <c r="R17" s="203">
        <v>84.8</v>
      </c>
      <c r="S17" s="203">
        <v>108.7</v>
      </c>
    </row>
    <row r="18" spans="1:19" ht="13.5" customHeight="1" x14ac:dyDescent="0.2">
      <c r="A18" s="146" t="s">
        <v>84</v>
      </c>
      <c r="B18" s="144">
        <v>5</v>
      </c>
      <c r="C18" s="152"/>
      <c r="D18" s="195">
        <v>84.4</v>
      </c>
      <c r="E18" s="203">
        <v>93.9</v>
      </c>
      <c r="F18" s="203">
        <v>83</v>
      </c>
      <c r="G18" s="203">
        <v>84.3</v>
      </c>
      <c r="H18" s="203">
        <v>74.900000000000006</v>
      </c>
      <c r="I18" s="203">
        <v>79.3</v>
      </c>
      <c r="J18" s="203">
        <v>86.5</v>
      </c>
      <c r="K18" s="203">
        <v>71</v>
      </c>
      <c r="L18" s="203">
        <v>93.7</v>
      </c>
      <c r="M18" s="203">
        <v>113.5</v>
      </c>
      <c r="N18" s="203">
        <v>86.4</v>
      </c>
      <c r="O18" s="203">
        <v>79</v>
      </c>
      <c r="P18" s="203">
        <v>71.099999999999994</v>
      </c>
      <c r="Q18" s="203">
        <v>78.7</v>
      </c>
      <c r="R18" s="203">
        <v>84.5</v>
      </c>
      <c r="S18" s="203">
        <v>106.4</v>
      </c>
    </row>
    <row r="19" spans="1:19" ht="13.5" customHeight="1" x14ac:dyDescent="0.2">
      <c r="A19" s="146" t="s">
        <v>84</v>
      </c>
      <c r="B19" s="144">
        <v>6</v>
      </c>
      <c r="C19" s="152"/>
      <c r="D19" s="195">
        <v>132.1</v>
      </c>
      <c r="E19" s="203">
        <v>141.80000000000001</v>
      </c>
      <c r="F19" s="203">
        <v>130.6</v>
      </c>
      <c r="G19" s="203">
        <v>93</v>
      </c>
      <c r="H19" s="203">
        <v>132.69999999999999</v>
      </c>
      <c r="I19" s="203">
        <v>97.7</v>
      </c>
      <c r="J19" s="203">
        <v>115.8</v>
      </c>
      <c r="K19" s="203">
        <v>169.6</v>
      </c>
      <c r="L19" s="203">
        <v>142.5</v>
      </c>
      <c r="M19" s="203">
        <v>124.3</v>
      </c>
      <c r="N19" s="203">
        <v>102.2</v>
      </c>
      <c r="O19" s="203">
        <v>92.7</v>
      </c>
      <c r="P19" s="203">
        <v>192.9</v>
      </c>
      <c r="Q19" s="203">
        <v>120.4</v>
      </c>
      <c r="R19" s="203">
        <v>159.19999999999999</v>
      </c>
      <c r="S19" s="203">
        <v>165.4</v>
      </c>
    </row>
    <row r="20" spans="1:19" ht="13.5" customHeight="1" x14ac:dyDescent="0.2">
      <c r="A20" s="146" t="s">
        <v>84</v>
      </c>
      <c r="B20" s="144">
        <v>7</v>
      </c>
      <c r="C20" s="152"/>
      <c r="D20" s="195">
        <v>127.6</v>
      </c>
      <c r="E20" s="203">
        <v>137</v>
      </c>
      <c r="F20" s="203">
        <v>154.80000000000001</v>
      </c>
      <c r="G20" s="203">
        <v>103</v>
      </c>
      <c r="H20" s="203">
        <v>90.9</v>
      </c>
      <c r="I20" s="203">
        <v>108.2</v>
      </c>
      <c r="J20" s="203">
        <v>127</v>
      </c>
      <c r="K20" s="203">
        <v>98.1</v>
      </c>
      <c r="L20" s="203">
        <v>125.2</v>
      </c>
      <c r="M20" s="203">
        <v>189.4</v>
      </c>
      <c r="N20" s="203">
        <v>90.1</v>
      </c>
      <c r="O20" s="203">
        <v>98.2</v>
      </c>
      <c r="P20" s="203">
        <v>78.7</v>
      </c>
      <c r="Q20" s="203">
        <v>101.9</v>
      </c>
      <c r="R20" s="203">
        <v>137.30000000000001</v>
      </c>
      <c r="S20" s="203">
        <v>141.1</v>
      </c>
    </row>
    <row r="21" spans="1:19" ht="13.5" customHeight="1" x14ac:dyDescent="0.2">
      <c r="A21" s="147" t="s">
        <v>84</v>
      </c>
      <c r="B21" s="144">
        <v>8</v>
      </c>
      <c r="C21" s="152"/>
      <c r="D21" s="195">
        <v>84</v>
      </c>
      <c r="E21" s="203">
        <v>109.4</v>
      </c>
      <c r="F21" s="203">
        <v>84.7</v>
      </c>
      <c r="G21" s="203">
        <v>88.7</v>
      </c>
      <c r="H21" s="203">
        <v>88.4</v>
      </c>
      <c r="I21" s="203">
        <v>79.400000000000006</v>
      </c>
      <c r="J21" s="203">
        <v>88</v>
      </c>
      <c r="K21" s="203">
        <v>71</v>
      </c>
      <c r="L21" s="203">
        <v>78</v>
      </c>
      <c r="M21" s="203">
        <v>80</v>
      </c>
      <c r="N21" s="203">
        <v>86.1</v>
      </c>
      <c r="O21" s="203">
        <v>83.4</v>
      </c>
      <c r="P21" s="203">
        <v>68.3</v>
      </c>
      <c r="Q21" s="203">
        <v>75.3</v>
      </c>
      <c r="R21" s="203">
        <v>82.7</v>
      </c>
      <c r="S21" s="203">
        <v>106.9</v>
      </c>
    </row>
    <row r="22" spans="1:19" ht="13.5" customHeight="1" x14ac:dyDescent="0.2">
      <c r="A22" s="146" t="s">
        <v>84</v>
      </c>
      <c r="B22" s="144">
        <v>9</v>
      </c>
      <c r="D22" s="195">
        <v>81.599999999999994</v>
      </c>
      <c r="E22" s="203">
        <v>91.9</v>
      </c>
      <c r="F22" s="203">
        <v>82.7</v>
      </c>
      <c r="G22" s="203">
        <v>89.8</v>
      </c>
      <c r="H22" s="203">
        <v>75.099999999999994</v>
      </c>
      <c r="I22" s="203">
        <v>78.3</v>
      </c>
      <c r="J22" s="203">
        <v>83.1</v>
      </c>
      <c r="K22" s="203">
        <v>76.599999999999994</v>
      </c>
      <c r="L22" s="203">
        <v>75.400000000000006</v>
      </c>
      <c r="M22" s="203">
        <v>76.7</v>
      </c>
      <c r="N22" s="203">
        <v>79.7</v>
      </c>
      <c r="O22" s="203">
        <v>77.2</v>
      </c>
      <c r="P22" s="203">
        <v>69.099999999999994</v>
      </c>
      <c r="Q22" s="203">
        <v>77.099999999999994</v>
      </c>
      <c r="R22" s="203">
        <v>78.099999999999994</v>
      </c>
      <c r="S22" s="203">
        <v>108.2</v>
      </c>
    </row>
    <row r="23" spans="1:19" ht="13.5" customHeight="1" x14ac:dyDescent="0.2">
      <c r="A23" s="146" t="s">
        <v>84</v>
      </c>
      <c r="B23" s="144">
        <v>10</v>
      </c>
      <c r="C23" s="152"/>
      <c r="D23" s="195">
        <v>81.099999999999994</v>
      </c>
      <c r="E23" s="203">
        <v>88.6</v>
      </c>
      <c r="F23" s="203">
        <v>81.5</v>
      </c>
      <c r="G23" s="203">
        <v>89.5</v>
      </c>
      <c r="H23" s="203">
        <v>72.7</v>
      </c>
      <c r="I23" s="203">
        <v>78.3</v>
      </c>
      <c r="J23" s="203">
        <v>87.9</v>
      </c>
      <c r="K23" s="203">
        <v>70.5</v>
      </c>
      <c r="L23" s="203">
        <v>88.5</v>
      </c>
      <c r="M23" s="203">
        <v>81.599999999999994</v>
      </c>
      <c r="N23" s="203">
        <v>79.400000000000006</v>
      </c>
      <c r="O23" s="203">
        <v>72.900000000000006</v>
      </c>
      <c r="P23" s="203">
        <v>69.599999999999994</v>
      </c>
      <c r="Q23" s="203">
        <v>73.900000000000006</v>
      </c>
      <c r="R23" s="203">
        <v>79.400000000000006</v>
      </c>
      <c r="S23" s="203">
        <v>103.8</v>
      </c>
    </row>
    <row r="24" spans="1:19" ht="13.5" customHeight="1" x14ac:dyDescent="0.2">
      <c r="A24" s="146" t="s">
        <v>84</v>
      </c>
      <c r="B24" s="144">
        <v>11</v>
      </c>
      <c r="C24" s="152"/>
      <c r="D24" s="195">
        <v>85.8</v>
      </c>
      <c r="E24" s="203">
        <v>87.9</v>
      </c>
      <c r="F24" s="203">
        <v>87.3</v>
      </c>
      <c r="G24" s="203">
        <v>88.7</v>
      </c>
      <c r="H24" s="203">
        <v>71.7</v>
      </c>
      <c r="I24" s="203">
        <v>92.7</v>
      </c>
      <c r="J24" s="203">
        <v>83.9</v>
      </c>
      <c r="K24" s="203">
        <v>73</v>
      </c>
      <c r="L24" s="203">
        <v>84.4</v>
      </c>
      <c r="M24" s="203">
        <v>85.4</v>
      </c>
      <c r="N24" s="203">
        <v>82.6</v>
      </c>
      <c r="O24" s="203">
        <v>82</v>
      </c>
      <c r="P24" s="203">
        <v>68.3</v>
      </c>
      <c r="Q24" s="203">
        <v>86.2</v>
      </c>
      <c r="R24" s="203">
        <v>79.099999999999994</v>
      </c>
      <c r="S24" s="203">
        <v>109.8</v>
      </c>
    </row>
    <row r="25" spans="1:19" ht="13.5" customHeight="1" x14ac:dyDescent="0.2">
      <c r="A25" s="146" t="s">
        <v>84</v>
      </c>
      <c r="B25" s="144">
        <v>12</v>
      </c>
      <c r="C25" s="152"/>
      <c r="D25" s="195">
        <v>177.7</v>
      </c>
      <c r="E25" s="203">
        <v>183.1</v>
      </c>
      <c r="F25" s="203">
        <v>199</v>
      </c>
      <c r="G25" s="203">
        <v>140.4</v>
      </c>
      <c r="H25" s="203">
        <v>132.30000000000001</v>
      </c>
      <c r="I25" s="203">
        <v>122.4</v>
      </c>
      <c r="J25" s="203">
        <v>170.1</v>
      </c>
      <c r="K25" s="203">
        <v>200.7</v>
      </c>
      <c r="L25" s="203">
        <v>166.3</v>
      </c>
      <c r="M25" s="203">
        <v>223</v>
      </c>
      <c r="N25" s="203">
        <v>107.8</v>
      </c>
      <c r="O25" s="203">
        <v>97.9</v>
      </c>
      <c r="P25" s="203">
        <v>213.6</v>
      </c>
      <c r="Q25" s="203">
        <v>155.5</v>
      </c>
      <c r="R25" s="203">
        <v>203.4</v>
      </c>
      <c r="S25" s="203">
        <v>173.6</v>
      </c>
    </row>
    <row r="26" spans="1:19" ht="13.5" customHeight="1" x14ac:dyDescent="0.2">
      <c r="A26" s="148" t="s">
        <v>553</v>
      </c>
      <c r="B26" s="151" t="s">
        <v>360</v>
      </c>
      <c r="C26" s="154"/>
      <c r="D26" s="197">
        <v>83.8</v>
      </c>
      <c r="E26" s="204">
        <v>90.2</v>
      </c>
      <c r="F26" s="204">
        <v>82.8</v>
      </c>
      <c r="G26" s="204">
        <v>144.1</v>
      </c>
      <c r="H26" s="204">
        <v>87.7</v>
      </c>
      <c r="I26" s="204">
        <v>85.4</v>
      </c>
      <c r="J26" s="204">
        <v>79.400000000000006</v>
      </c>
      <c r="K26" s="204">
        <v>73.900000000000006</v>
      </c>
      <c r="L26" s="204">
        <v>94.2</v>
      </c>
      <c r="M26" s="204">
        <v>84.6</v>
      </c>
      <c r="N26" s="204">
        <v>85.9</v>
      </c>
      <c r="O26" s="204">
        <v>79.099999999999994</v>
      </c>
      <c r="P26" s="204">
        <v>79.3</v>
      </c>
      <c r="Q26" s="204">
        <v>76.3</v>
      </c>
      <c r="R26" s="204">
        <v>82.3</v>
      </c>
      <c r="S26" s="204">
        <v>113.3</v>
      </c>
    </row>
    <row r="27" spans="1:19"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19" ht="13.5" customHeight="1" x14ac:dyDescent="0.2">
      <c r="A28" s="143" t="s">
        <v>52</v>
      </c>
      <c r="B28" s="143" t="s">
        <v>329</v>
      </c>
      <c r="C28" s="152"/>
      <c r="D28" s="194">
        <v>-0.3</v>
      </c>
      <c r="E28" s="202">
        <v>-12.2</v>
      </c>
      <c r="F28" s="202">
        <v>0.3</v>
      </c>
      <c r="G28" s="202">
        <v>-2.9</v>
      </c>
      <c r="H28" s="202">
        <v>4.5</v>
      </c>
      <c r="I28" s="202">
        <v>2.9</v>
      </c>
      <c r="J28" s="202">
        <v>0.4</v>
      </c>
      <c r="K28" s="202">
        <v>-5.0999999999999996</v>
      </c>
      <c r="L28" s="181">
        <v>-3.5</v>
      </c>
      <c r="M28" s="181">
        <v>-4.5999999999999996</v>
      </c>
      <c r="N28" s="181">
        <v>15.5</v>
      </c>
      <c r="O28" s="181">
        <v>1.1000000000000001</v>
      </c>
      <c r="P28" s="202">
        <v>-5.5</v>
      </c>
      <c r="Q28" s="202">
        <v>1</v>
      </c>
      <c r="R28" s="202">
        <v>-2.9</v>
      </c>
      <c r="S28" s="181">
        <v>1</v>
      </c>
    </row>
    <row r="29" spans="1:19" ht="13.5" customHeight="1" x14ac:dyDescent="0.2">
      <c r="A29" s="144"/>
      <c r="B29" s="144" t="s">
        <v>239</v>
      </c>
      <c r="C29" s="152"/>
      <c r="D29" s="195">
        <v>-0.8</v>
      </c>
      <c r="E29" s="203">
        <v>0.5</v>
      </c>
      <c r="F29" s="203">
        <v>-3.8</v>
      </c>
      <c r="G29" s="203">
        <v>-9.9</v>
      </c>
      <c r="H29" s="203">
        <v>1.8</v>
      </c>
      <c r="I29" s="203">
        <v>-8</v>
      </c>
      <c r="J29" s="203">
        <v>-5.8</v>
      </c>
      <c r="K29" s="203">
        <v>0.7</v>
      </c>
      <c r="L29" s="182">
        <v>-8.3000000000000007</v>
      </c>
      <c r="M29" s="182">
        <v>3.2</v>
      </c>
      <c r="N29" s="182">
        <v>-9.8000000000000007</v>
      </c>
      <c r="O29" s="182">
        <v>-1.6</v>
      </c>
      <c r="P29" s="203">
        <v>32</v>
      </c>
      <c r="Q29" s="203">
        <v>5.3</v>
      </c>
      <c r="R29" s="203">
        <v>-1.2</v>
      </c>
      <c r="S29" s="182">
        <v>-5.4</v>
      </c>
    </row>
    <row r="30" spans="1:19" ht="13.5" customHeight="1" x14ac:dyDescent="0.2">
      <c r="A30" s="144"/>
      <c r="B30" s="144" t="s">
        <v>150</v>
      </c>
      <c r="C30" s="152"/>
      <c r="D30" s="195">
        <v>1.8</v>
      </c>
      <c r="E30" s="203">
        <v>8</v>
      </c>
      <c r="F30" s="203">
        <v>2.8</v>
      </c>
      <c r="G30" s="203">
        <v>-0.4</v>
      </c>
      <c r="H30" s="203">
        <v>5.7</v>
      </c>
      <c r="I30" s="203">
        <v>2.4</v>
      </c>
      <c r="J30" s="203">
        <v>-7.6</v>
      </c>
      <c r="K30" s="203">
        <v>-4</v>
      </c>
      <c r="L30" s="182">
        <v>12.9</v>
      </c>
      <c r="M30" s="182">
        <v>6.9</v>
      </c>
      <c r="N30" s="182">
        <v>2.9</v>
      </c>
      <c r="O30" s="182">
        <v>-2</v>
      </c>
      <c r="P30" s="203">
        <v>-0.3</v>
      </c>
      <c r="Q30" s="203">
        <v>0.3</v>
      </c>
      <c r="R30" s="203">
        <v>-0.2</v>
      </c>
      <c r="S30" s="182">
        <v>18.3</v>
      </c>
    </row>
    <row r="31" spans="1:19" ht="13.5" customHeight="1" x14ac:dyDescent="0.2">
      <c r="A31" s="144"/>
      <c r="B31" s="144" t="s">
        <v>363</v>
      </c>
      <c r="C31" s="152"/>
      <c r="D31" s="195">
        <v>-2.2000000000000002</v>
      </c>
      <c r="E31" s="203">
        <v>-6.9</v>
      </c>
      <c r="F31" s="203">
        <v>2.4</v>
      </c>
      <c r="G31" s="203">
        <v>-10.9</v>
      </c>
      <c r="H31" s="203">
        <v>-8.6</v>
      </c>
      <c r="I31" s="203">
        <v>-11.2</v>
      </c>
      <c r="J31" s="203">
        <v>-5.4</v>
      </c>
      <c r="K31" s="203">
        <v>1.9</v>
      </c>
      <c r="L31" s="182">
        <v>-1.6</v>
      </c>
      <c r="M31" s="182">
        <v>-2</v>
      </c>
      <c r="N31" s="182">
        <v>-3.9</v>
      </c>
      <c r="O31" s="182">
        <v>1.5</v>
      </c>
      <c r="P31" s="203">
        <v>-2.9</v>
      </c>
      <c r="Q31" s="203">
        <v>-3.4</v>
      </c>
      <c r="R31" s="203">
        <v>5.6</v>
      </c>
      <c r="S31" s="182">
        <v>-2.2999999999999998</v>
      </c>
    </row>
    <row r="32" spans="1:19" ht="13.5" customHeight="1" x14ac:dyDescent="0.2">
      <c r="B32" s="144" t="s">
        <v>156</v>
      </c>
      <c r="C32" s="152"/>
      <c r="D32" s="195">
        <v>-1</v>
      </c>
      <c r="E32" s="203">
        <v>2.9</v>
      </c>
      <c r="F32" s="203">
        <v>-1.5</v>
      </c>
      <c r="G32" s="203">
        <v>1.9</v>
      </c>
      <c r="H32" s="203">
        <v>-4.5</v>
      </c>
      <c r="I32" s="203">
        <v>2.8</v>
      </c>
      <c r="J32" s="203">
        <v>1.9</v>
      </c>
      <c r="K32" s="203">
        <v>-3.7</v>
      </c>
      <c r="L32" s="182">
        <v>1.3</v>
      </c>
      <c r="M32" s="182">
        <v>1.1000000000000001</v>
      </c>
      <c r="N32" s="182">
        <v>-2.7</v>
      </c>
      <c r="O32" s="182">
        <v>-8.8000000000000007</v>
      </c>
      <c r="P32" s="203">
        <v>-6.3</v>
      </c>
      <c r="Q32" s="203">
        <v>-2.1</v>
      </c>
      <c r="R32" s="203">
        <v>-5.0999999999999996</v>
      </c>
      <c r="S32" s="182">
        <v>2.9</v>
      </c>
    </row>
    <row r="33" spans="1:31" ht="13.5" customHeight="1" x14ac:dyDescent="0.2">
      <c r="A33" s="145"/>
      <c r="B33" s="145" t="s">
        <v>305</v>
      </c>
      <c r="C33" s="153"/>
      <c r="D33" s="197">
        <v>0.5</v>
      </c>
      <c r="E33" s="204">
        <v>4</v>
      </c>
      <c r="F33" s="204">
        <v>-1.5</v>
      </c>
      <c r="G33" s="204">
        <v>8.6</v>
      </c>
      <c r="H33" s="204">
        <v>-3.9</v>
      </c>
      <c r="I33" s="204">
        <v>-5.5</v>
      </c>
      <c r="J33" s="204">
        <v>12.4</v>
      </c>
      <c r="K33" s="204">
        <v>1.1000000000000001</v>
      </c>
      <c r="L33" s="204">
        <v>-9.6</v>
      </c>
      <c r="M33" s="204">
        <v>-0.6</v>
      </c>
      <c r="N33" s="204">
        <v>-5.8</v>
      </c>
      <c r="O33" s="204">
        <v>-9.4</v>
      </c>
      <c r="P33" s="204">
        <v>2.8</v>
      </c>
      <c r="Q33" s="204">
        <v>-0.2</v>
      </c>
      <c r="R33" s="204">
        <v>5.4</v>
      </c>
      <c r="S33" s="204">
        <v>2</v>
      </c>
    </row>
    <row r="34" spans="1:31" ht="13.5" customHeight="1" x14ac:dyDescent="0.2">
      <c r="A34" s="144" t="s">
        <v>473</v>
      </c>
      <c r="B34" s="144" t="s">
        <v>360</v>
      </c>
      <c r="C34" s="152" t="s">
        <v>252</v>
      </c>
      <c r="D34" s="194">
        <v>-1</v>
      </c>
      <c r="E34" s="202">
        <v>-8.4</v>
      </c>
      <c r="F34" s="202">
        <v>-1.7</v>
      </c>
      <c r="G34" s="202">
        <v>54.3</v>
      </c>
      <c r="H34" s="202">
        <v>6.4</v>
      </c>
      <c r="I34" s="202">
        <v>-4.9000000000000004</v>
      </c>
      <c r="J34" s="202">
        <v>3.4</v>
      </c>
      <c r="K34" s="202">
        <v>-0.6</v>
      </c>
      <c r="L34" s="202">
        <v>-0.9</v>
      </c>
      <c r="M34" s="202">
        <v>-6.6</v>
      </c>
      <c r="N34" s="202">
        <v>-1.9</v>
      </c>
      <c r="O34" s="202">
        <v>-15.2</v>
      </c>
      <c r="P34" s="202">
        <v>8.9</v>
      </c>
      <c r="Q34" s="202">
        <v>-6.7</v>
      </c>
      <c r="R34" s="202">
        <v>9.6999999999999993</v>
      </c>
      <c r="S34" s="202">
        <v>5.8</v>
      </c>
    </row>
    <row r="35" spans="1:31" ht="13.5" customHeight="1" x14ac:dyDescent="0.2">
      <c r="A35" s="146" t="s">
        <v>84</v>
      </c>
      <c r="B35" s="144">
        <v>2</v>
      </c>
      <c r="C35" s="152"/>
      <c r="D35" s="195">
        <v>0.2</v>
      </c>
      <c r="E35" s="203">
        <v>-1.3</v>
      </c>
      <c r="F35" s="203">
        <v>-1.6</v>
      </c>
      <c r="G35" s="203">
        <v>11.9</v>
      </c>
      <c r="H35" s="203">
        <v>12.3</v>
      </c>
      <c r="I35" s="203">
        <v>0.9</v>
      </c>
      <c r="J35" s="203">
        <v>12.4</v>
      </c>
      <c r="K35" s="203">
        <v>0</v>
      </c>
      <c r="L35" s="203">
        <v>-9.1</v>
      </c>
      <c r="M35" s="203">
        <v>-2.9</v>
      </c>
      <c r="N35" s="203">
        <v>1.3</v>
      </c>
      <c r="O35" s="203">
        <v>-14.2</v>
      </c>
      <c r="P35" s="203">
        <v>0</v>
      </c>
      <c r="Q35" s="203">
        <v>-3.4</v>
      </c>
      <c r="R35" s="203">
        <v>5.6</v>
      </c>
      <c r="S35" s="203">
        <v>1.4</v>
      </c>
    </row>
    <row r="36" spans="1:31" ht="13.5" customHeight="1" x14ac:dyDescent="0.2">
      <c r="A36" s="146" t="s">
        <v>84</v>
      </c>
      <c r="B36" s="144">
        <v>3</v>
      </c>
      <c r="C36" s="152"/>
      <c r="D36" s="195">
        <v>1.2</v>
      </c>
      <c r="E36" s="203">
        <v>0.4</v>
      </c>
      <c r="F36" s="203">
        <v>-2.2000000000000002</v>
      </c>
      <c r="G36" s="203">
        <v>8.3000000000000007</v>
      </c>
      <c r="H36" s="203">
        <v>-1.2</v>
      </c>
      <c r="I36" s="203">
        <v>-0.1</v>
      </c>
      <c r="J36" s="203">
        <v>20.9</v>
      </c>
      <c r="K36" s="203">
        <v>0</v>
      </c>
      <c r="L36" s="203">
        <v>-10.7</v>
      </c>
      <c r="M36" s="203">
        <v>-5.8</v>
      </c>
      <c r="N36" s="203">
        <v>-7.6</v>
      </c>
      <c r="O36" s="203">
        <v>-15.4</v>
      </c>
      <c r="P36" s="203">
        <v>1.9</v>
      </c>
      <c r="Q36" s="203">
        <v>7.4</v>
      </c>
      <c r="R36" s="203">
        <v>-5.6</v>
      </c>
      <c r="S36" s="203">
        <v>-5.9</v>
      </c>
    </row>
    <row r="37" spans="1:31" ht="13.5" customHeight="1" x14ac:dyDescent="0.2">
      <c r="A37" s="146" t="s">
        <v>84</v>
      </c>
      <c r="B37" s="144">
        <v>4</v>
      </c>
      <c r="D37" s="195">
        <v>0.4</v>
      </c>
      <c r="E37" s="203">
        <v>0.9</v>
      </c>
      <c r="F37" s="203">
        <v>0.6</v>
      </c>
      <c r="G37" s="203">
        <v>17</v>
      </c>
      <c r="H37" s="203">
        <v>4.2</v>
      </c>
      <c r="I37" s="203">
        <v>-4.5999999999999996</v>
      </c>
      <c r="J37" s="203">
        <v>11.8</v>
      </c>
      <c r="K37" s="203">
        <v>2.7</v>
      </c>
      <c r="L37" s="203">
        <v>-5.2</v>
      </c>
      <c r="M37" s="203">
        <v>-0.1</v>
      </c>
      <c r="N37" s="203">
        <v>-6.4</v>
      </c>
      <c r="O37" s="203">
        <v>-14.9</v>
      </c>
      <c r="P37" s="203">
        <v>-1.4</v>
      </c>
      <c r="Q37" s="203">
        <v>0.5</v>
      </c>
      <c r="R37" s="203">
        <v>-1.9</v>
      </c>
      <c r="S37" s="203">
        <v>-5.6</v>
      </c>
    </row>
    <row r="38" spans="1:31" ht="13.5" customHeight="1" x14ac:dyDescent="0.2">
      <c r="A38" s="146" t="s">
        <v>84</v>
      </c>
      <c r="B38" s="144">
        <v>5</v>
      </c>
      <c r="C38" s="152"/>
      <c r="D38" s="195">
        <v>1.1000000000000001</v>
      </c>
      <c r="E38" s="203">
        <v>9.3000000000000007</v>
      </c>
      <c r="F38" s="203">
        <v>-0.5</v>
      </c>
      <c r="G38" s="203">
        <v>12.4</v>
      </c>
      <c r="H38" s="203">
        <v>4.2</v>
      </c>
      <c r="I38" s="203">
        <v>-2.2999999999999998</v>
      </c>
      <c r="J38" s="203">
        <v>12.9</v>
      </c>
      <c r="K38" s="203">
        <v>0.6</v>
      </c>
      <c r="L38" s="203">
        <v>-5.4</v>
      </c>
      <c r="M38" s="203">
        <v>-2.7</v>
      </c>
      <c r="N38" s="203">
        <v>-5.0999999999999996</v>
      </c>
      <c r="O38" s="203">
        <v>-9.4</v>
      </c>
      <c r="P38" s="203">
        <v>-0.7</v>
      </c>
      <c r="Q38" s="203">
        <v>-1.4</v>
      </c>
      <c r="R38" s="203">
        <v>-0.4</v>
      </c>
      <c r="S38" s="203">
        <v>1.5</v>
      </c>
    </row>
    <row r="39" spans="1:31" ht="13.5" customHeight="1" x14ac:dyDescent="0.2">
      <c r="A39" s="146" t="s">
        <v>84</v>
      </c>
      <c r="B39" s="144">
        <v>6</v>
      </c>
      <c r="C39" s="152"/>
      <c r="D39" s="195">
        <v>5.2</v>
      </c>
      <c r="E39" s="203">
        <v>17.100000000000001</v>
      </c>
      <c r="F39" s="203">
        <v>1.3</v>
      </c>
      <c r="G39" s="203">
        <v>-43.3</v>
      </c>
      <c r="H39" s="203">
        <v>15.5</v>
      </c>
      <c r="I39" s="203">
        <v>-8.8000000000000007</v>
      </c>
      <c r="J39" s="203">
        <v>24</v>
      </c>
      <c r="K39" s="203">
        <v>-4.3</v>
      </c>
      <c r="L39" s="203">
        <v>-9.4</v>
      </c>
      <c r="M39" s="203">
        <v>-13.7</v>
      </c>
      <c r="N39" s="203">
        <v>11</v>
      </c>
      <c r="O39" s="203">
        <v>-13.6</v>
      </c>
      <c r="P39" s="203">
        <v>4.9000000000000004</v>
      </c>
      <c r="Q39" s="203">
        <v>8.8000000000000007</v>
      </c>
      <c r="R39" s="203">
        <v>17.5</v>
      </c>
      <c r="S39" s="203">
        <v>26.4</v>
      </c>
    </row>
    <row r="40" spans="1:31" ht="13.5" customHeight="1" x14ac:dyDescent="0.2">
      <c r="A40" s="146" t="s">
        <v>84</v>
      </c>
      <c r="B40" s="144">
        <v>7</v>
      </c>
      <c r="C40" s="152"/>
      <c r="D40" s="195">
        <v>-1.9</v>
      </c>
      <c r="E40" s="203">
        <v>1.3</v>
      </c>
      <c r="F40" s="203">
        <v>-4.0999999999999996</v>
      </c>
      <c r="G40" s="203">
        <v>21.5</v>
      </c>
      <c r="H40" s="203">
        <v>2.1</v>
      </c>
      <c r="I40" s="203">
        <v>-12.2</v>
      </c>
      <c r="J40" s="203">
        <v>4.4000000000000004</v>
      </c>
      <c r="K40" s="203">
        <v>9</v>
      </c>
      <c r="L40" s="203">
        <v>-10.3</v>
      </c>
      <c r="M40" s="203">
        <v>14.6</v>
      </c>
      <c r="N40" s="203">
        <v>-15.8</v>
      </c>
      <c r="O40" s="203">
        <v>-7.5</v>
      </c>
      <c r="P40" s="203">
        <v>11.8</v>
      </c>
      <c r="Q40" s="203">
        <v>-6.2</v>
      </c>
      <c r="R40" s="203">
        <v>6.8</v>
      </c>
      <c r="S40" s="203">
        <v>4.0999999999999996</v>
      </c>
    </row>
    <row r="41" spans="1:31" ht="13.5" customHeight="1" x14ac:dyDescent="0.2">
      <c r="A41" s="147" t="s">
        <v>84</v>
      </c>
      <c r="B41" s="144">
        <v>8</v>
      </c>
      <c r="C41" s="152"/>
      <c r="D41" s="195">
        <v>-2.6</v>
      </c>
      <c r="E41" s="203">
        <v>18.7</v>
      </c>
      <c r="F41" s="203">
        <v>-2.5</v>
      </c>
      <c r="G41" s="203">
        <v>25.3</v>
      </c>
      <c r="H41" s="203">
        <v>-15.8</v>
      </c>
      <c r="I41" s="203">
        <v>-6.8</v>
      </c>
      <c r="J41" s="203">
        <v>2.2999999999999998</v>
      </c>
      <c r="K41" s="203">
        <v>1.3</v>
      </c>
      <c r="L41" s="203">
        <v>-14.2</v>
      </c>
      <c r="M41" s="203">
        <v>-10.5</v>
      </c>
      <c r="N41" s="203">
        <v>-6.4</v>
      </c>
      <c r="O41" s="203">
        <v>-1.2</v>
      </c>
      <c r="P41" s="203">
        <v>-7.5</v>
      </c>
      <c r="Q41" s="203">
        <v>-5</v>
      </c>
      <c r="R41" s="203">
        <v>5.9</v>
      </c>
      <c r="S41" s="203">
        <v>-4.9000000000000004</v>
      </c>
    </row>
    <row r="42" spans="1:31" ht="13.5" customHeight="1" x14ac:dyDescent="0.2">
      <c r="A42" s="146" t="s">
        <v>84</v>
      </c>
      <c r="B42" s="144">
        <v>9</v>
      </c>
      <c r="D42" s="195">
        <v>-0.7</v>
      </c>
      <c r="E42" s="203">
        <v>3.6</v>
      </c>
      <c r="F42" s="203">
        <v>-2.2000000000000002</v>
      </c>
      <c r="G42" s="203">
        <v>24.5</v>
      </c>
      <c r="H42" s="203">
        <v>7</v>
      </c>
      <c r="I42" s="203">
        <v>-8.4</v>
      </c>
      <c r="J42" s="203">
        <v>10.7</v>
      </c>
      <c r="K42" s="203">
        <v>5.4</v>
      </c>
      <c r="L42" s="203">
        <v>-17.600000000000001</v>
      </c>
      <c r="M42" s="203">
        <v>-3.3</v>
      </c>
      <c r="N42" s="203">
        <v>-12.6</v>
      </c>
      <c r="O42" s="203">
        <v>-2.6</v>
      </c>
      <c r="P42" s="203">
        <v>4.0999999999999996</v>
      </c>
      <c r="Q42" s="203">
        <v>-3.1</v>
      </c>
      <c r="R42" s="203">
        <v>1</v>
      </c>
      <c r="S42" s="203">
        <v>-0.1</v>
      </c>
    </row>
    <row r="43" spans="1:31" ht="13.5" customHeight="1" x14ac:dyDescent="0.2">
      <c r="A43" s="146" t="s">
        <v>84</v>
      </c>
      <c r="B43" s="144">
        <v>10</v>
      </c>
      <c r="C43" s="152"/>
      <c r="D43" s="195">
        <v>-0.7</v>
      </c>
      <c r="E43" s="203">
        <v>0.8</v>
      </c>
      <c r="F43" s="203">
        <v>-2</v>
      </c>
      <c r="G43" s="203">
        <v>16.2</v>
      </c>
      <c r="H43" s="203">
        <v>-7.4</v>
      </c>
      <c r="I43" s="203">
        <v>-6.3</v>
      </c>
      <c r="J43" s="203">
        <v>15.1</v>
      </c>
      <c r="K43" s="203">
        <v>0.1</v>
      </c>
      <c r="L43" s="203">
        <v>-10.1</v>
      </c>
      <c r="M43" s="203">
        <v>1</v>
      </c>
      <c r="N43" s="203">
        <v>-10.1</v>
      </c>
      <c r="O43" s="203">
        <v>-9.8000000000000007</v>
      </c>
      <c r="P43" s="203">
        <v>0.6</v>
      </c>
      <c r="Q43" s="203">
        <v>-4.2</v>
      </c>
      <c r="R43" s="203">
        <v>1.3</v>
      </c>
      <c r="S43" s="203">
        <v>-2.6</v>
      </c>
    </row>
    <row r="44" spans="1:31" ht="13.5" customHeight="1" x14ac:dyDescent="0.2">
      <c r="A44" s="146" t="s">
        <v>84</v>
      </c>
      <c r="B44" s="144">
        <v>11</v>
      </c>
      <c r="C44" s="152"/>
      <c r="D44" s="195">
        <v>0.4</v>
      </c>
      <c r="E44" s="203">
        <v>-5.2</v>
      </c>
      <c r="F44" s="203">
        <v>-2.8</v>
      </c>
      <c r="G44" s="203">
        <v>21.8</v>
      </c>
      <c r="H44" s="203">
        <v>-23.6</v>
      </c>
      <c r="I44" s="203">
        <v>5.3</v>
      </c>
      <c r="J44" s="203">
        <v>6.9</v>
      </c>
      <c r="K44" s="203">
        <v>4.0999999999999996</v>
      </c>
      <c r="L44" s="203">
        <v>-6.4</v>
      </c>
      <c r="M44" s="203">
        <v>9.8000000000000007</v>
      </c>
      <c r="N44" s="203">
        <v>-12.4</v>
      </c>
      <c r="O44" s="203">
        <v>8.5</v>
      </c>
      <c r="P44" s="203">
        <v>0</v>
      </c>
      <c r="Q44" s="203">
        <v>4.5999999999999996</v>
      </c>
      <c r="R44" s="203">
        <v>0.3</v>
      </c>
      <c r="S44" s="203">
        <v>2</v>
      </c>
    </row>
    <row r="45" spans="1:31" ht="13.5" customHeight="1" x14ac:dyDescent="0.2">
      <c r="A45" s="146" t="s">
        <v>84</v>
      </c>
      <c r="B45" s="144">
        <v>12</v>
      </c>
      <c r="C45" s="152"/>
      <c r="D45" s="195">
        <v>1.7</v>
      </c>
      <c r="E45" s="203">
        <v>6.1</v>
      </c>
      <c r="F45" s="203">
        <v>-1.2</v>
      </c>
      <c r="G45" s="203">
        <v>0.1</v>
      </c>
      <c r="H45" s="203">
        <v>-24.1</v>
      </c>
      <c r="I45" s="203">
        <v>-11</v>
      </c>
      <c r="J45" s="203">
        <v>21</v>
      </c>
      <c r="K45" s="203">
        <v>0.1</v>
      </c>
      <c r="L45" s="203">
        <v>-14.1</v>
      </c>
      <c r="M45" s="203">
        <v>3.5</v>
      </c>
      <c r="N45" s="203">
        <v>-1</v>
      </c>
      <c r="O45" s="203">
        <v>-12.3</v>
      </c>
      <c r="P45" s="203">
        <v>4.4000000000000004</v>
      </c>
      <c r="Q45" s="203">
        <v>1.8</v>
      </c>
      <c r="R45" s="203">
        <v>10.3</v>
      </c>
      <c r="S45" s="203">
        <v>-0.8</v>
      </c>
    </row>
    <row r="46" spans="1:31" ht="13.5" customHeight="1" x14ac:dyDescent="0.2">
      <c r="A46" s="148" t="s">
        <v>553</v>
      </c>
      <c r="B46" s="151" t="s">
        <v>360</v>
      </c>
      <c r="C46" s="154"/>
      <c r="D46" s="162">
        <v>-2.2999999999999998</v>
      </c>
      <c r="E46" s="172">
        <v>5.4</v>
      </c>
      <c r="F46" s="172">
        <v>-4.2</v>
      </c>
      <c r="G46" s="172">
        <v>20.7</v>
      </c>
      <c r="H46" s="172">
        <v>5.5</v>
      </c>
      <c r="I46" s="172">
        <v>7.8</v>
      </c>
      <c r="J46" s="172">
        <v>-10.9</v>
      </c>
      <c r="K46" s="172">
        <v>6.2</v>
      </c>
      <c r="L46" s="172">
        <v>0.2</v>
      </c>
      <c r="M46" s="172">
        <v>4.7</v>
      </c>
      <c r="N46" s="172">
        <v>-0.6</v>
      </c>
      <c r="O46" s="172">
        <v>7.5</v>
      </c>
      <c r="P46" s="172">
        <v>1.7</v>
      </c>
      <c r="Q46" s="172">
        <v>-6.3</v>
      </c>
      <c r="R46" s="172">
        <v>-6.7</v>
      </c>
      <c r="S46" s="172">
        <v>-1.5</v>
      </c>
    </row>
    <row r="47" spans="1:31" ht="27" customHeight="1" x14ac:dyDescent="0.2">
      <c r="A47" s="592" t="s">
        <v>474</v>
      </c>
      <c r="B47" s="592"/>
      <c r="C47" s="593"/>
      <c r="D47" s="198">
        <v>-52.8</v>
      </c>
      <c r="E47" s="198">
        <v>-50.7</v>
      </c>
      <c r="F47" s="198">
        <v>-58.4</v>
      </c>
      <c r="G47" s="198">
        <v>2.6</v>
      </c>
      <c r="H47" s="198">
        <v>-33.700000000000003</v>
      </c>
      <c r="I47" s="198">
        <v>-30.2</v>
      </c>
      <c r="J47" s="198">
        <v>-53.3</v>
      </c>
      <c r="K47" s="198">
        <v>-63.2</v>
      </c>
      <c r="L47" s="198">
        <v>-43.4</v>
      </c>
      <c r="M47" s="198">
        <v>-62.1</v>
      </c>
      <c r="N47" s="198">
        <v>-20.3</v>
      </c>
      <c r="O47" s="198">
        <v>-19.2</v>
      </c>
      <c r="P47" s="198">
        <v>-62.9</v>
      </c>
      <c r="Q47" s="198">
        <v>-50.9</v>
      </c>
      <c r="R47" s="198">
        <v>-59.5</v>
      </c>
      <c r="S47" s="198">
        <v>-34.700000000000003</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94">
        <v>101.7</v>
      </c>
      <c r="E54" s="202">
        <v>104.5</v>
      </c>
      <c r="F54" s="202">
        <v>104.3</v>
      </c>
      <c r="G54" s="202">
        <v>108.5</v>
      </c>
      <c r="H54" s="202">
        <v>103.3</v>
      </c>
      <c r="I54" s="202">
        <v>110</v>
      </c>
      <c r="J54" s="202">
        <v>108.1</v>
      </c>
      <c r="K54" s="202">
        <v>103.9</v>
      </c>
      <c r="L54" s="181">
        <v>88</v>
      </c>
      <c r="M54" s="181">
        <v>97.7</v>
      </c>
      <c r="N54" s="181">
        <v>119.7</v>
      </c>
      <c r="O54" s="181">
        <v>108.5</v>
      </c>
      <c r="P54" s="202">
        <v>78.5</v>
      </c>
      <c r="Q54" s="202">
        <v>95.6</v>
      </c>
      <c r="R54" s="202">
        <v>100.2</v>
      </c>
      <c r="S54" s="181">
        <v>100.8</v>
      </c>
    </row>
    <row r="55" spans="1:19" ht="13.5" customHeight="1" x14ac:dyDescent="0.2">
      <c r="A55" s="144"/>
      <c r="B55" s="144" t="s">
        <v>239</v>
      </c>
      <c r="C55" s="152"/>
      <c r="D55" s="195">
        <v>100</v>
      </c>
      <c r="E55" s="203">
        <v>100</v>
      </c>
      <c r="F55" s="203">
        <v>100</v>
      </c>
      <c r="G55" s="203">
        <v>100</v>
      </c>
      <c r="H55" s="203">
        <v>100</v>
      </c>
      <c r="I55" s="203">
        <v>100</v>
      </c>
      <c r="J55" s="203">
        <v>100</v>
      </c>
      <c r="K55" s="203">
        <v>100</v>
      </c>
      <c r="L55" s="182">
        <v>100</v>
      </c>
      <c r="M55" s="182">
        <v>100</v>
      </c>
      <c r="N55" s="182">
        <v>100</v>
      </c>
      <c r="O55" s="182">
        <v>100</v>
      </c>
      <c r="P55" s="203">
        <v>100</v>
      </c>
      <c r="Q55" s="203">
        <v>100</v>
      </c>
      <c r="R55" s="203">
        <v>100</v>
      </c>
      <c r="S55" s="182">
        <v>100</v>
      </c>
    </row>
    <row r="56" spans="1:19" ht="13.5" customHeight="1" x14ac:dyDescent="0.2">
      <c r="A56" s="144"/>
      <c r="B56" s="144" t="s">
        <v>150</v>
      </c>
      <c r="C56" s="152"/>
      <c r="D56" s="195">
        <v>102.8</v>
      </c>
      <c r="E56" s="203">
        <v>118.8</v>
      </c>
      <c r="F56" s="203">
        <v>102.4</v>
      </c>
      <c r="G56" s="203">
        <v>98.3</v>
      </c>
      <c r="H56" s="203">
        <v>101.1</v>
      </c>
      <c r="I56" s="203">
        <v>106.5</v>
      </c>
      <c r="J56" s="203">
        <v>97.4</v>
      </c>
      <c r="K56" s="203">
        <v>84.8</v>
      </c>
      <c r="L56" s="182">
        <v>115.8</v>
      </c>
      <c r="M56" s="182">
        <v>104.4</v>
      </c>
      <c r="N56" s="182">
        <v>98.2</v>
      </c>
      <c r="O56" s="182">
        <v>108.1</v>
      </c>
      <c r="P56" s="203">
        <v>101.3</v>
      </c>
      <c r="Q56" s="203">
        <v>99</v>
      </c>
      <c r="R56" s="203">
        <v>90.4</v>
      </c>
      <c r="S56" s="182">
        <v>122.2</v>
      </c>
    </row>
    <row r="57" spans="1:19" ht="13.5" customHeight="1" x14ac:dyDescent="0.2">
      <c r="A57" s="144"/>
      <c r="B57" s="144" t="s">
        <v>363</v>
      </c>
      <c r="C57" s="152"/>
      <c r="D57" s="195">
        <v>101.4</v>
      </c>
      <c r="E57" s="203">
        <v>98.4</v>
      </c>
      <c r="F57" s="203">
        <v>104.8</v>
      </c>
      <c r="G57" s="203">
        <v>97</v>
      </c>
      <c r="H57" s="203">
        <v>91.6</v>
      </c>
      <c r="I57" s="203">
        <v>92.6</v>
      </c>
      <c r="J57" s="203">
        <v>86.1</v>
      </c>
      <c r="K57" s="203">
        <v>96.4</v>
      </c>
      <c r="L57" s="203">
        <v>95.5</v>
      </c>
      <c r="M57" s="203">
        <v>106.5</v>
      </c>
      <c r="N57" s="203">
        <v>101</v>
      </c>
      <c r="O57" s="203">
        <v>106.9</v>
      </c>
      <c r="P57" s="203">
        <v>96.8</v>
      </c>
      <c r="Q57" s="203">
        <v>97.5</v>
      </c>
      <c r="R57" s="203">
        <v>91.6</v>
      </c>
      <c r="S57" s="203">
        <v>128.9</v>
      </c>
    </row>
    <row r="58" spans="1:19" ht="13.5" customHeight="1" x14ac:dyDescent="0.2">
      <c r="B58" s="144" t="s">
        <v>156</v>
      </c>
      <c r="C58" s="152"/>
      <c r="D58" s="196">
        <v>99.3</v>
      </c>
      <c r="E58" s="182">
        <v>101.8</v>
      </c>
      <c r="F58" s="182">
        <v>102.1</v>
      </c>
      <c r="G58" s="182">
        <v>91.2</v>
      </c>
      <c r="H58" s="182">
        <v>87.9</v>
      </c>
      <c r="I58" s="182">
        <v>93</v>
      </c>
      <c r="J58" s="182">
        <v>85.2</v>
      </c>
      <c r="K58" s="182">
        <v>92.4</v>
      </c>
      <c r="L58" s="182">
        <v>88.6</v>
      </c>
      <c r="M58" s="182">
        <v>106.9</v>
      </c>
      <c r="N58" s="182">
        <v>96.4</v>
      </c>
      <c r="O58" s="182">
        <v>98.8</v>
      </c>
      <c r="P58" s="182">
        <v>95.4</v>
      </c>
      <c r="Q58" s="182">
        <v>95.1</v>
      </c>
      <c r="R58" s="182">
        <v>89.2</v>
      </c>
      <c r="S58" s="182">
        <v>122.4</v>
      </c>
    </row>
    <row r="59" spans="1:19" ht="13.5" customHeight="1" x14ac:dyDescent="0.2">
      <c r="A59" s="145"/>
      <c r="B59" s="145" t="s">
        <v>305</v>
      </c>
      <c r="C59" s="153"/>
      <c r="D59" s="197">
        <v>98</v>
      </c>
      <c r="E59" s="204">
        <v>108.9</v>
      </c>
      <c r="F59" s="204">
        <v>101.6</v>
      </c>
      <c r="G59" s="204">
        <v>96.9</v>
      </c>
      <c r="H59" s="204">
        <v>80.099999999999994</v>
      </c>
      <c r="I59" s="204">
        <v>82.1</v>
      </c>
      <c r="J59" s="204">
        <v>94.1</v>
      </c>
      <c r="K59" s="204">
        <v>89.8</v>
      </c>
      <c r="L59" s="204">
        <v>71.400000000000006</v>
      </c>
      <c r="M59" s="204">
        <v>109.8</v>
      </c>
      <c r="N59" s="204">
        <v>87.8</v>
      </c>
      <c r="O59" s="204">
        <v>93.1</v>
      </c>
      <c r="P59" s="204">
        <v>96.5</v>
      </c>
      <c r="Q59" s="204">
        <v>89</v>
      </c>
      <c r="R59" s="204">
        <v>103.7</v>
      </c>
      <c r="S59" s="204">
        <v>125.6</v>
      </c>
    </row>
    <row r="60" spans="1:19" ht="13.5" customHeight="1" x14ac:dyDescent="0.2">
      <c r="A60" s="144" t="s">
        <v>473</v>
      </c>
      <c r="B60" s="144" t="s">
        <v>360</v>
      </c>
      <c r="C60" s="152" t="s">
        <v>548</v>
      </c>
      <c r="D60" s="194">
        <v>83.3</v>
      </c>
      <c r="E60" s="202">
        <v>75.599999999999994</v>
      </c>
      <c r="F60" s="202">
        <v>83.3</v>
      </c>
      <c r="G60" s="202">
        <v>125.4</v>
      </c>
      <c r="H60" s="202">
        <v>71.900000000000006</v>
      </c>
      <c r="I60" s="202">
        <v>76.2</v>
      </c>
      <c r="J60" s="202">
        <v>83</v>
      </c>
      <c r="K60" s="202">
        <v>67.5</v>
      </c>
      <c r="L60" s="202">
        <v>61.5</v>
      </c>
      <c r="M60" s="202">
        <v>76.5</v>
      </c>
      <c r="N60" s="202">
        <v>81.099999999999994</v>
      </c>
      <c r="O60" s="202">
        <v>91.3</v>
      </c>
      <c r="P60" s="202">
        <v>81.5</v>
      </c>
      <c r="Q60" s="202">
        <v>78.5</v>
      </c>
      <c r="R60" s="202">
        <v>92.2</v>
      </c>
      <c r="S60" s="202">
        <v>120.5</v>
      </c>
    </row>
    <row r="61" spans="1:19" ht="13.5" customHeight="1" x14ac:dyDescent="0.2">
      <c r="A61" s="146" t="s">
        <v>84</v>
      </c>
      <c r="B61" s="144">
        <v>2</v>
      </c>
      <c r="C61" s="152"/>
      <c r="D61" s="195">
        <v>78.7</v>
      </c>
      <c r="E61" s="203">
        <v>76.3</v>
      </c>
      <c r="F61" s="203">
        <v>78.5</v>
      </c>
      <c r="G61" s="203">
        <v>85.2</v>
      </c>
      <c r="H61" s="203">
        <v>67</v>
      </c>
      <c r="I61" s="203">
        <v>78.7</v>
      </c>
      <c r="J61" s="203">
        <v>79.900000000000006</v>
      </c>
      <c r="K61" s="203">
        <v>67.400000000000006</v>
      </c>
      <c r="L61" s="203">
        <v>53.3</v>
      </c>
      <c r="M61" s="203">
        <v>76.7</v>
      </c>
      <c r="N61" s="203">
        <v>82.2</v>
      </c>
      <c r="O61" s="203">
        <v>90</v>
      </c>
      <c r="P61" s="203">
        <v>73.5</v>
      </c>
      <c r="Q61" s="203">
        <v>73.599999999999994</v>
      </c>
      <c r="R61" s="203">
        <v>91</v>
      </c>
      <c r="S61" s="203">
        <v>110.4</v>
      </c>
    </row>
    <row r="62" spans="1:19" ht="13.5" customHeight="1" x14ac:dyDescent="0.2">
      <c r="A62" s="146" t="s">
        <v>84</v>
      </c>
      <c r="B62" s="144">
        <v>3</v>
      </c>
      <c r="C62" s="152"/>
      <c r="D62" s="195">
        <v>81.400000000000006</v>
      </c>
      <c r="E62" s="203">
        <v>94.8</v>
      </c>
      <c r="F62" s="203">
        <v>81.599999999999994</v>
      </c>
      <c r="G62" s="203">
        <v>98.5</v>
      </c>
      <c r="H62" s="203">
        <v>68.400000000000006</v>
      </c>
      <c r="I62" s="203">
        <v>77.2</v>
      </c>
      <c r="J62" s="203">
        <v>78.8</v>
      </c>
      <c r="K62" s="203">
        <v>71.599999999999994</v>
      </c>
      <c r="L62" s="203">
        <v>57.6</v>
      </c>
      <c r="M62" s="203">
        <v>78.7</v>
      </c>
      <c r="N62" s="203">
        <v>82.2</v>
      </c>
      <c r="O62" s="203">
        <v>81.2</v>
      </c>
      <c r="P62" s="203">
        <v>72</v>
      </c>
      <c r="Q62" s="203">
        <v>79.599999999999994</v>
      </c>
      <c r="R62" s="203">
        <v>89.6</v>
      </c>
      <c r="S62" s="203">
        <v>113.3</v>
      </c>
    </row>
    <row r="63" spans="1:19" ht="13.5" customHeight="1" x14ac:dyDescent="0.2">
      <c r="A63" s="146" t="s">
        <v>84</v>
      </c>
      <c r="B63" s="144">
        <v>4</v>
      </c>
      <c r="D63" s="195">
        <v>82.1</v>
      </c>
      <c r="E63" s="203">
        <v>134.1</v>
      </c>
      <c r="F63" s="203">
        <v>81.099999999999994</v>
      </c>
      <c r="G63" s="203">
        <v>86.6</v>
      </c>
      <c r="H63" s="203">
        <v>65.599999999999994</v>
      </c>
      <c r="I63" s="203">
        <v>79.400000000000006</v>
      </c>
      <c r="J63" s="203">
        <v>79.400000000000006</v>
      </c>
      <c r="K63" s="203">
        <v>67.8</v>
      </c>
      <c r="L63" s="203">
        <v>59.9</v>
      </c>
      <c r="M63" s="203">
        <v>79.3</v>
      </c>
      <c r="N63" s="203">
        <v>81.2</v>
      </c>
      <c r="O63" s="203">
        <v>82.2</v>
      </c>
      <c r="P63" s="203">
        <v>72.099999999999994</v>
      </c>
      <c r="Q63" s="203">
        <v>80.099999999999994</v>
      </c>
      <c r="R63" s="203">
        <v>83.7</v>
      </c>
      <c r="S63" s="203">
        <v>111</v>
      </c>
    </row>
    <row r="64" spans="1:19" ht="13.5" customHeight="1" x14ac:dyDescent="0.2">
      <c r="A64" s="146" t="s">
        <v>84</v>
      </c>
      <c r="B64" s="144">
        <v>5</v>
      </c>
      <c r="C64" s="152"/>
      <c r="D64" s="195">
        <v>80.7</v>
      </c>
      <c r="E64" s="203">
        <v>89</v>
      </c>
      <c r="F64" s="203">
        <v>79.400000000000006</v>
      </c>
      <c r="G64" s="203">
        <v>87.2</v>
      </c>
      <c r="H64" s="203">
        <v>66.5</v>
      </c>
      <c r="I64" s="203">
        <v>75</v>
      </c>
      <c r="J64" s="203">
        <v>80.400000000000006</v>
      </c>
      <c r="K64" s="203">
        <v>69</v>
      </c>
      <c r="L64" s="203">
        <v>57.6</v>
      </c>
      <c r="M64" s="203">
        <v>116.1</v>
      </c>
      <c r="N64" s="203">
        <v>86.1</v>
      </c>
      <c r="O64" s="203">
        <v>87.9</v>
      </c>
      <c r="P64" s="203">
        <v>71.7</v>
      </c>
      <c r="Q64" s="203">
        <v>74.2</v>
      </c>
      <c r="R64" s="203">
        <v>83.9</v>
      </c>
      <c r="S64" s="203">
        <v>109</v>
      </c>
    </row>
    <row r="65" spans="1:19" ht="13.5" customHeight="1" x14ac:dyDescent="0.2">
      <c r="A65" s="146" t="s">
        <v>84</v>
      </c>
      <c r="B65" s="144">
        <v>6</v>
      </c>
      <c r="C65" s="152"/>
      <c r="D65" s="195">
        <v>129.69999999999999</v>
      </c>
      <c r="E65" s="203">
        <v>126.3</v>
      </c>
      <c r="F65" s="203">
        <v>128.6</v>
      </c>
      <c r="G65" s="203">
        <v>97.8</v>
      </c>
      <c r="H65" s="203">
        <v>134.6</v>
      </c>
      <c r="I65" s="203">
        <v>83.2</v>
      </c>
      <c r="J65" s="203">
        <v>97.3</v>
      </c>
      <c r="K65" s="203">
        <v>166.3</v>
      </c>
      <c r="L65" s="203">
        <v>69.900000000000006</v>
      </c>
      <c r="M65" s="203">
        <v>115.8</v>
      </c>
      <c r="N65" s="203">
        <v>98.4</v>
      </c>
      <c r="O65" s="203">
        <v>104.8</v>
      </c>
      <c r="P65" s="203">
        <v>208.9</v>
      </c>
      <c r="Q65" s="203">
        <v>116.1</v>
      </c>
      <c r="R65" s="203">
        <v>184.6</v>
      </c>
      <c r="S65" s="203">
        <v>159.30000000000001</v>
      </c>
    </row>
    <row r="66" spans="1:19" ht="13.5" customHeight="1" x14ac:dyDescent="0.2">
      <c r="A66" s="146" t="s">
        <v>84</v>
      </c>
      <c r="B66" s="144">
        <v>7</v>
      </c>
      <c r="C66" s="152"/>
      <c r="D66" s="195">
        <v>131</v>
      </c>
      <c r="E66" s="203">
        <v>160.4</v>
      </c>
      <c r="F66" s="203">
        <v>155.9</v>
      </c>
      <c r="G66" s="203">
        <v>105.7</v>
      </c>
      <c r="H66" s="203">
        <v>82</v>
      </c>
      <c r="I66" s="203">
        <v>91</v>
      </c>
      <c r="J66" s="203">
        <v>133.69999999999999</v>
      </c>
      <c r="K66" s="203">
        <v>94.9</v>
      </c>
      <c r="L66" s="203">
        <v>116.1</v>
      </c>
      <c r="M66" s="203">
        <v>216.5</v>
      </c>
      <c r="N66" s="203">
        <v>89.5</v>
      </c>
      <c r="O66" s="203">
        <v>115.5</v>
      </c>
      <c r="P66" s="203">
        <v>73.5</v>
      </c>
      <c r="Q66" s="203">
        <v>103.5</v>
      </c>
      <c r="R66" s="203">
        <v>99.4</v>
      </c>
      <c r="S66" s="203">
        <v>145.30000000000001</v>
      </c>
    </row>
    <row r="67" spans="1:19" ht="13.5" customHeight="1" x14ac:dyDescent="0.2">
      <c r="A67" s="147" t="s">
        <v>84</v>
      </c>
      <c r="B67" s="144">
        <v>8</v>
      </c>
      <c r="C67" s="152"/>
      <c r="D67" s="195">
        <v>79.900000000000006</v>
      </c>
      <c r="E67" s="203">
        <v>83.9</v>
      </c>
      <c r="F67" s="203">
        <v>81.599999999999994</v>
      </c>
      <c r="G67" s="203">
        <v>88.8</v>
      </c>
      <c r="H67" s="203">
        <v>80.7</v>
      </c>
      <c r="I67" s="203">
        <v>78.8</v>
      </c>
      <c r="J67" s="203">
        <v>87.1</v>
      </c>
      <c r="K67" s="203">
        <v>67.2</v>
      </c>
      <c r="L67" s="203">
        <v>58.7</v>
      </c>
      <c r="M67" s="203">
        <v>76.5</v>
      </c>
      <c r="N67" s="203">
        <v>82.5</v>
      </c>
      <c r="O67" s="203">
        <v>88.2</v>
      </c>
      <c r="P67" s="203">
        <v>68.400000000000006</v>
      </c>
      <c r="Q67" s="203">
        <v>70.7</v>
      </c>
      <c r="R67" s="203">
        <v>82.9</v>
      </c>
      <c r="S67" s="203">
        <v>111.4</v>
      </c>
    </row>
    <row r="68" spans="1:19" ht="13.5" customHeight="1" x14ac:dyDescent="0.2">
      <c r="A68" s="146" t="s">
        <v>84</v>
      </c>
      <c r="B68" s="144">
        <v>9</v>
      </c>
      <c r="D68" s="195">
        <v>79.5</v>
      </c>
      <c r="E68" s="203">
        <v>98.4</v>
      </c>
      <c r="F68" s="203">
        <v>80</v>
      </c>
      <c r="G68" s="203">
        <v>89.3</v>
      </c>
      <c r="H68" s="203">
        <v>71.2</v>
      </c>
      <c r="I68" s="203">
        <v>76</v>
      </c>
      <c r="J68" s="203">
        <v>76.900000000000006</v>
      </c>
      <c r="K68" s="203">
        <v>77</v>
      </c>
      <c r="L68" s="203">
        <v>58.8</v>
      </c>
      <c r="M68" s="203">
        <v>76.2</v>
      </c>
      <c r="N68" s="203">
        <v>82.9</v>
      </c>
      <c r="O68" s="203">
        <v>85.9</v>
      </c>
      <c r="P68" s="203">
        <v>69.599999999999994</v>
      </c>
      <c r="Q68" s="203">
        <v>75</v>
      </c>
      <c r="R68" s="203">
        <v>78.099999999999994</v>
      </c>
      <c r="S68" s="203">
        <v>111.3</v>
      </c>
    </row>
    <row r="69" spans="1:19" ht="13.5" customHeight="1" x14ac:dyDescent="0.2">
      <c r="A69" s="144" t="s">
        <v>84</v>
      </c>
      <c r="B69" s="144">
        <v>10</v>
      </c>
      <c r="C69" s="152"/>
      <c r="D69" s="195">
        <v>79.3</v>
      </c>
      <c r="E69" s="203">
        <v>82.9</v>
      </c>
      <c r="F69" s="203">
        <v>79.2</v>
      </c>
      <c r="G69" s="203">
        <v>88</v>
      </c>
      <c r="H69" s="203">
        <v>68.5</v>
      </c>
      <c r="I69" s="203">
        <v>76.2</v>
      </c>
      <c r="J69" s="203">
        <v>90.6</v>
      </c>
      <c r="K69" s="203">
        <v>67.900000000000006</v>
      </c>
      <c r="L69" s="203">
        <v>57.3</v>
      </c>
      <c r="M69" s="203">
        <v>80.5</v>
      </c>
      <c r="N69" s="203">
        <v>83.3</v>
      </c>
      <c r="O69" s="203">
        <v>80.5</v>
      </c>
      <c r="P69" s="203">
        <v>69.8</v>
      </c>
      <c r="Q69" s="203">
        <v>71.7</v>
      </c>
      <c r="R69" s="203">
        <v>80.8</v>
      </c>
      <c r="S69" s="203">
        <v>111.6</v>
      </c>
    </row>
    <row r="70" spans="1:19" ht="13.5" customHeight="1" x14ac:dyDescent="0.2">
      <c r="A70" s="146" t="s">
        <v>84</v>
      </c>
      <c r="B70" s="144">
        <v>11</v>
      </c>
      <c r="C70" s="152"/>
      <c r="D70" s="195">
        <v>84.6</v>
      </c>
      <c r="E70" s="203">
        <v>81.099999999999994</v>
      </c>
      <c r="F70" s="203">
        <v>85.5</v>
      </c>
      <c r="G70" s="203">
        <v>88.6</v>
      </c>
      <c r="H70" s="203">
        <v>67.2</v>
      </c>
      <c r="I70" s="203">
        <v>87.6</v>
      </c>
      <c r="J70" s="203">
        <v>79.099999999999994</v>
      </c>
      <c r="K70" s="203">
        <v>71.400000000000006</v>
      </c>
      <c r="L70" s="203">
        <v>72.099999999999994</v>
      </c>
      <c r="M70" s="203">
        <v>75.8</v>
      </c>
      <c r="N70" s="203">
        <v>86.5</v>
      </c>
      <c r="O70" s="203">
        <v>100.8</v>
      </c>
      <c r="P70" s="203">
        <v>68.5</v>
      </c>
      <c r="Q70" s="203">
        <v>87.3</v>
      </c>
      <c r="R70" s="203">
        <v>79.3</v>
      </c>
      <c r="S70" s="203">
        <v>119.8</v>
      </c>
    </row>
    <row r="71" spans="1:19" ht="13.5" customHeight="1" x14ac:dyDescent="0.2">
      <c r="A71" s="146" t="s">
        <v>84</v>
      </c>
      <c r="B71" s="144">
        <v>12</v>
      </c>
      <c r="C71" s="152"/>
      <c r="D71" s="195">
        <v>183.2</v>
      </c>
      <c r="E71" s="203">
        <v>201.4</v>
      </c>
      <c r="F71" s="203">
        <v>202.6</v>
      </c>
      <c r="G71" s="203">
        <v>122.3</v>
      </c>
      <c r="H71" s="203">
        <v>116</v>
      </c>
      <c r="I71" s="203">
        <v>105</v>
      </c>
      <c r="J71" s="203">
        <v>161.30000000000001</v>
      </c>
      <c r="K71" s="203">
        <v>186.8</v>
      </c>
      <c r="L71" s="203">
        <v>132.6</v>
      </c>
      <c r="M71" s="203">
        <v>244.6</v>
      </c>
      <c r="N71" s="203">
        <v>117.9</v>
      </c>
      <c r="O71" s="203">
        <v>107.8</v>
      </c>
      <c r="P71" s="203">
        <v>226.2</v>
      </c>
      <c r="Q71" s="203">
        <v>156.6</v>
      </c>
      <c r="R71" s="203">
        <v>196.6</v>
      </c>
      <c r="S71" s="203">
        <v>183.2</v>
      </c>
    </row>
    <row r="72" spans="1:19" ht="13.5" customHeight="1" x14ac:dyDescent="0.2">
      <c r="A72" s="148" t="s">
        <v>553</v>
      </c>
      <c r="B72" s="151" t="s">
        <v>360</v>
      </c>
      <c r="C72" s="154"/>
      <c r="D72" s="162">
        <v>82.1</v>
      </c>
      <c r="E72" s="172">
        <v>71.400000000000006</v>
      </c>
      <c r="F72" s="172">
        <v>79.900000000000006</v>
      </c>
      <c r="G72" s="172">
        <v>160.1</v>
      </c>
      <c r="H72" s="172">
        <v>86.2</v>
      </c>
      <c r="I72" s="172">
        <v>86.2</v>
      </c>
      <c r="J72" s="172">
        <v>78.599999999999994</v>
      </c>
      <c r="K72" s="172">
        <v>73</v>
      </c>
      <c r="L72" s="172">
        <v>64.400000000000006</v>
      </c>
      <c r="M72" s="172">
        <v>83.7</v>
      </c>
      <c r="N72" s="172">
        <v>85.4</v>
      </c>
      <c r="O72" s="172">
        <v>91.5</v>
      </c>
      <c r="P72" s="172">
        <v>76.599999999999994</v>
      </c>
      <c r="Q72" s="172">
        <v>76</v>
      </c>
      <c r="R72" s="172">
        <v>87.3</v>
      </c>
      <c r="S72" s="172">
        <v>118.5</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94">
        <v>0.9</v>
      </c>
      <c r="E74" s="202">
        <v>-25</v>
      </c>
      <c r="F74" s="202">
        <v>1.1000000000000001</v>
      </c>
      <c r="G74" s="202">
        <v>1.6</v>
      </c>
      <c r="H74" s="202">
        <v>-3.9</v>
      </c>
      <c r="I74" s="202">
        <v>5.2</v>
      </c>
      <c r="J74" s="202">
        <v>5.2</v>
      </c>
      <c r="K74" s="202">
        <v>-9.8000000000000007</v>
      </c>
      <c r="L74" s="181">
        <v>-18.5</v>
      </c>
      <c r="M74" s="181">
        <v>-2.2999999999999998</v>
      </c>
      <c r="N74" s="181">
        <v>27</v>
      </c>
      <c r="O74" s="181">
        <v>-3.8</v>
      </c>
      <c r="P74" s="202">
        <v>-2.7</v>
      </c>
      <c r="Q74" s="202">
        <v>3.9</v>
      </c>
      <c r="R74" s="202">
        <v>0.1</v>
      </c>
      <c r="S74" s="181">
        <v>-0.8</v>
      </c>
    </row>
    <row r="75" spans="1:19" ht="13.5" customHeight="1" x14ac:dyDescent="0.2">
      <c r="A75" s="144"/>
      <c r="B75" s="144" t="s">
        <v>239</v>
      </c>
      <c r="C75" s="152"/>
      <c r="D75" s="195">
        <v>-1.8</v>
      </c>
      <c r="E75" s="203">
        <v>-4.3</v>
      </c>
      <c r="F75" s="203">
        <v>-4.2</v>
      </c>
      <c r="G75" s="203">
        <v>-7.8</v>
      </c>
      <c r="H75" s="203">
        <v>-3.2</v>
      </c>
      <c r="I75" s="203">
        <v>-9.1999999999999993</v>
      </c>
      <c r="J75" s="203">
        <v>-7.6</v>
      </c>
      <c r="K75" s="203">
        <v>-3.8</v>
      </c>
      <c r="L75" s="182">
        <v>13.5</v>
      </c>
      <c r="M75" s="182">
        <v>2.2999999999999998</v>
      </c>
      <c r="N75" s="182">
        <v>-16.5</v>
      </c>
      <c r="O75" s="182">
        <v>-7.8</v>
      </c>
      <c r="P75" s="203">
        <v>27.3</v>
      </c>
      <c r="Q75" s="203">
        <v>4.5</v>
      </c>
      <c r="R75" s="203">
        <v>-0.2</v>
      </c>
      <c r="S75" s="182">
        <v>-0.7</v>
      </c>
    </row>
    <row r="76" spans="1:19" ht="13.5" customHeight="1" x14ac:dyDescent="0.2">
      <c r="A76" s="144"/>
      <c r="B76" s="144" t="s">
        <v>150</v>
      </c>
      <c r="C76" s="152"/>
      <c r="D76" s="195">
        <v>2.8</v>
      </c>
      <c r="E76" s="203">
        <v>18.8</v>
      </c>
      <c r="F76" s="203">
        <v>2.4</v>
      </c>
      <c r="G76" s="203">
        <v>-1.7</v>
      </c>
      <c r="H76" s="203">
        <v>1.1000000000000001</v>
      </c>
      <c r="I76" s="203">
        <v>6.5</v>
      </c>
      <c r="J76" s="203">
        <v>-2.6</v>
      </c>
      <c r="K76" s="203">
        <v>-15.2</v>
      </c>
      <c r="L76" s="182">
        <v>15.8</v>
      </c>
      <c r="M76" s="182">
        <v>4.4000000000000004</v>
      </c>
      <c r="N76" s="182">
        <v>-1.8</v>
      </c>
      <c r="O76" s="182">
        <v>8.1</v>
      </c>
      <c r="P76" s="203">
        <v>1.3</v>
      </c>
      <c r="Q76" s="203">
        <v>-1</v>
      </c>
      <c r="R76" s="203">
        <v>-9.6</v>
      </c>
      <c r="S76" s="182">
        <v>22.2</v>
      </c>
    </row>
    <row r="77" spans="1:19" ht="13.5" customHeight="1" x14ac:dyDescent="0.2">
      <c r="A77" s="144"/>
      <c r="B77" s="144" t="s">
        <v>363</v>
      </c>
      <c r="C77" s="152"/>
      <c r="D77" s="195">
        <v>-1.4</v>
      </c>
      <c r="E77" s="203">
        <v>-17.2</v>
      </c>
      <c r="F77" s="203">
        <v>2.2999999999999998</v>
      </c>
      <c r="G77" s="203">
        <v>-1.3</v>
      </c>
      <c r="H77" s="203">
        <v>-9.4</v>
      </c>
      <c r="I77" s="203">
        <v>-13.1</v>
      </c>
      <c r="J77" s="203">
        <v>-11.6</v>
      </c>
      <c r="K77" s="203">
        <v>13.7</v>
      </c>
      <c r="L77" s="182">
        <v>-17.5</v>
      </c>
      <c r="M77" s="182">
        <v>2</v>
      </c>
      <c r="N77" s="182">
        <v>2.9</v>
      </c>
      <c r="O77" s="182">
        <v>-1.1000000000000001</v>
      </c>
      <c r="P77" s="203">
        <v>-4.4000000000000004</v>
      </c>
      <c r="Q77" s="203">
        <v>-1.5</v>
      </c>
      <c r="R77" s="203">
        <v>1.3</v>
      </c>
      <c r="S77" s="182">
        <v>5.5</v>
      </c>
    </row>
    <row r="78" spans="1:19" ht="13.5" customHeight="1" x14ac:dyDescent="0.2">
      <c r="A78" s="144"/>
      <c r="B78" s="144" t="s">
        <v>156</v>
      </c>
      <c r="C78" s="152"/>
      <c r="D78" s="195">
        <v>-2.1</v>
      </c>
      <c r="E78" s="203">
        <v>3.5</v>
      </c>
      <c r="F78" s="203">
        <v>-2.6</v>
      </c>
      <c r="G78" s="203">
        <v>-6</v>
      </c>
      <c r="H78" s="203">
        <v>-4</v>
      </c>
      <c r="I78" s="203">
        <v>0.4</v>
      </c>
      <c r="J78" s="203">
        <v>-1</v>
      </c>
      <c r="K78" s="203">
        <v>-4.0999999999999996</v>
      </c>
      <c r="L78" s="182">
        <v>-7.2</v>
      </c>
      <c r="M78" s="182">
        <v>0.4</v>
      </c>
      <c r="N78" s="182">
        <v>-4.5999999999999996</v>
      </c>
      <c r="O78" s="182">
        <v>-7.6</v>
      </c>
      <c r="P78" s="203">
        <v>-1.4</v>
      </c>
      <c r="Q78" s="203">
        <v>-2.5</v>
      </c>
      <c r="R78" s="203">
        <v>-2.6</v>
      </c>
      <c r="S78" s="182">
        <v>-5</v>
      </c>
    </row>
    <row r="79" spans="1:19" ht="13.5" customHeight="1" x14ac:dyDescent="0.2">
      <c r="A79" s="145"/>
      <c r="B79" s="145" t="s">
        <v>305</v>
      </c>
      <c r="C79" s="153"/>
      <c r="D79" s="200">
        <v>-0.6</v>
      </c>
      <c r="E79" s="205">
        <v>5.4</v>
      </c>
      <c r="F79" s="205">
        <v>-0.9</v>
      </c>
      <c r="G79" s="205">
        <v>7.8</v>
      </c>
      <c r="H79" s="205">
        <v>-7.6</v>
      </c>
      <c r="I79" s="205">
        <v>-11.7</v>
      </c>
      <c r="J79" s="205">
        <v>9.6999999999999993</v>
      </c>
      <c r="K79" s="205">
        <v>0.7</v>
      </c>
      <c r="L79" s="205">
        <v>-20.8</v>
      </c>
      <c r="M79" s="205">
        <v>2.1</v>
      </c>
      <c r="N79" s="205">
        <v>-0.9</v>
      </c>
      <c r="O79" s="205">
        <v>-6.3</v>
      </c>
      <c r="P79" s="205">
        <v>2</v>
      </c>
      <c r="Q79" s="205">
        <v>-2.9</v>
      </c>
      <c r="R79" s="205">
        <v>16.3</v>
      </c>
      <c r="S79" s="205">
        <v>-0.4</v>
      </c>
    </row>
    <row r="80" spans="1:19" ht="13.5" customHeight="1" x14ac:dyDescent="0.2">
      <c r="A80" s="144" t="s">
        <v>473</v>
      </c>
      <c r="B80" s="144" t="s">
        <v>360</v>
      </c>
      <c r="C80" s="152" t="s">
        <v>252</v>
      </c>
      <c r="D80" s="194">
        <v>-0.1</v>
      </c>
      <c r="E80" s="202">
        <v>-0.8</v>
      </c>
      <c r="F80" s="202">
        <v>-1.3</v>
      </c>
      <c r="G80" s="202">
        <v>70.599999999999994</v>
      </c>
      <c r="H80" s="202">
        <v>-2.4</v>
      </c>
      <c r="I80" s="202">
        <v>-6.7</v>
      </c>
      <c r="J80" s="202">
        <v>4.5</v>
      </c>
      <c r="K80" s="202">
        <v>1.2</v>
      </c>
      <c r="L80" s="202">
        <v>-16.600000000000001</v>
      </c>
      <c r="M80" s="202">
        <v>-0.1</v>
      </c>
      <c r="N80" s="202">
        <v>-5.9</v>
      </c>
      <c r="O80" s="202">
        <v>3.2</v>
      </c>
      <c r="P80" s="202">
        <v>12</v>
      </c>
      <c r="Q80" s="202">
        <v>-8.5</v>
      </c>
      <c r="R80" s="202">
        <v>29</v>
      </c>
      <c r="S80" s="202">
        <v>3.2</v>
      </c>
    </row>
    <row r="81" spans="1:252" ht="13.5" customHeight="1" x14ac:dyDescent="0.2">
      <c r="A81" s="146" t="s">
        <v>84</v>
      </c>
      <c r="B81" s="144">
        <v>2</v>
      </c>
      <c r="C81" s="152"/>
      <c r="D81" s="195">
        <v>-2</v>
      </c>
      <c r="E81" s="203">
        <v>-3.9</v>
      </c>
      <c r="F81" s="203">
        <v>-0.6</v>
      </c>
      <c r="G81" s="203">
        <v>13.6</v>
      </c>
      <c r="H81" s="203">
        <v>0</v>
      </c>
      <c r="I81" s="203">
        <v>-2.2000000000000002</v>
      </c>
      <c r="J81" s="203">
        <v>0</v>
      </c>
      <c r="K81" s="203">
        <v>3.9</v>
      </c>
      <c r="L81" s="203">
        <v>-29</v>
      </c>
      <c r="M81" s="203">
        <v>-3.5</v>
      </c>
      <c r="N81" s="203">
        <v>-2</v>
      </c>
      <c r="O81" s="203">
        <v>-6.9</v>
      </c>
      <c r="P81" s="203">
        <v>0.1</v>
      </c>
      <c r="Q81" s="203">
        <v>-7.7</v>
      </c>
      <c r="R81" s="203">
        <v>20.2</v>
      </c>
      <c r="S81" s="203">
        <v>-3.7</v>
      </c>
    </row>
    <row r="82" spans="1:252" ht="13.5" customHeight="1" x14ac:dyDescent="0.2">
      <c r="A82" s="146" t="s">
        <v>84</v>
      </c>
      <c r="B82" s="144">
        <v>3</v>
      </c>
      <c r="C82" s="152"/>
      <c r="D82" s="195">
        <v>-1.6</v>
      </c>
      <c r="E82" s="203">
        <v>5.5</v>
      </c>
      <c r="F82" s="203">
        <v>-1.7</v>
      </c>
      <c r="G82" s="203">
        <v>10.5</v>
      </c>
      <c r="H82" s="203">
        <v>-10.4</v>
      </c>
      <c r="I82" s="203">
        <v>-4</v>
      </c>
      <c r="J82" s="203">
        <v>3.5</v>
      </c>
      <c r="K82" s="203">
        <v>2.6</v>
      </c>
      <c r="L82" s="203">
        <v>-24.2</v>
      </c>
      <c r="M82" s="203">
        <v>-3</v>
      </c>
      <c r="N82" s="203">
        <v>-3.6</v>
      </c>
      <c r="O82" s="203">
        <v>-7.6</v>
      </c>
      <c r="P82" s="203">
        <v>-3.5</v>
      </c>
      <c r="Q82" s="203">
        <v>3.6</v>
      </c>
      <c r="R82" s="203">
        <v>10.199999999999999</v>
      </c>
      <c r="S82" s="203">
        <v>-10.9</v>
      </c>
    </row>
    <row r="83" spans="1:252" ht="13.5" customHeight="1" x14ac:dyDescent="0.2">
      <c r="A83" s="146" t="s">
        <v>84</v>
      </c>
      <c r="B83" s="144">
        <v>4</v>
      </c>
      <c r="D83" s="195">
        <v>-1.2</v>
      </c>
      <c r="E83" s="203">
        <v>6.4</v>
      </c>
      <c r="F83" s="203">
        <v>0.9</v>
      </c>
      <c r="G83" s="203">
        <v>17.3</v>
      </c>
      <c r="H83" s="203">
        <v>-2.4</v>
      </c>
      <c r="I83" s="203">
        <v>-6.5</v>
      </c>
      <c r="J83" s="203">
        <v>2.7</v>
      </c>
      <c r="K83" s="203">
        <v>0.7</v>
      </c>
      <c r="L83" s="203">
        <v>-27</v>
      </c>
      <c r="M83" s="203">
        <v>1.1000000000000001</v>
      </c>
      <c r="N83" s="203">
        <v>-2.4</v>
      </c>
      <c r="O83" s="203">
        <v>-10.8</v>
      </c>
      <c r="P83" s="203">
        <v>-0.8</v>
      </c>
      <c r="Q83" s="203">
        <v>-4.2</v>
      </c>
      <c r="R83" s="203">
        <v>8.6999999999999993</v>
      </c>
      <c r="S83" s="203">
        <v>-8.6</v>
      </c>
    </row>
    <row r="84" spans="1:252" ht="13.5" customHeight="1" x14ac:dyDescent="0.2">
      <c r="A84" s="146" t="s">
        <v>84</v>
      </c>
      <c r="B84" s="144">
        <v>5</v>
      </c>
      <c r="C84" s="152"/>
      <c r="D84" s="195">
        <v>-0.7</v>
      </c>
      <c r="E84" s="203">
        <v>10.3</v>
      </c>
      <c r="F84" s="203">
        <v>-0.3</v>
      </c>
      <c r="G84" s="203">
        <v>20.6</v>
      </c>
      <c r="H84" s="203">
        <v>-4</v>
      </c>
      <c r="I84" s="203">
        <v>-5.5</v>
      </c>
      <c r="J84" s="203">
        <v>8.8000000000000007</v>
      </c>
      <c r="K84" s="203">
        <v>2.2000000000000002</v>
      </c>
      <c r="L84" s="203">
        <v>-30.9</v>
      </c>
      <c r="M84" s="203">
        <v>-3.7</v>
      </c>
      <c r="N84" s="203">
        <v>0.6</v>
      </c>
      <c r="O84" s="203">
        <v>-0.5</v>
      </c>
      <c r="P84" s="203">
        <v>0</v>
      </c>
      <c r="Q84" s="203">
        <v>-6.3</v>
      </c>
      <c r="R84" s="203">
        <v>7.4</v>
      </c>
      <c r="S84" s="203">
        <v>-0.2</v>
      </c>
    </row>
    <row r="85" spans="1:252" ht="13.5" customHeight="1" x14ac:dyDescent="0.2">
      <c r="A85" s="146" t="s">
        <v>84</v>
      </c>
      <c r="B85" s="144">
        <v>6</v>
      </c>
      <c r="C85" s="152"/>
      <c r="D85" s="195">
        <v>1.8</v>
      </c>
      <c r="E85" s="203">
        <v>29.4</v>
      </c>
      <c r="F85" s="203">
        <v>-0.8</v>
      </c>
      <c r="G85" s="203">
        <v>-45.4</v>
      </c>
      <c r="H85" s="203">
        <v>39.299999999999997</v>
      </c>
      <c r="I85" s="203">
        <v>-17.5</v>
      </c>
      <c r="J85" s="203">
        <v>15.6</v>
      </c>
      <c r="K85" s="203">
        <v>-8.9</v>
      </c>
      <c r="L85" s="203">
        <v>-32.5</v>
      </c>
      <c r="M85" s="203">
        <v>-13.6</v>
      </c>
      <c r="N85" s="203">
        <v>15</v>
      </c>
      <c r="O85" s="203">
        <v>11.4</v>
      </c>
      <c r="P85" s="203">
        <v>6.6</v>
      </c>
      <c r="Q85" s="203">
        <v>2.1</v>
      </c>
      <c r="R85" s="203">
        <v>50.3</v>
      </c>
      <c r="S85" s="203">
        <v>17.3</v>
      </c>
    </row>
    <row r="86" spans="1:252" ht="13.5" customHeight="1" x14ac:dyDescent="0.2">
      <c r="A86" s="146" t="s">
        <v>84</v>
      </c>
      <c r="B86" s="144">
        <v>7</v>
      </c>
      <c r="C86" s="152"/>
      <c r="D86" s="195">
        <v>-2.1</v>
      </c>
      <c r="E86" s="203">
        <v>2.1</v>
      </c>
      <c r="F86" s="203">
        <v>-3</v>
      </c>
      <c r="G86" s="203">
        <v>29.1</v>
      </c>
      <c r="H86" s="203">
        <v>-8.6</v>
      </c>
      <c r="I86" s="203">
        <v>-26.7</v>
      </c>
      <c r="J86" s="203">
        <v>13.4</v>
      </c>
      <c r="K86" s="203">
        <v>29.6</v>
      </c>
      <c r="L86" s="203">
        <v>-15.9</v>
      </c>
      <c r="M86" s="203">
        <v>14.8</v>
      </c>
      <c r="N86" s="203">
        <v>-18.899999999999999</v>
      </c>
      <c r="O86" s="203">
        <v>-17.3</v>
      </c>
      <c r="P86" s="203">
        <v>2.9</v>
      </c>
      <c r="Q86" s="203">
        <v>-5.3</v>
      </c>
      <c r="R86" s="203">
        <v>3.6</v>
      </c>
      <c r="S86" s="203">
        <v>5.0999999999999996</v>
      </c>
    </row>
    <row r="87" spans="1:252" ht="13.5" customHeight="1" x14ac:dyDescent="0.2">
      <c r="A87" s="147" t="s">
        <v>84</v>
      </c>
      <c r="B87" s="144">
        <v>8</v>
      </c>
      <c r="C87" s="152"/>
      <c r="D87" s="195">
        <v>-4</v>
      </c>
      <c r="E87" s="203">
        <v>2.6</v>
      </c>
      <c r="F87" s="203">
        <v>-0.2</v>
      </c>
      <c r="G87" s="203">
        <v>22</v>
      </c>
      <c r="H87" s="203">
        <v>-27.4</v>
      </c>
      <c r="I87" s="203">
        <v>-6</v>
      </c>
      <c r="J87" s="203">
        <v>6.2</v>
      </c>
      <c r="K87" s="203">
        <v>-2.2000000000000002</v>
      </c>
      <c r="L87" s="203">
        <v>-16.5</v>
      </c>
      <c r="M87" s="203">
        <v>-8.9</v>
      </c>
      <c r="N87" s="203">
        <v>-1.4</v>
      </c>
      <c r="O87" s="203">
        <v>-3.6</v>
      </c>
      <c r="P87" s="203">
        <v>-11.2</v>
      </c>
      <c r="Q87" s="203">
        <v>-9</v>
      </c>
      <c r="R87" s="203">
        <v>15.3</v>
      </c>
      <c r="S87" s="203">
        <v>-8.4</v>
      </c>
    </row>
    <row r="88" spans="1:252" ht="13.5" customHeight="1" x14ac:dyDescent="0.2">
      <c r="A88" s="146" t="s">
        <v>84</v>
      </c>
      <c r="B88" s="144">
        <v>9</v>
      </c>
      <c r="D88" s="195">
        <v>-0.4</v>
      </c>
      <c r="E88" s="203">
        <v>22.7</v>
      </c>
      <c r="F88" s="203">
        <v>-1</v>
      </c>
      <c r="G88" s="203">
        <v>26.3</v>
      </c>
      <c r="H88" s="203">
        <v>2.9</v>
      </c>
      <c r="I88" s="203">
        <v>-8.1999999999999993</v>
      </c>
      <c r="J88" s="203">
        <v>7.1</v>
      </c>
      <c r="K88" s="203">
        <v>6.8</v>
      </c>
      <c r="L88" s="203">
        <v>-19.8</v>
      </c>
      <c r="M88" s="203">
        <v>-1.6</v>
      </c>
      <c r="N88" s="203">
        <v>-0.1</v>
      </c>
      <c r="O88" s="203">
        <v>-4.8</v>
      </c>
      <c r="P88" s="203">
        <v>3.6</v>
      </c>
      <c r="Q88" s="203">
        <v>-3.7</v>
      </c>
      <c r="R88" s="203">
        <v>10.199999999999999</v>
      </c>
      <c r="S88" s="203">
        <v>-3.5</v>
      </c>
    </row>
    <row r="89" spans="1:252" ht="13.5" customHeight="1" x14ac:dyDescent="0.2">
      <c r="A89" s="144" t="s">
        <v>84</v>
      </c>
      <c r="B89" s="144">
        <v>10</v>
      </c>
      <c r="C89" s="152"/>
      <c r="D89" s="195">
        <v>-0.3</v>
      </c>
      <c r="E89" s="203">
        <v>-6</v>
      </c>
      <c r="F89" s="203">
        <v>-0.5</v>
      </c>
      <c r="G89" s="203">
        <v>26.1</v>
      </c>
      <c r="H89" s="203">
        <v>-2.1</v>
      </c>
      <c r="I89" s="203">
        <v>-6.2</v>
      </c>
      <c r="J89" s="203">
        <v>23.4</v>
      </c>
      <c r="K89" s="203">
        <v>-0.1</v>
      </c>
      <c r="L89" s="203">
        <v>-20.9</v>
      </c>
      <c r="M89" s="203">
        <v>-0.6</v>
      </c>
      <c r="N89" s="203">
        <v>2.6</v>
      </c>
      <c r="O89" s="203">
        <v>-11.2</v>
      </c>
      <c r="P89" s="203">
        <v>-0.6</v>
      </c>
      <c r="Q89" s="203">
        <v>-5.5</v>
      </c>
      <c r="R89" s="203">
        <v>10.8</v>
      </c>
      <c r="S89" s="203">
        <v>-1.5</v>
      </c>
    </row>
    <row r="90" spans="1:252" ht="13.5" customHeight="1" x14ac:dyDescent="0.2">
      <c r="A90" s="146" t="s">
        <v>84</v>
      </c>
      <c r="B90" s="144">
        <v>11</v>
      </c>
      <c r="C90" s="152"/>
      <c r="D90" s="195">
        <v>1.2</v>
      </c>
      <c r="E90" s="203">
        <v>-20.2</v>
      </c>
      <c r="F90" s="203">
        <v>-0.2</v>
      </c>
      <c r="G90" s="203">
        <v>25.7</v>
      </c>
      <c r="H90" s="203">
        <v>-3.7</v>
      </c>
      <c r="I90" s="203">
        <v>1.7</v>
      </c>
      <c r="J90" s="203">
        <v>4.8</v>
      </c>
      <c r="K90" s="203">
        <v>3.2</v>
      </c>
      <c r="L90" s="203">
        <v>-1</v>
      </c>
      <c r="M90" s="203">
        <v>-1.6</v>
      </c>
      <c r="N90" s="203">
        <v>3.5</v>
      </c>
      <c r="O90" s="203">
        <v>9.6</v>
      </c>
      <c r="P90" s="203">
        <v>-2.1</v>
      </c>
      <c r="Q90" s="203">
        <v>8.1999999999999993</v>
      </c>
      <c r="R90" s="203">
        <v>8.3000000000000007</v>
      </c>
      <c r="S90" s="203">
        <v>3.9</v>
      </c>
    </row>
    <row r="91" spans="1:252" ht="13.5" customHeight="1" x14ac:dyDescent="0.2">
      <c r="A91" s="146" t="s">
        <v>84</v>
      </c>
      <c r="B91" s="144">
        <v>12</v>
      </c>
      <c r="C91" s="152"/>
      <c r="D91" s="195">
        <v>-0.5</v>
      </c>
      <c r="E91" s="203">
        <v>12</v>
      </c>
      <c r="F91" s="203">
        <v>-0.3</v>
      </c>
      <c r="G91" s="203">
        <v>-18.8</v>
      </c>
      <c r="H91" s="203">
        <v>-35.299999999999997</v>
      </c>
      <c r="I91" s="203">
        <v>-29.9</v>
      </c>
      <c r="J91" s="203">
        <v>16.5</v>
      </c>
      <c r="K91" s="203">
        <v>-6.6</v>
      </c>
      <c r="L91" s="203">
        <v>-17.3</v>
      </c>
      <c r="M91" s="203">
        <v>16.100000000000001</v>
      </c>
      <c r="N91" s="203">
        <v>5.8</v>
      </c>
      <c r="O91" s="203">
        <v>-23.3</v>
      </c>
      <c r="P91" s="203">
        <v>3.8</v>
      </c>
      <c r="Q91" s="203">
        <v>-1.6</v>
      </c>
      <c r="R91" s="203">
        <v>9.9</v>
      </c>
      <c r="S91" s="203">
        <v>-0.5</v>
      </c>
    </row>
    <row r="92" spans="1:252" ht="13.5" customHeight="1" x14ac:dyDescent="0.2">
      <c r="A92" s="148" t="s">
        <v>553</v>
      </c>
      <c r="B92" s="151" t="s">
        <v>360</v>
      </c>
      <c r="C92" s="154"/>
      <c r="D92" s="162">
        <v>-1.4</v>
      </c>
      <c r="E92" s="172">
        <v>-5.6</v>
      </c>
      <c r="F92" s="172">
        <v>-4.0999999999999996</v>
      </c>
      <c r="G92" s="172">
        <v>27.7</v>
      </c>
      <c r="H92" s="172">
        <v>19.899999999999999</v>
      </c>
      <c r="I92" s="172">
        <v>13.1</v>
      </c>
      <c r="J92" s="172">
        <v>-5.3</v>
      </c>
      <c r="K92" s="172">
        <v>8.1</v>
      </c>
      <c r="L92" s="172">
        <v>4.7</v>
      </c>
      <c r="M92" s="172">
        <v>9.4</v>
      </c>
      <c r="N92" s="172">
        <v>5.3</v>
      </c>
      <c r="O92" s="172">
        <v>0.2</v>
      </c>
      <c r="P92" s="172">
        <v>-6</v>
      </c>
      <c r="Q92" s="172">
        <v>-3.2</v>
      </c>
      <c r="R92" s="172">
        <v>-5.3</v>
      </c>
      <c r="S92" s="172">
        <v>-1.7</v>
      </c>
    </row>
    <row r="93" spans="1:252" ht="27" customHeight="1" x14ac:dyDescent="0.2">
      <c r="A93" s="592" t="s">
        <v>474</v>
      </c>
      <c r="B93" s="592"/>
      <c r="C93" s="592"/>
      <c r="D93" s="201">
        <v>-55.2</v>
      </c>
      <c r="E93" s="163">
        <v>-64.5</v>
      </c>
      <c r="F93" s="163">
        <v>-60.6</v>
      </c>
      <c r="G93" s="163">
        <v>30.9</v>
      </c>
      <c r="H93" s="163">
        <v>-25.7</v>
      </c>
      <c r="I93" s="163">
        <v>-17.899999999999999</v>
      </c>
      <c r="J93" s="163">
        <v>-51.3</v>
      </c>
      <c r="K93" s="163">
        <v>-60.9</v>
      </c>
      <c r="L93" s="163">
        <v>-51.4</v>
      </c>
      <c r="M93" s="163">
        <v>-65.8</v>
      </c>
      <c r="N93" s="163">
        <v>-27.6</v>
      </c>
      <c r="O93" s="163">
        <v>-15.1</v>
      </c>
      <c r="P93" s="163">
        <v>-66.099999999999994</v>
      </c>
      <c r="Q93" s="163">
        <v>-51.5</v>
      </c>
      <c r="R93" s="163">
        <v>-55.6</v>
      </c>
      <c r="S93" s="163">
        <v>-35.299999999999997</v>
      </c>
      <c r="T93" s="149"/>
      <c r="U93" s="149"/>
      <c r="V93" s="149"/>
      <c r="W93" s="149"/>
      <c r="X93" s="149"/>
      <c r="Y93" s="149"/>
      <c r="Z93" s="149"/>
      <c r="AA93" s="149"/>
      <c r="AB93" s="149"/>
      <c r="AC93" s="149"/>
      <c r="AD93" s="149"/>
      <c r="AE93" s="149"/>
    </row>
    <row r="94" spans="1:252" s="192" customFormat="1" ht="27" customHeight="1" x14ac:dyDescent="0.2">
      <c r="A94" s="604" t="s">
        <v>267</v>
      </c>
      <c r="B94" s="604"/>
      <c r="C94" s="604"/>
      <c r="D94" s="604"/>
      <c r="E94" s="604"/>
      <c r="F94" s="604"/>
      <c r="G94" s="604"/>
      <c r="H94" s="604"/>
      <c r="I94" s="604"/>
      <c r="J94" s="604"/>
      <c r="K94" s="604"/>
      <c r="L94" s="604"/>
      <c r="M94" s="604"/>
      <c r="N94" s="604"/>
      <c r="O94" s="604"/>
      <c r="P94" s="604"/>
      <c r="Q94" s="604"/>
      <c r="R94" s="604"/>
      <c r="S94" s="604"/>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206"/>
      <c r="CF94" s="206"/>
      <c r="CG94" s="206"/>
      <c r="CH94" s="206"/>
      <c r="CI94" s="206"/>
      <c r="CJ94" s="206"/>
      <c r="CK94" s="206"/>
      <c r="CL94" s="206"/>
      <c r="CM94" s="206"/>
      <c r="CN94" s="206"/>
      <c r="CO94" s="206"/>
      <c r="CP94" s="206"/>
      <c r="CQ94" s="206"/>
      <c r="CR94" s="206"/>
      <c r="CS94" s="206"/>
      <c r="CT94" s="206"/>
      <c r="CU94" s="206"/>
      <c r="CV94" s="206"/>
      <c r="CW94" s="206"/>
      <c r="CX94" s="206"/>
      <c r="CY94" s="206"/>
      <c r="CZ94" s="206"/>
      <c r="DA94" s="206"/>
      <c r="DB94" s="206"/>
      <c r="DC94" s="206"/>
      <c r="DD94" s="206"/>
      <c r="DE94" s="206"/>
      <c r="DF94" s="206"/>
      <c r="DG94" s="206"/>
      <c r="DH94" s="206"/>
      <c r="DI94" s="206"/>
      <c r="DJ94" s="206"/>
      <c r="DK94" s="206"/>
      <c r="DL94" s="206"/>
      <c r="DM94" s="206"/>
      <c r="DN94" s="206"/>
      <c r="DO94" s="206"/>
      <c r="DP94" s="206"/>
      <c r="DQ94" s="206"/>
      <c r="DR94" s="206"/>
      <c r="DS94" s="206"/>
      <c r="DT94" s="206"/>
      <c r="DU94" s="206"/>
      <c r="DV94" s="206"/>
      <c r="DW94" s="206"/>
      <c r="DX94" s="206"/>
      <c r="DY94" s="206"/>
      <c r="DZ94" s="206"/>
      <c r="EA94" s="206"/>
      <c r="EB94" s="206"/>
      <c r="EC94" s="206"/>
      <c r="ED94" s="206"/>
      <c r="EE94" s="206"/>
      <c r="EF94" s="206"/>
      <c r="EG94" s="206"/>
      <c r="EH94" s="206"/>
      <c r="EI94" s="206"/>
      <c r="EJ94" s="206"/>
      <c r="EK94" s="206"/>
      <c r="EL94" s="206"/>
      <c r="EM94" s="206"/>
      <c r="EN94" s="206"/>
      <c r="EO94" s="206"/>
      <c r="EP94" s="206"/>
      <c r="EQ94" s="206"/>
      <c r="ER94" s="206"/>
      <c r="ES94" s="206"/>
      <c r="ET94" s="206"/>
      <c r="EU94" s="206"/>
      <c r="EV94" s="206"/>
      <c r="EW94" s="206"/>
      <c r="EX94" s="206"/>
      <c r="EY94" s="206"/>
      <c r="EZ94" s="206"/>
      <c r="FA94" s="206"/>
      <c r="FB94" s="206"/>
      <c r="FC94" s="206"/>
      <c r="FD94" s="206"/>
      <c r="FE94" s="206"/>
      <c r="FF94" s="206"/>
      <c r="FG94" s="206"/>
      <c r="FH94" s="206"/>
      <c r="FI94" s="206"/>
      <c r="FJ94" s="206"/>
      <c r="FK94" s="206"/>
      <c r="FL94" s="206"/>
      <c r="FM94" s="206"/>
      <c r="FN94" s="206"/>
      <c r="FO94" s="206"/>
      <c r="FP94" s="206"/>
      <c r="FQ94" s="206"/>
      <c r="FR94" s="206"/>
      <c r="FS94" s="206"/>
      <c r="FT94" s="206"/>
      <c r="FU94" s="206"/>
      <c r="FV94" s="206"/>
      <c r="FW94" s="206"/>
      <c r="FX94" s="206"/>
      <c r="FY94" s="206"/>
      <c r="FZ94" s="206"/>
      <c r="GA94" s="206"/>
      <c r="GB94" s="206"/>
      <c r="GC94" s="206"/>
      <c r="GD94" s="206"/>
      <c r="GE94" s="206"/>
      <c r="GF94" s="206"/>
      <c r="GG94" s="206"/>
      <c r="GH94" s="206"/>
      <c r="GI94" s="206"/>
      <c r="GJ94" s="206"/>
      <c r="GK94" s="206"/>
      <c r="GL94" s="206"/>
      <c r="GM94" s="206"/>
      <c r="GN94" s="206"/>
      <c r="GO94" s="206"/>
      <c r="GP94" s="206"/>
      <c r="GQ94" s="206"/>
      <c r="GR94" s="206"/>
      <c r="GS94" s="206"/>
      <c r="GT94" s="206"/>
      <c r="GU94" s="206"/>
      <c r="GV94" s="206"/>
      <c r="GW94" s="206"/>
      <c r="GX94" s="206"/>
      <c r="GY94" s="206"/>
      <c r="GZ94" s="206"/>
      <c r="HA94" s="206"/>
      <c r="HB94" s="206"/>
      <c r="HC94" s="206"/>
      <c r="HD94" s="206"/>
      <c r="HE94" s="206"/>
      <c r="HF94" s="206"/>
      <c r="HG94" s="206"/>
      <c r="HH94" s="206"/>
      <c r="HI94" s="206"/>
      <c r="HJ94" s="206"/>
      <c r="HK94" s="206"/>
      <c r="HL94" s="206"/>
      <c r="HM94" s="206"/>
      <c r="HN94" s="206"/>
      <c r="HO94" s="206"/>
      <c r="HP94" s="206"/>
      <c r="HQ94" s="206"/>
      <c r="HR94" s="206"/>
      <c r="HS94" s="206"/>
      <c r="HT94" s="206"/>
      <c r="HU94" s="206"/>
      <c r="HV94" s="206"/>
      <c r="HW94" s="206"/>
      <c r="HX94" s="206"/>
      <c r="HY94" s="206"/>
      <c r="HZ94" s="206"/>
      <c r="IA94" s="206"/>
      <c r="IB94" s="206"/>
      <c r="IC94" s="206"/>
      <c r="ID94" s="206"/>
      <c r="IE94" s="206"/>
      <c r="IF94" s="206"/>
      <c r="IG94" s="206"/>
      <c r="IH94" s="206"/>
      <c r="II94" s="206"/>
      <c r="IJ94" s="206"/>
      <c r="IK94" s="206"/>
      <c r="IL94" s="206"/>
      <c r="IM94" s="206"/>
      <c r="IN94" s="206"/>
      <c r="IO94" s="206"/>
      <c r="IP94" s="206"/>
      <c r="IQ94" s="206"/>
      <c r="IR94" s="206"/>
    </row>
    <row r="95" spans="1:252" s="192" customFormat="1" ht="21" customHeight="1" x14ac:dyDescent="0.2">
      <c r="A95" s="605"/>
      <c r="B95" s="605"/>
      <c r="C95" s="605"/>
      <c r="D95" s="605"/>
      <c r="E95" s="605"/>
      <c r="F95" s="605"/>
      <c r="G95" s="605"/>
      <c r="H95" s="605"/>
      <c r="I95" s="605"/>
      <c r="J95" s="605"/>
      <c r="K95" s="605"/>
      <c r="L95" s="605"/>
      <c r="M95" s="605"/>
      <c r="N95" s="605"/>
      <c r="O95" s="605"/>
      <c r="P95" s="605"/>
      <c r="Q95" s="605"/>
      <c r="R95" s="605"/>
      <c r="S95" s="605"/>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06"/>
      <c r="CB95" s="206"/>
      <c r="CC95" s="206"/>
      <c r="CD95" s="206"/>
      <c r="CE95" s="206"/>
      <c r="CF95" s="206"/>
      <c r="CG95" s="206"/>
      <c r="CH95" s="206"/>
      <c r="CI95" s="206"/>
      <c r="CJ95" s="206"/>
      <c r="CK95" s="206"/>
      <c r="CL95" s="206"/>
      <c r="CM95" s="206"/>
      <c r="CN95" s="206"/>
      <c r="CO95" s="206"/>
      <c r="CP95" s="206"/>
      <c r="CQ95" s="206"/>
      <c r="CR95" s="206"/>
      <c r="CS95" s="206"/>
      <c r="CT95" s="206"/>
      <c r="CU95" s="206"/>
      <c r="CV95" s="206"/>
      <c r="CW95" s="206"/>
      <c r="CX95" s="206"/>
      <c r="CY95" s="206"/>
      <c r="CZ95" s="206"/>
      <c r="DA95" s="206"/>
      <c r="DB95" s="206"/>
      <c r="DC95" s="206"/>
      <c r="DD95" s="206"/>
      <c r="DE95" s="206"/>
      <c r="DF95" s="206"/>
      <c r="DG95" s="206"/>
      <c r="DH95" s="206"/>
      <c r="DI95" s="206"/>
      <c r="DJ95" s="206"/>
      <c r="DK95" s="206"/>
      <c r="DL95" s="206"/>
      <c r="DM95" s="206"/>
      <c r="DN95" s="206"/>
      <c r="DO95" s="206"/>
      <c r="DP95" s="206"/>
      <c r="DQ95" s="206"/>
      <c r="DR95" s="206"/>
      <c r="DS95" s="206"/>
      <c r="DT95" s="206"/>
      <c r="DU95" s="206"/>
      <c r="DV95" s="206"/>
      <c r="DW95" s="206"/>
      <c r="DX95" s="206"/>
      <c r="DY95" s="206"/>
      <c r="DZ95" s="206"/>
      <c r="EA95" s="206"/>
      <c r="EB95" s="206"/>
      <c r="EC95" s="206"/>
      <c r="ED95" s="206"/>
      <c r="EE95" s="206"/>
      <c r="EF95" s="206"/>
      <c r="EG95" s="206"/>
      <c r="EH95" s="206"/>
      <c r="EI95" s="206"/>
      <c r="EJ95" s="206"/>
      <c r="EK95" s="206"/>
      <c r="EL95" s="206"/>
      <c r="EM95" s="206"/>
      <c r="EN95" s="206"/>
      <c r="EO95" s="206"/>
      <c r="EP95" s="206"/>
      <c r="EQ95" s="206"/>
      <c r="ER95" s="206"/>
      <c r="ES95" s="206"/>
      <c r="ET95" s="206"/>
      <c r="EU95" s="206"/>
      <c r="EV95" s="206"/>
      <c r="EW95" s="206"/>
      <c r="EX95" s="206"/>
      <c r="EY95" s="206"/>
      <c r="EZ95" s="206"/>
      <c r="FA95" s="206"/>
      <c r="FB95" s="206"/>
      <c r="FC95" s="206"/>
      <c r="FD95" s="206"/>
      <c r="FE95" s="206"/>
      <c r="FF95" s="206"/>
      <c r="FG95" s="206"/>
      <c r="FH95" s="206"/>
      <c r="FI95" s="206"/>
      <c r="FJ95" s="206"/>
      <c r="FK95" s="206"/>
      <c r="FL95" s="206"/>
      <c r="FM95" s="206"/>
      <c r="FN95" s="206"/>
      <c r="FO95" s="206"/>
      <c r="FP95" s="206"/>
      <c r="FQ95" s="206"/>
      <c r="FR95" s="206"/>
      <c r="FS95" s="206"/>
      <c r="FT95" s="206"/>
      <c r="FU95" s="206"/>
      <c r="FV95" s="206"/>
      <c r="FW95" s="206"/>
      <c r="FX95" s="206"/>
      <c r="FY95" s="206"/>
      <c r="FZ95" s="206"/>
      <c r="GA95" s="206"/>
      <c r="GB95" s="206"/>
      <c r="GC95" s="206"/>
      <c r="GD95" s="206"/>
      <c r="GE95" s="206"/>
      <c r="GF95" s="206"/>
      <c r="GG95" s="206"/>
      <c r="GH95" s="206"/>
      <c r="GI95" s="206"/>
      <c r="GJ95" s="206"/>
      <c r="GK95" s="206"/>
      <c r="GL95" s="206"/>
      <c r="GM95" s="206"/>
      <c r="GN95" s="206"/>
      <c r="GO95" s="206"/>
      <c r="GP95" s="206"/>
      <c r="GQ95" s="206"/>
      <c r="GR95" s="206"/>
      <c r="GS95" s="206"/>
      <c r="GT95" s="206"/>
      <c r="GU95" s="206"/>
      <c r="GV95" s="206"/>
      <c r="GW95" s="206"/>
      <c r="GX95" s="206"/>
      <c r="GY95" s="206"/>
      <c r="GZ95" s="206"/>
      <c r="HA95" s="206"/>
      <c r="HB95" s="206"/>
      <c r="HC95" s="206"/>
      <c r="HD95" s="206"/>
      <c r="HE95" s="206"/>
      <c r="HF95" s="206"/>
      <c r="HG95" s="206"/>
      <c r="HH95" s="206"/>
      <c r="HI95" s="206"/>
      <c r="HJ95" s="206"/>
      <c r="HK95" s="206"/>
      <c r="HL95" s="206"/>
      <c r="HM95" s="206"/>
      <c r="HN95" s="206"/>
      <c r="HO95" s="206"/>
      <c r="HP95" s="206"/>
      <c r="HQ95" s="206"/>
      <c r="HR95" s="206"/>
      <c r="HS95" s="206"/>
      <c r="HT95" s="206"/>
      <c r="HU95" s="206"/>
      <c r="HV95" s="206"/>
      <c r="HW95" s="206"/>
      <c r="HX95" s="206"/>
      <c r="HY95" s="206"/>
      <c r="HZ95" s="206"/>
      <c r="IA95" s="206"/>
      <c r="IB95" s="206"/>
      <c r="IC95" s="206"/>
      <c r="ID95" s="206"/>
      <c r="IE95" s="206"/>
      <c r="IF95" s="206"/>
      <c r="IG95" s="206"/>
      <c r="IH95" s="206"/>
      <c r="II95" s="206"/>
      <c r="IJ95" s="206"/>
      <c r="IK95" s="206"/>
      <c r="IL95" s="206"/>
      <c r="IM95" s="206"/>
      <c r="IN95" s="206"/>
      <c r="IO95" s="206"/>
      <c r="IP95" s="206"/>
      <c r="IQ95" s="206"/>
      <c r="IR95" s="206"/>
    </row>
    <row r="96" spans="1:252" x14ac:dyDescent="0.2">
      <c r="J96" s="607"/>
      <c r="K96" s="608"/>
      <c r="L96" s="608"/>
      <c r="M96" s="608"/>
      <c r="N96" s="608"/>
      <c r="O96" s="608"/>
      <c r="P96" s="608"/>
      <c r="Q96" s="608"/>
      <c r="R96" s="608"/>
      <c r="S96" s="608"/>
    </row>
    <row r="98" spans="2:20" x14ac:dyDescent="0.2">
      <c r="B98" s="603"/>
      <c r="C98" s="603"/>
      <c r="D98" s="603"/>
      <c r="E98" s="603"/>
      <c r="F98" s="603"/>
      <c r="G98" s="603"/>
      <c r="H98" s="603"/>
      <c r="I98" s="603"/>
      <c r="J98" s="603"/>
      <c r="K98" s="603"/>
      <c r="L98" s="603"/>
      <c r="M98" s="603"/>
      <c r="N98" s="603"/>
      <c r="O98" s="603"/>
      <c r="P98" s="603"/>
      <c r="Q98" s="603"/>
      <c r="R98" s="603"/>
      <c r="S98" s="603"/>
      <c r="T98" s="603"/>
    </row>
  </sheetData>
  <mergeCells count="14">
    <mergeCell ref="G2:N2"/>
    <mergeCell ref="H3:O3"/>
    <mergeCell ref="D7:R7"/>
    <mergeCell ref="D27:S27"/>
    <mergeCell ref="A47:C47"/>
    <mergeCell ref="B98:T98"/>
    <mergeCell ref="A4:C6"/>
    <mergeCell ref="A50:C52"/>
    <mergeCell ref="A94:S95"/>
    <mergeCell ref="H49:O49"/>
    <mergeCell ref="D53:R53"/>
    <mergeCell ref="D73:S73"/>
    <mergeCell ref="A93:C93"/>
    <mergeCell ref="J96:S96"/>
  </mergeCells>
  <phoneticPr fontId="5"/>
  <pageMargins left="0.78740157480314965" right="0.39370078740157483" top="0.43307086614173229" bottom="0.38" header="0.31496062992125984" footer="0.2"/>
  <pageSetup paperSize="9" scale="59" orientation="portrait"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7"/>
    <pageSetUpPr fitToPage="1"/>
  </sheetPr>
  <dimension ref="A1:AP94"/>
  <sheetViews>
    <sheetView view="pageBreakPreview" topLeftCell="A44" zoomScale="60" zoomScaleNormal="70" workbookViewId="0">
      <selection activeCell="X9" sqref="X9"/>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6"/>
      <c r="B1" s="186"/>
      <c r="C1" s="186"/>
      <c r="D1" s="186"/>
      <c r="E1" s="185"/>
      <c r="F1" s="185"/>
      <c r="G1" s="176"/>
      <c r="H1" s="176"/>
      <c r="I1" s="176"/>
      <c r="J1" s="176"/>
      <c r="K1" s="176"/>
      <c r="L1" s="176"/>
      <c r="M1" s="176"/>
      <c r="N1" s="176"/>
      <c r="O1" s="176"/>
      <c r="P1" s="185"/>
      <c r="Q1" s="185"/>
      <c r="R1" s="186"/>
      <c r="S1" s="185"/>
      <c r="T1" s="185"/>
      <c r="U1" s="185"/>
      <c r="V1" s="185"/>
      <c r="W1" s="185"/>
      <c r="X1" s="185"/>
      <c r="Y1" s="185"/>
      <c r="Z1" s="185"/>
      <c r="AA1" s="185"/>
    </row>
    <row r="2" spans="1:27" ht="19" x14ac:dyDescent="0.2">
      <c r="A2" s="186"/>
      <c r="B2" s="186"/>
      <c r="C2" s="186"/>
      <c r="D2" s="186"/>
      <c r="E2" s="185"/>
      <c r="F2" s="185"/>
      <c r="G2" s="601" t="s">
        <v>98</v>
      </c>
      <c r="H2" s="601"/>
      <c r="I2" s="601"/>
      <c r="J2" s="601"/>
      <c r="K2" s="601"/>
      <c r="L2" s="601"/>
      <c r="M2" s="601"/>
      <c r="N2" s="601"/>
      <c r="O2" s="177"/>
      <c r="P2" s="185"/>
      <c r="Q2" s="185"/>
      <c r="R2" s="186"/>
      <c r="S2" s="185"/>
      <c r="T2" s="185"/>
      <c r="U2" s="185"/>
      <c r="V2" s="185"/>
      <c r="W2" s="185"/>
      <c r="X2" s="185"/>
      <c r="Y2" s="185"/>
      <c r="Z2" s="185"/>
      <c r="AA2" s="185"/>
    </row>
    <row r="3" spans="1:27" ht="16.5" x14ac:dyDescent="0.2">
      <c r="A3" s="141" t="s">
        <v>254</v>
      </c>
      <c r="B3" s="7"/>
      <c r="C3" s="7"/>
      <c r="H3" s="602"/>
      <c r="I3" s="602"/>
      <c r="J3" s="602"/>
      <c r="K3" s="602"/>
      <c r="L3" s="602"/>
      <c r="M3" s="602"/>
      <c r="N3" s="602"/>
      <c r="O3" s="602"/>
      <c r="S3" s="14" t="s">
        <v>132</v>
      </c>
    </row>
    <row r="4" spans="1:27" x14ac:dyDescent="0.2">
      <c r="A4" s="594" t="s">
        <v>53</v>
      </c>
      <c r="B4" s="594"/>
      <c r="C4" s="595"/>
      <c r="D4" s="155" t="s">
        <v>68</v>
      </c>
      <c r="E4" s="155" t="s">
        <v>441</v>
      </c>
      <c r="F4" s="155" t="s">
        <v>126</v>
      </c>
      <c r="G4" s="155" t="s">
        <v>103</v>
      </c>
      <c r="H4" s="155" t="s">
        <v>213</v>
      </c>
      <c r="I4" s="155" t="s">
        <v>272</v>
      </c>
      <c r="J4" s="155" t="s">
        <v>458</v>
      </c>
      <c r="K4" s="155" t="s">
        <v>459</v>
      </c>
      <c r="L4" s="155" t="s">
        <v>78</v>
      </c>
      <c r="M4" s="155" t="s">
        <v>330</v>
      </c>
      <c r="N4" s="155" t="s">
        <v>18</v>
      </c>
      <c r="O4" s="155" t="s">
        <v>176</v>
      </c>
      <c r="P4" s="155" t="s">
        <v>133</v>
      </c>
      <c r="Q4" s="155" t="s">
        <v>461</v>
      </c>
      <c r="R4" s="155" t="s">
        <v>462</v>
      </c>
      <c r="S4" s="155" t="s">
        <v>4</v>
      </c>
    </row>
    <row r="5" spans="1:27" x14ac:dyDescent="0.2">
      <c r="A5" s="596"/>
      <c r="B5" s="596"/>
      <c r="C5" s="597"/>
      <c r="D5" s="156" t="s">
        <v>93</v>
      </c>
      <c r="E5" s="156"/>
      <c r="F5" s="156"/>
      <c r="G5" s="156" t="s">
        <v>429</v>
      </c>
      <c r="H5" s="156" t="s">
        <v>389</v>
      </c>
      <c r="I5" s="156" t="s">
        <v>366</v>
      </c>
      <c r="J5" s="156" t="s">
        <v>464</v>
      </c>
      <c r="K5" s="156" t="s">
        <v>149</v>
      </c>
      <c r="L5" s="179" t="s">
        <v>268</v>
      </c>
      <c r="M5" s="183" t="s">
        <v>195</v>
      </c>
      <c r="N5" s="179" t="s">
        <v>276</v>
      </c>
      <c r="O5" s="179" t="s">
        <v>463</v>
      </c>
      <c r="P5" s="179" t="s">
        <v>414</v>
      </c>
      <c r="Q5" s="179" t="s">
        <v>444</v>
      </c>
      <c r="R5" s="179" t="s">
        <v>168</v>
      </c>
      <c r="S5" s="187" t="s">
        <v>333</v>
      </c>
    </row>
    <row r="6" spans="1:27" ht="18" customHeight="1" x14ac:dyDescent="0.2">
      <c r="A6" s="598"/>
      <c r="B6" s="598"/>
      <c r="C6" s="599"/>
      <c r="D6" s="157" t="s">
        <v>208</v>
      </c>
      <c r="E6" s="157" t="s">
        <v>388</v>
      </c>
      <c r="F6" s="157" t="s">
        <v>36</v>
      </c>
      <c r="G6" s="157" t="s">
        <v>465</v>
      </c>
      <c r="H6" s="157" t="s">
        <v>16</v>
      </c>
      <c r="I6" s="157" t="s">
        <v>60</v>
      </c>
      <c r="J6" s="157" t="s">
        <v>307</v>
      </c>
      <c r="K6" s="157" t="s">
        <v>466</v>
      </c>
      <c r="L6" s="180" t="s">
        <v>162</v>
      </c>
      <c r="M6" s="184" t="s">
        <v>467</v>
      </c>
      <c r="N6" s="180" t="s">
        <v>74</v>
      </c>
      <c r="O6" s="180" t="s">
        <v>423</v>
      </c>
      <c r="P6" s="184" t="s">
        <v>301</v>
      </c>
      <c r="Q6" s="184" t="s">
        <v>468</v>
      </c>
      <c r="R6" s="180" t="s">
        <v>469</v>
      </c>
      <c r="S6" s="180" t="s">
        <v>204</v>
      </c>
    </row>
    <row r="7" spans="1:27" ht="15.75" customHeight="1" x14ac:dyDescent="0.2">
      <c r="A7" s="193"/>
      <c r="B7" s="193"/>
      <c r="C7" s="193"/>
      <c r="D7" s="590" t="s">
        <v>135</v>
      </c>
      <c r="E7" s="590"/>
      <c r="F7" s="590"/>
      <c r="G7" s="590"/>
      <c r="H7" s="590"/>
      <c r="I7" s="590"/>
      <c r="J7" s="590"/>
      <c r="K7" s="590"/>
      <c r="L7" s="590"/>
      <c r="M7" s="590"/>
      <c r="N7" s="590"/>
      <c r="O7" s="590"/>
      <c r="P7" s="590"/>
      <c r="Q7" s="590"/>
      <c r="R7" s="590"/>
      <c r="S7" s="193"/>
    </row>
    <row r="8" spans="1:27" ht="13.5" customHeight="1" x14ac:dyDescent="0.2">
      <c r="A8" s="143" t="s">
        <v>52</v>
      </c>
      <c r="B8" s="143" t="s">
        <v>329</v>
      </c>
      <c r="C8" s="152"/>
      <c r="D8" s="158">
        <v>99.7</v>
      </c>
      <c r="E8" s="168">
        <v>99.7</v>
      </c>
      <c r="F8" s="168">
        <v>102.9</v>
      </c>
      <c r="G8" s="168">
        <v>111</v>
      </c>
      <c r="H8" s="168">
        <v>100.5</v>
      </c>
      <c r="I8" s="168">
        <v>105</v>
      </c>
      <c r="J8" s="168">
        <v>102.7</v>
      </c>
      <c r="K8" s="168">
        <v>98</v>
      </c>
      <c r="L8" s="181">
        <v>108</v>
      </c>
      <c r="M8" s="181">
        <v>95.4</v>
      </c>
      <c r="N8" s="181">
        <v>105.3</v>
      </c>
      <c r="O8" s="181">
        <v>101.4</v>
      </c>
      <c r="P8" s="168">
        <v>76.099999999999994</v>
      </c>
      <c r="Q8" s="168">
        <v>94.9</v>
      </c>
      <c r="R8" s="168">
        <v>100.2</v>
      </c>
      <c r="S8" s="181">
        <v>105.2</v>
      </c>
    </row>
    <row r="9" spans="1:27" ht="13.5" customHeight="1" x14ac:dyDescent="0.2">
      <c r="A9" s="144"/>
      <c r="B9" s="144" t="s">
        <v>239</v>
      </c>
      <c r="C9" s="152"/>
      <c r="D9" s="159">
        <v>100</v>
      </c>
      <c r="E9" s="169">
        <v>100</v>
      </c>
      <c r="F9" s="169">
        <v>100</v>
      </c>
      <c r="G9" s="169">
        <v>100</v>
      </c>
      <c r="H9" s="169">
        <v>100</v>
      </c>
      <c r="I9" s="169">
        <v>100</v>
      </c>
      <c r="J9" s="169">
        <v>100</v>
      </c>
      <c r="K9" s="169">
        <v>100</v>
      </c>
      <c r="L9" s="182">
        <v>100</v>
      </c>
      <c r="M9" s="182">
        <v>100</v>
      </c>
      <c r="N9" s="182">
        <v>100</v>
      </c>
      <c r="O9" s="182">
        <v>100</v>
      </c>
      <c r="P9" s="169">
        <v>100</v>
      </c>
      <c r="Q9" s="169">
        <v>100</v>
      </c>
      <c r="R9" s="169">
        <v>100</v>
      </c>
      <c r="S9" s="182">
        <v>100</v>
      </c>
    </row>
    <row r="10" spans="1:27" x14ac:dyDescent="0.2">
      <c r="A10" s="144"/>
      <c r="B10" s="144" t="s">
        <v>150</v>
      </c>
      <c r="C10" s="152"/>
      <c r="D10" s="159">
        <v>101.3</v>
      </c>
      <c r="E10" s="169">
        <v>107.2</v>
      </c>
      <c r="F10" s="169">
        <v>101.8</v>
      </c>
      <c r="G10" s="169">
        <v>101.5</v>
      </c>
      <c r="H10" s="169">
        <v>107</v>
      </c>
      <c r="I10" s="169">
        <v>99.6</v>
      </c>
      <c r="J10" s="169">
        <v>93.2</v>
      </c>
      <c r="K10" s="169">
        <v>91.1</v>
      </c>
      <c r="L10" s="182">
        <v>112.4</v>
      </c>
      <c r="M10" s="182">
        <v>105.1</v>
      </c>
      <c r="N10" s="182">
        <v>100.1</v>
      </c>
      <c r="O10" s="182">
        <v>101.3</v>
      </c>
      <c r="P10" s="169">
        <v>99.2</v>
      </c>
      <c r="Q10" s="169">
        <v>101.3</v>
      </c>
      <c r="R10" s="169">
        <v>101.8</v>
      </c>
      <c r="S10" s="182">
        <v>117.2</v>
      </c>
    </row>
    <row r="11" spans="1:27" ht="13.5" customHeight="1" x14ac:dyDescent="0.2">
      <c r="A11" s="144"/>
      <c r="B11" s="144" t="s">
        <v>363</v>
      </c>
      <c r="C11" s="152"/>
      <c r="D11" s="159">
        <v>101.6</v>
      </c>
      <c r="E11" s="169">
        <v>102.9</v>
      </c>
      <c r="F11" s="169">
        <v>105.9</v>
      </c>
      <c r="G11" s="169">
        <v>96.1</v>
      </c>
      <c r="H11" s="169">
        <v>105.2</v>
      </c>
      <c r="I11" s="169">
        <v>92.6</v>
      </c>
      <c r="J11" s="169">
        <v>90.7</v>
      </c>
      <c r="K11" s="169">
        <v>95.3</v>
      </c>
      <c r="L11" s="169">
        <v>109.3</v>
      </c>
      <c r="M11" s="169">
        <v>101</v>
      </c>
      <c r="N11" s="169">
        <v>99.9</v>
      </c>
      <c r="O11" s="169">
        <v>107.2</v>
      </c>
      <c r="P11" s="169">
        <v>98.8</v>
      </c>
      <c r="Q11" s="169">
        <v>100.7</v>
      </c>
      <c r="R11" s="169">
        <v>108.4</v>
      </c>
      <c r="S11" s="169">
        <v>121.6</v>
      </c>
    </row>
    <row r="12" spans="1:27" ht="13.5" customHeight="1" x14ac:dyDescent="0.2">
      <c r="A12" s="144"/>
      <c r="B12" s="144" t="s">
        <v>156</v>
      </c>
      <c r="C12" s="152"/>
      <c r="D12" s="160">
        <v>103.5</v>
      </c>
      <c r="E12" s="165">
        <v>104.4</v>
      </c>
      <c r="F12" s="165">
        <v>108.3</v>
      </c>
      <c r="G12" s="165">
        <v>104.9</v>
      </c>
      <c r="H12" s="165">
        <v>100.4</v>
      </c>
      <c r="I12" s="165">
        <v>99.1</v>
      </c>
      <c r="J12" s="165">
        <v>94.3</v>
      </c>
      <c r="K12" s="165">
        <v>92.7</v>
      </c>
      <c r="L12" s="165">
        <v>112.9</v>
      </c>
      <c r="M12" s="165">
        <v>103.2</v>
      </c>
      <c r="N12" s="165">
        <v>99.2</v>
      </c>
      <c r="O12" s="165">
        <v>97.9</v>
      </c>
      <c r="P12" s="165">
        <v>96.6</v>
      </c>
      <c r="Q12" s="165">
        <v>101.6</v>
      </c>
      <c r="R12" s="165">
        <v>110.3</v>
      </c>
      <c r="S12" s="165">
        <v>128</v>
      </c>
    </row>
    <row r="13" spans="1:27" ht="13.5" customHeight="1" x14ac:dyDescent="0.2">
      <c r="A13" s="145"/>
      <c r="B13" s="145" t="s">
        <v>305</v>
      </c>
      <c r="C13" s="153"/>
      <c r="D13" s="161">
        <v>106.5</v>
      </c>
      <c r="E13" s="171">
        <v>108.1</v>
      </c>
      <c r="F13" s="171">
        <v>111.3</v>
      </c>
      <c r="G13" s="171">
        <v>124.3</v>
      </c>
      <c r="H13" s="171">
        <v>105.3</v>
      </c>
      <c r="I13" s="171">
        <v>97.7</v>
      </c>
      <c r="J13" s="171">
        <v>106.8</v>
      </c>
      <c r="K13" s="171">
        <v>95.9</v>
      </c>
      <c r="L13" s="171">
        <v>103.5</v>
      </c>
      <c r="M13" s="171">
        <v>106.9</v>
      </c>
      <c r="N13" s="171">
        <v>93.7</v>
      </c>
      <c r="O13" s="171">
        <v>91.5</v>
      </c>
      <c r="P13" s="171">
        <v>101.5</v>
      </c>
      <c r="Q13" s="171">
        <v>98.3</v>
      </c>
      <c r="R13" s="171">
        <v>116.2</v>
      </c>
      <c r="S13" s="171">
        <v>130.80000000000001</v>
      </c>
    </row>
    <row r="14" spans="1:27" ht="13.5" customHeight="1" x14ac:dyDescent="0.2">
      <c r="A14" s="144" t="s">
        <v>473</v>
      </c>
      <c r="B14" s="144" t="s">
        <v>360</v>
      </c>
      <c r="C14" s="152" t="s">
        <v>252</v>
      </c>
      <c r="D14" s="159">
        <v>105.1</v>
      </c>
      <c r="E14" s="169">
        <v>102</v>
      </c>
      <c r="F14" s="169">
        <v>107.7</v>
      </c>
      <c r="G14" s="169">
        <v>120.6</v>
      </c>
      <c r="H14" s="169">
        <v>106.1</v>
      </c>
      <c r="I14" s="169">
        <v>93.7</v>
      </c>
      <c r="J14" s="169">
        <v>108.1</v>
      </c>
      <c r="K14" s="169">
        <v>92.8</v>
      </c>
      <c r="L14" s="169">
        <v>107.8</v>
      </c>
      <c r="M14" s="169">
        <v>104.8</v>
      </c>
      <c r="N14" s="169">
        <v>93.7</v>
      </c>
      <c r="O14" s="169">
        <v>87.8</v>
      </c>
      <c r="P14" s="169">
        <v>102.1</v>
      </c>
      <c r="Q14" s="169">
        <v>99.3</v>
      </c>
      <c r="R14" s="169">
        <v>118.1</v>
      </c>
      <c r="S14" s="169">
        <v>133.19999999999999</v>
      </c>
    </row>
    <row r="15" spans="1:27" ht="13.5" customHeight="1" x14ac:dyDescent="0.2">
      <c r="A15" s="146" t="s">
        <v>84</v>
      </c>
      <c r="B15" s="144">
        <v>2</v>
      </c>
      <c r="C15" s="152"/>
      <c r="D15" s="159">
        <v>105.6</v>
      </c>
      <c r="E15" s="169">
        <v>104.6</v>
      </c>
      <c r="F15" s="169">
        <v>109.9</v>
      </c>
      <c r="G15" s="169">
        <v>117.3</v>
      </c>
      <c r="H15" s="169">
        <v>105</v>
      </c>
      <c r="I15" s="169">
        <v>98.9</v>
      </c>
      <c r="J15" s="169">
        <v>106.9</v>
      </c>
      <c r="K15" s="169">
        <v>92.8</v>
      </c>
      <c r="L15" s="169">
        <v>107.3</v>
      </c>
      <c r="M15" s="169">
        <v>105.4</v>
      </c>
      <c r="N15" s="169">
        <v>94.9</v>
      </c>
      <c r="O15" s="169">
        <v>88.3</v>
      </c>
      <c r="P15" s="169">
        <v>101.9</v>
      </c>
      <c r="Q15" s="169">
        <v>98.1</v>
      </c>
      <c r="R15" s="169">
        <v>122.3</v>
      </c>
      <c r="S15" s="169">
        <v>128.69999999999999</v>
      </c>
    </row>
    <row r="16" spans="1:27" ht="13.5" customHeight="1" x14ac:dyDescent="0.2">
      <c r="A16" s="146" t="s">
        <v>84</v>
      </c>
      <c r="B16" s="144">
        <v>3</v>
      </c>
      <c r="C16" s="152"/>
      <c r="D16" s="159">
        <v>106.3</v>
      </c>
      <c r="E16" s="169">
        <v>104.7</v>
      </c>
      <c r="F16" s="169">
        <v>110</v>
      </c>
      <c r="G16" s="169">
        <v>120.7</v>
      </c>
      <c r="H16" s="169">
        <v>106.4</v>
      </c>
      <c r="I16" s="169">
        <v>98</v>
      </c>
      <c r="J16" s="169">
        <v>106</v>
      </c>
      <c r="K16" s="169">
        <v>95.3</v>
      </c>
      <c r="L16" s="169">
        <v>108.6</v>
      </c>
      <c r="M16" s="169">
        <v>105.1</v>
      </c>
      <c r="N16" s="169">
        <v>94.5</v>
      </c>
      <c r="O16" s="169">
        <v>88.6</v>
      </c>
      <c r="P16" s="169">
        <v>102.8</v>
      </c>
      <c r="Q16" s="169">
        <v>101.4</v>
      </c>
      <c r="R16" s="169">
        <v>118.7</v>
      </c>
      <c r="S16" s="169">
        <v>131</v>
      </c>
    </row>
    <row r="17" spans="1:42" ht="13.5" customHeight="1" x14ac:dyDescent="0.2">
      <c r="A17" s="146" t="s">
        <v>84</v>
      </c>
      <c r="B17" s="144">
        <v>4</v>
      </c>
      <c r="D17" s="159">
        <v>108.2</v>
      </c>
      <c r="E17" s="169">
        <v>107</v>
      </c>
      <c r="F17" s="169">
        <v>112.7</v>
      </c>
      <c r="G17" s="169">
        <v>120.1</v>
      </c>
      <c r="H17" s="169">
        <v>104.4</v>
      </c>
      <c r="I17" s="169">
        <v>98.7</v>
      </c>
      <c r="J17" s="169">
        <v>108.4</v>
      </c>
      <c r="K17" s="169">
        <v>95.3</v>
      </c>
      <c r="L17" s="169">
        <v>112.5</v>
      </c>
      <c r="M17" s="169">
        <v>109.6</v>
      </c>
      <c r="N17" s="169">
        <v>93.4</v>
      </c>
      <c r="O17" s="169">
        <v>92.6</v>
      </c>
      <c r="P17" s="169">
        <v>101.2</v>
      </c>
      <c r="Q17" s="169">
        <v>103.7</v>
      </c>
      <c r="R17" s="169">
        <v>117.8</v>
      </c>
      <c r="S17" s="169">
        <v>132</v>
      </c>
    </row>
    <row r="18" spans="1:42" ht="13.5" customHeight="1" x14ac:dyDescent="0.2">
      <c r="A18" s="146" t="s">
        <v>84</v>
      </c>
      <c r="B18" s="144">
        <v>5</v>
      </c>
      <c r="C18" s="152"/>
      <c r="D18" s="159">
        <v>106.5</v>
      </c>
      <c r="E18" s="169">
        <v>107.9</v>
      </c>
      <c r="F18" s="169">
        <v>111.4</v>
      </c>
      <c r="G18" s="169">
        <v>120.8</v>
      </c>
      <c r="H18" s="169">
        <v>105.3</v>
      </c>
      <c r="I18" s="169">
        <v>97.2</v>
      </c>
      <c r="J18" s="169">
        <v>107.2</v>
      </c>
      <c r="K18" s="169">
        <v>96.1</v>
      </c>
      <c r="L18" s="169">
        <v>107.6</v>
      </c>
      <c r="M18" s="169">
        <v>104</v>
      </c>
      <c r="N18" s="169">
        <v>97</v>
      </c>
      <c r="O18" s="169">
        <v>90.9</v>
      </c>
      <c r="P18" s="169">
        <v>101.6</v>
      </c>
      <c r="Q18" s="169">
        <v>97.3</v>
      </c>
      <c r="R18" s="169">
        <v>116.2</v>
      </c>
      <c r="S18" s="169">
        <v>130.30000000000001</v>
      </c>
    </row>
    <row r="19" spans="1:42" ht="13.5" customHeight="1" x14ac:dyDescent="0.2">
      <c r="A19" s="146" t="s">
        <v>84</v>
      </c>
      <c r="B19" s="144">
        <v>6</v>
      </c>
      <c r="C19" s="152"/>
      <c r="D19" s="159">
        <v>107.3</v>
      </c>
      <c r="E19" s="169">
        <v>105.6</v>
      </c>
      <c r="F19" s="169">
        <v>112.8</v>
      </c>
      <c r="G19" s="169">
        <v>120.4</v>
      </c>
      <c r="H19" s="169">
        <v>103.9</v>
      </c>
      <c r="I19" s="169">
        <v>98.5</v>
      </c>
      <c r="J19" s="169">
        <v>108</v>
      </c>
      <c r="K19" s="169">
        <v>94.8</v>
      </c>
      <c r="L19" s="169">
        <v>106.1</v>
      </c>
      <c r="M19" s="169">
        <v>108.3</v>
      </c>
      <c r="N19" s="169">
        <v>97.7</v>
      </c>
      <c r="O19" s="169">
        <v>92.5</v>
      </c>
      <c r="P19" s="169">
        <v>101.6</v>
      </c>
      <c r="Q19" s="169">
        <v>98</v>
      </c>
      <c r="R19" s="169">
        <v>118.1</v>
      </c>
      <c r="S19" s="169">
        <v>131.9</v>
      </c>
    </row>
    <row r="20" spans="1:42" ht="13.5" customHeight="1" x14ac:dyDescent="0.2">
      <c r="A20" s="146" t="s">
        <v>84</v>
      </c>
      <c r="B20" s="144">
        <v>7</v>
      </c>
      <c r="C20" s="152"/>
      <c r="D20" s="159">
        <v>106</v>
      </c>
      <c r="E20" s="169">
        <v>108.8</v>
      </c>
      <c r="F20" s="169">
        <v>111.7</v>
      </c>
      <c r="G20" s="169">
        <v>126.2</v>
      </c>
      <c r="H20" s="169">
        <v>105.4</v>
      </c>
      <c r="I20" s="169">
        <v>97.4</v>
      </c>
      <c r="J20" s="169">
        <v>103.8</v>
      </c>
      <c r="K20" s="169">
        <v>96.2</v>
      </c>
      <c r="L20" s="169">
        <v>98.8</v>
      </c>
      <c r="M20" s="169">
        <v>108.3</v>
      </c>
      <c r="N20" s="169">
        <v>89.9</v>
      </c>
      <c r="O20" s="169">
        <v>94.4</v>
      </c>
      <c r="P20" s="169">
        <v>101.4</v>
      </c>
      <c r="Q20" s="169">
        <v>96.9</v>
      </c>
      <c r="R20" s="169">
        <v>114.2</v>
      </c>
      <c r="S20" s="169">
        <v>132</v>
      </c>
    </row>
    <row r="21" spans="1:42" ht="13.5" customHeight="1" x14ac:dyDescent="0.2">
      <c r="A21" s="147" t="s">
        <v>84</v>
      </c>
      <c r="B21" s="144">
        <v>8</v>
      </c>
      <c r="C21" s="152"/>
      <c r="D21" s="159">
        <v>105.5</v>
      </c>
      <c r="E21" s="169">
        <v>111.2</v>
      </c>
      <c r="F21" s="169">
        <v>110.8</v>
      </c>
      <c r="G21" s="169">
        <v>127.8</v>
      </c>
      <c r="H21" s="169">
        <v>108.2</v>
      </c>
      <c r="I21" s="169">
        <v>94.7</v>
      </c>
      <c r="J21" s="169">
        <v>105.2</v>
      </c>
      <c r="K21" s="169">
        <v>97.3</v>
      </c>
      <c r="L21" s="169">
        <v>96.8</v>
      </c>
      <c r="M21" s="169">
        <v>107.9</v>
      </c>
      <c r="N21" s="169">
        <v>95</v>
      </c>
      <c r="O21" s="169">
        <v>95.7</v>
      </c>
      <c r="P21" s="169">
        <v>98.7</v>
      </c>
      <c r="Q21" s="169">
        <v>96.2</v>
      </c>
      <c r="R21" s="169">
        <v>117.6</v>
      </c>
      <c r="S21" s="169">
        <v>127.5</v>
      </c>
    </row>
    <row r="22" spans="1:42" ht="13.5" customHeight="1" x14ac:dyDescent="0.2">
      <c r="A22" s="146" t="s">
        <v>84</v>
      </c>
      <c r="B22" s="144">
        <v>9</v>
      </c>
      <c r="D22" s="159">
        <v>106.6</v>
      </c>
      <c r="E22" s="169">
        <v>113.5</v>
      </c>
      <c r="F22" s="169">
        <v>111.3</v>
      </c>
      <c r="G22" s="169">
        <v>130.4</v>
      </c>
      <c r="H22" s="169">
        <v>107.1</v>
      </c>
      <c r="I22" s="169">
        <v>96.7</v>
      </c>
      <c r="J22" s="169">
        <v>106.2</v>
      </c>
      <c r="K22" s="169">
        <v>96.8</v>
      </c>
      <c r="L22" s="169">
        <v>93.8</v>
      </c>
      <c r="M22" s="169">
        <v>104.9</v>
      </c>
      <c r="N22" s="169">
        <v>90</v>
      </c>
      <c r="O22" s="169">
        <v>94.7</v>
      </c>
      <c r="P22" s="169">
        <v>99.5</v>
      </c>
      <c r="Q22" s="169">
        <v>100.5</v>
      </c>
      <c r="R22" s="169">
        <v>111</v>
      </c>
      <c r="S22" s="169">
        <v>132.4</v>
      </c>
    </row>
    <row r="23" spans="1:42" ht="13.5" customHeight="1" x14ac:dyDescent="0.2">
      <c r="A23" s="146" t="s">
        <v>84</v>
      </c>
      <c r="B23" s="144">
        <v>10</v>
      </c>
      <c r="C23" s="152"/>
      <c r="D23" s="159">
        <v>106.2</v>
      </c>
      <c r="E23" s="169">
        <v>109</v>
      </c>
      <c r="F23" s="169">
        <v>112.4</v>
      </c>
      <c r="G23" s="169">
        <v>128.69999999999999</v>
      </c>
      <c r="H23" s="169">
        <v>104.1</v>
      </c>
      <c r="I23" s="169">
        <v>97.3</v>
      </c>
      <c r="J23" s="169">
        <v>106.7</v>
      </c>
      <c r="K23" s="169">
        <v>96.6</v>
      </c>
      <c r="L23" s="169">
        <v>93.4</v>
      </c>
      <c r="M23" s="169">
        <v>110.4</v>
      </c>
      <c r="N23" s="169">
        <v>90</v>
      </c>
      <c r="O23" s="169">
        <v>90.6</v>
      </c>
      <c r="P23" s="169">
        <v>100.5</v>
      </c>
      <c r="Q23" s="169">
        <v>96.8</v>
      </c>
      <c r="R23" s="169">
        <v>112.6</v>
      </c>
      <c r="S23" s="169">
        <v>128.5</v>
      </c>
    </row>
    <row r="24" spans="1:42" ht="13.5" customHeight="1" x14ac:dyDescent="0.2">
      <c r="A24" s="146" t="s">
        <v>84</v>
      </c>
      <c r="B24" s="144">
        <v>11</v>
      </c>
      <c r="C24" s="152"/>
      <c r="D24" s="159">
        <v>107.6</v>
      </c>
      <c r="E24" s="169">
        <v>111.3</v>
      </c>
      <c r="F24" s="169">
        <v>113.1</v>
      </c>
      <c r="G24" s="169">
        <v>130</v>
      </c>
      <c r="H24" s="169">
        <v>103.3</v>
      </c>
      <c r="I24" s="169">
        <v>102.3</v>
      </c>
      <c r="J24" s="169">
        <v>107.5</v>
      </c>
      <c r="K24" s="169">
        <v>98.1</v>
      </c>
      <c r="L24" s="169">
        <v>106.2</v>
      </c>
      <c r="M24" s="169">
        <v>107.7</v>
      </c>
      <c r="N24" s="169">
        <v>92.3</v>
      </c>
      <c r="O24" s="169">
        <v>92</v>
      </c>
      <c r="P24" s="169">
        <v>99.8</v>
      </c>
      <c r="Q24" s="169">
        <v>96.3</v>
      </c>
      <c r="R24" s="169">
        <v>113.8</v>
      </c>
      <c r="S24" s="169">
        <v>135.80000000000001</v>
      </c>
    </row>
    <row r="25" spans="1:42" s="192" customFormat="1" ht="13.5" customHeight="1" x14ac:dyDescent="0.2">
      <c r="A25" s="207" t="s">
        <v>84</v>
      </c>
      <c r="B25" s="144">
        <v>12</v>
      </c>
      <c r="C25" s="152"/>
      <c r="D25" s="160">
        <v>107</v>
      </c>
      <c r="E25" s="170">
        <v>111.5</v>
      </c>
      <c r="F25" s="170">
        <v>111.9</v>
      </c>
      <c r="G25" s="170">
        <v>128.80000000000001</v>
      </c>
      <c r="H25" s="170">
        <v>103.9</v>
      </c>
      <c r="I25" s="170">
        <v>99.4</v>
      </c>
      <c r="J25" s="170">
        <v>108.1</v>
      </c>
      <c r="K25" s="170">
        <v>98.7</v>
      </c>
      <c r="L25" s="170">
        <v>102.7</v>
      </c>
      <c r="M25" s="170">
        <v>106</v>
      </c>
      <c r="N25" s="170">
        <v>96.3</v>
      </c>
      <c r="O25" s="170">
        <v>90.2</v>
      </c>
      <c r="P25" s="170">
        <v>106.8</v>
      </c>
      <c r="Q25" s="170">
        <v>95.2</v>
      </c>
      <c r="R25" s="170">
        <v>113.9</v>
      </c>
      <c r="S25" s="170">
        <v>126.3</v>
      </c>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row>
    <row r="26" spans="1:42" ht="13.5" customHeight="1" x14ac:dyDescent="0.2">
      <c r="A26" s="148" t="s">
        <v>553</v>
      </c>
      <c r="B26" s="151" t="s">
        <v>360</v>
      </c>
      <c r="C26" s="154"/>
      <c r="D26" s="162">
        <v>105.3</v>
      </c>
      <c r="E26" s="172">
        <v>102.7</v>
      </c>
      <c r="F26" s="172">
        <v>107.3</v>
      </c>
      <c r="G26" s="172">
        <v>114.4</v>
      </c>
      <c r="H26" s="172">
        <v>116.9</v>
      </c>
      <c r="I26" s="172">
        <v>102.8</v>
      </c>
      <c r="J26" s="172">
        <v>102.1</v>
      </c>
      <c r="K26" s="172">
        <v>103.5</v>
      </c>
      <c r="L26" s="172">
        <v>96.3</v>
      </c>
      <c r="M26" s="172">
        <v>107.9</v>
      </c>
      <c r="N26" s="172">
        <v>99.2</v>
      </c>
      <c r="O26" s="172">
        <v>98</v>
      </c>
      <c r="P26" s="172">
        <v>106.1</v>
      </c>
      <c r="Q26" s="172">
        <v>96</v>
      </c>
      <c r="R26" s="172">
        <v>117</v>
      </c>
      <c r="S26" s="172">
        <v>132.1</v>
      </c>
    </row>
    <row r="27" spans="1:42" ht="17.25" customHeight="1" x14ac:dyDescent="0.2">
      <c r="A27" s="193"/>
      <c r="B27" s="193"/>
      <c r="C27" s="193"/>
      <c r="D27" s="591" t="s">
        <v>94</v>
      </c>
      <c r="E27" s="591"/>
      <c r="F27" s="591"/>
      <c r="G27" s="591"/>
      <c r="H27" s="591"/>
      <c r="I27" s="591"/>
      <c r="J27" s="591"/>
      <c r="K27" s="591"/>
      <c r="L27" s="591"/>
      <c r="M27" s="591"/>
      <c r="N27" s="591"/>
      <c r="O27" s="591"/>
      <c r="P27" s="591"/>
      <c r="Q27" s="591"/>
      <c r="R27" s="591"/>
      <c r="S27" s="591"/>
    </row>
    <row r="28" spans="1:42" ht="13.5" customHeight="1" x14ac:dyDescent="0.2">
      <c r="A28" s="143" t="s">
        <v>52</v>
      </c>
      <c r="B28" s="143" t="s">
        <v>329</v>
      </c>
      <c r="C28" s="152"/>
      <c r="D28" s="158">
        <v>0</v>
      </c>
      <c r="E28" s="168">
        <v>-5.8</v>
      </c>
      <c r="F28" s="168">
        <v>-0.5</v>
      </c>
      <c r="G28" s="168">
        <v>-7.8</v>
      </c>
      <c r="H28" s="168">
        <v>2.5</v>
      </c>
      <c r="I28" s="168">
        <v>3.9</v>
      </c>
      <c r="J28" s="168">
        <v>0.2</v>
      </c>
      <c r="K28" s="168">
        <v>2.2000000000000002</v>
      </c>
      <c r="L28" s="181">
        <v>-1.3</v>
      </c>
      <c r="M28" s="181">
        <v>-2.4</v>
      </c>
      <c r="N28" s="181">
        <v>13.4</v>
      </c>
      <c r="O28" s="181">
        <v>-1.5</v>
      </c>
      <c r="P28" s="168">
        <v>-7.6</v>
      </c>
      <c r="Q28" s="168">
        <v>0.8</v>
      </c>
      <c r="R28" s="168">
        <v>-1.6</v>
      </c>
      <c r="S28" s="181">
        <v>1.5</v>
      </c>
    </row>
    <row r="29" spans="1:42" ht="13.5" customHeight="1" x14ac:dyDescent="0.2">
      <c r="A29" s="144"/>
      <c r="B29" s="144" t="s">
        <v>239</v>
      </c>
      <c r="C29" s="152"/>
      <c r="D29" s="159">
        <v>0.3</v>
      </c>
      <c r="E29" s="169">
        <v>0.4</v>
      </c>
      <c r="F29" s="169">
        <v>-2.8</v>
      </c>
      <c r="G29" s="169">
        <v>-9.9</v>
      </c>
      <c r="H29" s="169">
        <v>-0.5</v>
      </c>
      <c r="I29" s="169">
        <v>-4.8</v>
      </c>
      <c r="J29" s="169">
        <v>-2.6</v>
      </c>
      <c r="K29" s="169">
        <v>2.1</v>
      </c>
      <c r="L29" s="182">
        <v>-7.4</v>
      </c>
      <c r="M29" s="182">
        <v>4.8</v>
      </c>
      <c r="N29" s="182">
        <v>-5</v>
      </c>
      <c r="O29" s="182">
        <v>-1.4</v>
      </c>
      <c r="P29" s="169">
        <v>31.4</v>
      </c>
      <c r="Q29" s="169">
        <v>5.4</v>
      </c>
      <c r="R29" s="169">
        <v>-0.2</v>
      </c>
      <c r="S29" s="182">
        <v>-5</v>
      </c>
    </row>
    <row r="30" spans="1:42" ht="13.5" customHeight="1" x14ac:dyDescent="0.2">
      <c r="A30" s="144"/>
      <c r="B30" s="144" t="s">
        <v>150</v>
      </c>
      <c r="C30" s="152"/>
      <c r="D30" s="159">
        <v>1.3</v>
      </c>
      <c r="E30" s="169">
        <v>7.1</v>
      </c>
      <c r="F30" s="169">
        <v>1.9</v>
      </c>
      <c r="G30" s="169">
        <v>1.5</v>
      </c>
      <c r="H30" s="169">
        <v>7</v>
      </c>
      <c r="I30" s="169">
        <v>-0.4</v>
      </c>
      <c r="J30" s="169">
        <v>-6.8</v>
      </c>
      <c r="K30" s="169">
        <v>-8.9</v>
      </c>
      <c r="L30" s="182">
        <v>12.5</v>
      </c>
      <c r="M30" s="182">
        <v>5.0999999999999996</v>
      </c>
      <c r="N30" s="182">
        <v>0.1</v>
      </c>
      <c r="O30" s="182">
        <v>1.3</v>
      </c>
      <c r="P30" s="169">
        <v>-0.9</v>
      </c>
      <c r="Q30" s="169">
        <v>1.3</v>
      </c>
      <c r="R30" s="169">
        <v>1.8</v>
      </c>
      <c r="S30" s="182">
        <v>17.2</v>
      </c>
    </row>
    <row r="31" spans="1:42" ht="13.5" customHeight="1" x14ac:dyDescent="0.2">
      <c r="A31" s="144"/>
      <c r="B31" s="144" t="s">
        <v>363</v>
      </c>
      <c r="C31" s="152"/>
      <c r="D31" s="159">
        <v>0.3</v>
      </c>
      <c r="E31" s="169">
        <v>-4</v>
      </c>
      <c r="F31" s="169">
        <v>4</v>
      </c>
      <c r="G31" s="169">
        <v>-5.3</v>
      </c>
      <c r="H31" s="169">
        <v>-1.7</v>
      </c>
      <c r="I31" s="169">
        <v>-7</v>
      </c>
      <c r="J31" s="169">
        <v>-2.7</v>
      </c>
      <c r="K31" s="169">
        <v>4.5999999999999996</v>
      </c>
      <c r="L31" s="182">
        <v>-2.8</v>
      </c>
      <c r="M31" s="182">
        <v>-3.9</v>
      </c>
      <c r="N31" s="182">
        <v>-0.2</v>
      </c>
      <c r="O31" s="182">
        <v>5.8</v>
      </c>
      <c r="P31" s="169">
        <v>-0.4</v>
      </c>
      <c r="Q31" s="169">
        <v>-0.6</v>
      </c>
      <c r="R31" s="169">
        <v>6.5</v>
      </c>
      <c r="S31" s="182">
        <v>3.8</v>
      </c>
    </row>
    <row r="32" spans="1:42" ht="13.5" customHeight="1" x14ac:dyDescent="0.2">
      <c r="A32" s="144"/>
      <c r="B32" s="144" t="s">
        <v>156</v>
      </c>
      <c r="C32" s="152"/>
      <c r="D32" s="159">
        <v>1.9</v>
      </c>
      <c r="E32" s="169">
        <v>1.5</v>
      </c>
      <c r="F32" s="169">
        <v>2.2999999999999998</v>
      </c>
      <c r="G32" s="169">
        <v>9.1999999999999993</v>
      </c>
      <c r="H32" s="169">
        <v>-4.5999999999999996</v>
      </c>
      <c r="I32" s="169">
        <v>7</v>
      </c>
      <c r="J32" s="169">
        <v>4</v>
      </c>
      <c r="K32" s="169">
        <v>-2.7</v>
      </c>
      <c r="L32" s="182">
        <v>3.3</v>
      </c>
      <c r="M32" s="182">
        <v>2.2000000000000002</v>
      </c>
      <c r="N32" s="182">
        <v>-0.7</v>
      </c>
      <c r="O32" s="182">
        <v>-8.6999999999999993</v>
      </c>
      <c r="P32" s="169">
        <v>-2.2000000000000002</v>
      </c>
      <c r="Q32" s="169">
        <v>0.9</v>
      </c>
      <c r="R32" s="169">
        <v>1.8</v>
      </c>
      <c r="S32" s="182">
        <v>5.3</v>
      </c>
    </row>
    <row r="33" spans="1:31" ht="13.5" customHeight="1" x14ac:dyDescent="0.2">
      <c r="A33" s="145"/>
      <c r="B33" s="145" t="s">
        <v>305</v>
      </c>
      <c r="C33" s="153"/>
      <c r="D33" s="161">
        <v>2.5</v>
      </c>
      <c r="E33" s="171">
        <v>3.1</v>
      </c>
      <c r="F33" s="171">
        <v>1.6</v>
      </c>
      <c r="G33" s="171">
        <v>22.6</v>
      </c>
      <c r="H33" s="171">
        <v>5.7</v>
      </c>
      <c r="I33" s="171">
        <v>-1.9</v>
      </c>
      <c r="J33" s="171">
        <v>13.6</v>
      </c>
      <c r="K33" s="171">
        <v>4.8</v>
      </c>
      <c r="L33" s="171">
        <v>-8.8000000000000007</v>
      </c>
      <c r="M33" s="171">
        <v>1.5</v>
      </c>
      <c r="N33" s="171">
        <v>-3.1</v>
      </c>
      <c r="O33" s="171">
        <v>-7.3</v>
      </c>
      <c r="P33" s="171">
        <v>3.6</v>
      </c>
      <c r="Q33" s="171">
        <v>-0.3</v>
      </c>
      <c r="R33" s="171">
        <v>5.5</v>
      </c>
      <c r="S33" s="171">
        <v>2.2000000000000002</v>
      </c>
    </row>
    <row r="34" spans="1:31" ht="13.5" customHeight="1" x14ac:dyDescent="0.2">
      <c r="A34" s="144" t="s">
        <v>473</v>
      </c>
      <c r="B34" s="144" t="s">
        <v>360</v>
      </c>
      <c r="C34" s="152" t="s">
        <v>548</v>
      </c>
      <c r="D34" s="159">
        <v>2.5</v>
      </c>
      <c r="E34" s="169">
        <v>-2.2999999999999998</v>
      </c>
      <c r="F34" s="169">
        <v>0.6</v>
      </c>
      <c r="G34" s="169">
        <v>19.399999999999999</v>
      </c>
      <c r="H34" s="169">
        <v>10.1</v>
      </c>
      <c r="I34" s="169">
        <v>-2</v>
      </c>
      <c r="J34" s="169">
        <v>19.2</v>
      </c>
      <c r="K34" s="169">
        <v>2.2999999999999998</v>
      </c>
      <c r="L34" s="169">
        <v>-3.5</v>
      </c>
      <c r="M34" s="169">
        <v>-1.2</v>
      </c>
      <c r="N34" s="169">
        <v>0.3</v>
      </c>
      <c r="O34" s="169">
        <v>-14.1</v>
      </c>
      <c r="P34" s="169">
        <v>3</v>
      </c>
      <c r="Q34" s="169">
        <v>-1.5</v>
      </c>
      <c r="R34" s="169">
        <v>7.8</v>
      </c>
      <c r="S34" s="169">
        <v>6</v>
      </c>
    </row>
    <row r="35" spans="1:31" ht="13.5" customHeight="1" x14ac:dyDescent="0.2">
      <c r="A35" s="146" t="s">
        <v>84</v>
      </c>
      <c r="B35" s="144">
        <v>2</v>
      </c>
      <c r="C35" s="152"/>
      <c r="D35" s="159">
        <v>3.3</v>
      </c>
      <c r="E35" s="169">
        <v>1.6</v>
      </c>
      <c r="F35" s="169">
        <v>1.6</v>
      </c>
      <c r="G35" s="169">
        <v>16.7</v>
      </c>
      <c r="H35" s="169">
        <v>11.8</v>
      </c>
      <c r="I35" s="169">
        <v>3.5</v>
      </c>
      <c r="J35" s="169">
        <v>18.600000000000001</v>
      </c>
      <c r="K35" s="169">
        <v>5</v>
      </c>
      <c r="L35" s="169">
        <v>-6.9</v>
      </c>
      <c r="M35" s="169">
        <v>-0.8</v>
      </c>
      <c r="N35" s="169">
        <v>4.2</v>
      </c>
      <c r="O35" s="169">
        <v>-18.100000000000001</v>
      </c>
      <c r="P35" s="169">
        <v>2.5</v>
      </c>
      <c r="Q35" s="169">
        <v>-0.7</v>
      </c>
      <c r="R35" s="169">
        <v>9.3000000000000007</v>
      </c>
      <c r="S35" s="169">
        <v>3.7</v>
      </c>
    </row>
    <row r="36" spans="1:31" ht="13.5" customHeight="1" x14ac:dyDescent="0.2">
      <c r="A36" s="146" t="s">
        <v>84</v>
      </c>
      <c r="B36" s="144">
        <v>3</v>
      </c>
      <c r="C36" s="152"/>
      <c r="D36" s="159">
        <v>4.2</v>
      </c>
      <c r="E36" s="169">
        <v>0.6</v>
      </c>
      <c r="F36" s="169">
        <v>1.9</v>
      </c>
      <c r="G36" s="169">
        <v>19.2</v>
      </c>
      <c r="H36" s="169">
        <v>1.8</v>
      </c>
      <c r="I36" s="169">
        <v>2.2999999999999998</v>
      </c>
      <c r="J36" s="169">
        <v>21.1</v>
      </c>
      <c r="K36" s="169">
        <v>3.8</v>
      </c>
      <c r="L36" s="169">
        <v>-8.3000000000000007</v>
      </c>
      <c r="M36" s="169">
        <v>-1.3</v>
      </c>
      <c r="N36" s="169">
        <v>1.7</v>
      </c>
      <c r="O36" s="169">
        <v>-13.5</v>
      </c>
      <c r="P36" s="169">
        <v>2.9</v>
      </c>
      <c r="Q36" s="169">
        <v>6.8</v>
      </c>
      <c r="R36" s="169">
        <v>3.6</v>
      </c>
      <c r="S36" s="169">
        <v>2.6</v>
      </c>
    </row>
    <row r="37" spans="1:31" ht="13.5" customHeight="1" x14ac:dyDescent="0.2">
      <c r="A37" s="146" t="s">
        <v>84</v>
      </c>
      <c r="B37" s="144">
        <v>4</v>
      </c>
      <c r="D37" s="159">
        <v>2.9</v>
      </c>
      <c r="E37" s="169">
        <v>1.7</v>
      </c>
      <c r="F37" s="169">
        <v>1.9</v>
      </c>
      <c r="G37" s="169">
        <v>14.9</v>
      </c>
      <c r="H37" s="169">
        <v>7.6</v>
      </c>
      <c r="I37" s="169">
        <v>-2.2000000000000002</v>
      </c>
      <c r="J37" s="169">
        <v>15.3</v>
      </c>
      <c r="K37" s="169">
        <v>6.4</v>
      </c>
      <c r="L37" s="169">
        <v>-6.3</v>
      </c>
      <c r="M37" s="169">
        <v>2.8</v>
      </c>
      <c r="N37" s="169">
        <v>-3.8</v>
      </c>
      <c r="O37" s="169">
        <v>-10.9</v>
      </c>
      <c r="P37" s="169">
        <v>1.7</v>
      </c>
      <c r="Q37" s="169">
        <v>5.6</v>
      </c>
      <c r="R37" s="169">
        <v>1.6</v>
      </c>
      <c r="S37" s="169">
        <v>-2.9</v>
      </c>
    </row>
    <row r="38" spans="1:31" ht="13.5" customHeight="1" x14ac:dyDescent="0.2">
      <c r="A38" s="146" t="s">
        <v>84</v>
      </c>
      <c r="B38" s="144">
        <v>5</v>
      </c>
      <c r="C38" s="152"/>
      <c r="D38" s="159">
        <v>3.4</v>
      </c>
      <c r="E38" s="169">
        <v>4.3</v>
      </c>
      <c r="F38" s="169">
        <v>3.1</v>
      </c>
      <c r="G38" s="169">
        <v>16</v>
      </c>
      <c r="H38" s="169">
        <v>10.3</v>
      </c>
      <c r="I38" s="169">
        <v>1.6</v>
      </c>
      <c r="J38" s="169">
        <v>14.2</v>
      </c>
      <c r="K38" s="169">
        <v>7.6</v>
      </c>
      <c r="L38" s="169">
        <v>-8.4</v>
      </c>
      <c r="M38" s="169">
        <v>-1</v>
      </c>
      <c r="N38" s="169">
        <v>-0.2</v>
      </c>
      <c r="O38" s="169">
        <v>-12.4</v>
      </c>
      <c r="P38" s="169">
        <v>2.5</v>
      </c>
      <c r="Q38" s="169">
        <v>-0.6</v>
      </c>
      <c r="R38" s="169">
        <v>5.3</v>
      </c>
      <c r="S38" s="169">
        <v>5.5</v>
      </c>
    </row>
    <row r="39" spans="1:31" ht="13.5" customHeight="1" x14ac:dyDescent="0.2">
      <c r="A39" s="146" t="s">
        <v>84</v>
      </c>
      <c r="B39" s="144">
        <v>6</v>
      </c>
      <c r="C39" s="152"/>
      <c r="D39" s="159">
        <v>2.6</v>
      </c>
      <c r="E39" s="169">
        <v>1.1000000000000001</v>
      </c>
      <c r="F39" s="169">
        <v>2.5</v>
      </c>
      <c r="G39" s="169">
        <v>18.7</v>
      </c>
      <c r="H39" s="169">
        <v>4.5999999999999996</v>
      </c>
      <c r="I39" s="169">
        <v>-3.7</v>
      </c>
      <c r="J39" s="169">
        <v>15</v>
      </c>
      <c r="K39" s="169">
        <v>7.7</v>
      </c>
      <c r="L39" s="169">
        <v>-8.1</v>
      </c>
      <c r="M39" s="169">
        <v>1.5</v>
      </c>
      <c r="N39" s="169">
        <v>1.3</v>
      </c>
      <c r="O39" s="169">
        <v>-5.9</v>
      </c>
      <c r="P39" s="169">
        <v>0.5</v>
      </c>
      <c r="Q39" s="169">
        <v>0.8</v>
      </c>
      <c r="R39" s="169">
        <v>5.4</v>
      </c>
      <c r="S39" s="169">
        <v>0.2</v>
      </c>
    </row>
    <row r="40" spans="1:31" ht="13.5" customHeight="1" x14ac:dyDescent="0.2">
      <c r="A40" s="146" t="s">
        <v>84</v>
      </c>
      <c r="B40" s="144">
        <v>7</v>
      </c>
      <c r="C40" s="152"/>
      <c r="D40" s="159">
        <v>1.4</v>
      </c>
      <c r="E40" s="169">
        <v>2.4</v>
      </c>
      <c r="F40" s="169">
        <v>1.9</v>
      </c>
      <c r="G40" s="169">
        <v>28.4</v>
      </c>
      <c r="H40" s="169">
        <v>17</v>
      </c>
      <c r="I40" s="169">
        <v>-3.8</v>
      </c>
      <c r="J40" s="169">
        <v>6.5</v>
      </c>
      <c r="K40" s="169">
        <v>2.2000000000000002</v>
      </c>
      <c r="L40" s="169">
        <v>-13.1</v>
      </c>
      <c r="M40" s="169">
        <v>3.2</v>
      </c>
      <c r="N40" s="169">
        <v>-7.5</v>
      </c>
      <c r="O40" s="169">
        <v>-1.9</v>
      </c>
      <c r="P40" s="169">
        <v>5.5</v>
      </c>
      <c r="Q40" s="169">
        <v>-2.7</v>
      </c>
      <c r="R40" s="169">
        <v>6.3</v>
      </c>
      <c r="S40" s="169">
        <v>4</v>
      </c>
    </row>
    <row r="41" spans="1:31" ht="13.5" customHeight="1" x14ac:dyDescent="0.2">
      <c r="A41" s="147" t="s">
        <v>84</v>
      </c>
      <c r="B41" s="144">
        <v>8</v>
      </c>
      <c r="C41" s="152"/>
      <c r="D41" s="159">
        <v>1.9</v>
      </c>
      <c r="E41" s="169">
        <v>5.5</v>
      </c>
      <c r="F41" s="169">
        <v>1.7</v>
      </c>
      <c r="G41" s="169">
        <v>31.8</v>
      </c>
      <c r="H41" s="169">
        <v>16.3</v>
      </c>
      <c r="I41" s="169">
        <v>-4.2</v>
      </c>
      <c r="J41" s="169">
        <v>9.6</v>
      </c>
      <c r="K41" s="169">
        <v>5.8</v>
      </c>
      <c r="L41" s="169">
        <v>-11.8</v>
      </c>
      <c r="M41" s="169">
        <v>3.8</v>
      </c>
      <c r="N41" s="169">
        <v>-2.8</v>
      </c>
      <c r="O41" s="169">
        <v>-1.4</v>
      </c>
      <c r="P41" s="169">
        <v>4.3</v>
      </c>
      <c r="Q41" s="169">
        <v>-2.6</v>
      </c>
      <c r="R41" s="169">
        <v>9.8000000000000007</v>
      </c>
      <c r="S41" s="169">
        <v>0.6</v>
      </c>
    </row>
    <row r="42" spans="1:31" ht="13.5" customHeight="1" x14ac:dyDescent="0.2">
      <c r="A42" s="146" t="s">
        <v>84</v>
      </c>
      <c r="B42" s="144">
        <v>9</v>
      </c>
      <c r="D42" s="159">
        <v>2.4</v>
      </c>
      <c r="E42" s="169">
        <v>9.1999999999999993</v>
      </c>
      <c r="F42" s="169">
        <v>1</v>
      </c>
      <c r="G42" s="169">
        <v>28.5</v>
      </c>
      <c r="H42" s="169">
        <v>10.6</v>
      </c>
      <c r="I42" s="169">
        <v>-4.4000000000000004</v>
      </c>
      <c r="J42" s="169">
        <v>12.9</v>
      </c>
      <c r="K42" s="169">
        <v>3.6</v>
      </c>
      <c r="L42" s="169">
        <v>-13.2</v>
      </c>
      <c r="M42" s="169">
        <v>-0.2</v>
      </c>
      <c r="N42" s="169">
        <v>-10.1</v>
      </c>
      <c r="O42" s="169">
        <v>1.5</v>
      </c>
      <c r="P42" s="169">
        <v>7.5</v>
      </c>
      <c r="Q42" s="169">
        <v>0.2</v>
      </c>
      <c r="R42" s="169">
        <v>4</v>
      </c>
      <c r="S42" s="169">
        <v>2.1</v>
      </c>
    </row>
    <row r="43" spans="1:31" ht="13.5" customHeight="1" x14ac:dyDescent="0.2">
      <c r="A43" s="146" t="s">
        <v>84</v>
      </c>
      <c r="B43" s="144">
        <v>10</v>
      </c>
      <c r="C43" s="152"/>
      <c r="D43" s="159">
        <v>1.3</v>
      </c>
      <c r="E43" s="169">
        <v>3.5</v>
      </c>
      <c r="F43" s="169">
        <v>1.2</v>
      </c>
      <c r="G43" s="169">
        <v>28.3</v>
      </c>
      <c r="H43" s="169">
        <v>-4.8</v>
      </c>
      <c r="I43" s="169">
        <v>-3.9</v>
      </c>
      <c r="J43" s="169">
        <v>10.6</v>
      </c>
      <c r="K43" s="169">
        <v>4.2</v>
      </c>
      <c r="L43" s="169">
        <v>-15.7</v>
      </c>
      <c r="M43" s="169">
        <v>5.0999999999999996</v>
      </c>
      <c r="N43" s="169">
        <v>-8.1</v>
      </c>
      <c r="O43" s="169">
        <v>-3.1</v>
      </c>
      <c r="P43" s="169">
        <v>3.7</v>
      </c>
      <c r="Q43" s="169">
        <v>-1.6</v>
      </c>
      <c r="R43" s="169">
        <v>4.3</v>
      </c>
      <c r="S43" s="169">
        <v>-0.1</v>
      </c>
    </row>
    <row r="44" spans="1:31" ht="13.5" customHeight="1" x14ac:dyDescent="0.2">
      <c r="A44" s="146" t="s">
        <v>84</v>
      </c>
      <c r="B44" s="144">
        <v>11</v>
      </c>
      <c r="C44" s="152"/>
      <c r="D44" s="159">
        <v>1.9</v>
      </c>
      <c r="E44" s="169">
        <v>3.5</v>
      </c>
      <c r="F44" s="169">
        <v>1.4</v>
      </c>
      <c r="G44" s="169">
        <v>26.8</v>
      </c>
      <c r="H44" s="169">
        <v>-8.1999999999999993</v>
      </c>
      <c r="I44" s="169">
        <v>-1.7</v>
      </c>
      <c r="J44" s="169">
        <v>11.2</v>
      </c>
      <c r="K44" s="169">
        <v>5</v>
      </c>
      <c r="L44" s="169">
        <v>-3.4</v>
      </c>
      <c r="M44" s="169">
        <v>3.4</v>
      </c>
      <c r="N44" s="169">
        <v>-8.5</v>
      </c>
      <c r="O44" s="169">
        <v>-0.3</v>
      </c>
      <c r="P44" s="169">
        <v>3.7</v>
      </c>
      <c r="Q44" s="169">
        <v>-3.5</v>
      </c>
      <c r="R44" s="169">
        <v>4.5</v>
      </c>
      <c r="S44" s="169">
        <v>4.9000000000000004</v>
      </c>
    </row>
    <row r="45" spans="1:31" ht="13.5" customHeight="1" x14ac:dyDescent="0.2">
      <c r="A45" s="146" t="s">
        <v>84</v>
      </c>
      <c r="B45" s="144">
        <v>12</v>
      </c>
      <c r="C45" s="152"/>
      <c r="D45" s="160">
        <v>1.8</v>
      </c>
      <c r="E45" s="170">
        <v>6.8</v>
      </c>
      <c r="F45" s="170">
        <v>0.7</v>
      </c>
      <c r="G45" s="170">
        <v>23.8</v>
      </c>
      <c r="H45" s="170">
        <v>-3.1</v>
      </c>
      <c r="I45" s="170">
        <v>-3.5</v>
      </c>
      <c r="J45" s="170">
        <v>11.2</v>
      </c>
      <c r="K45" s="170">
        <v>4</v>
      </c>
      <c r="L45" s="170">
        <v>-7.8</v>
      </c>
      <c r="M45" s="170">
        <v>2.9</v>
      </c>
      <c r="N45" s="170">
        <v>-1.6</v>
      </c>
      <c r="O45" s="170">
        <v>-3.9</v>
      </c>
      <c r="P45" s="170">
        <v>5.4</v>
      </c>
      <c r="Q45" s="170">
        <v>-3.6</v>
      </c>
      <c r="R45" s="170">
        <v>5</v>
      </c>
      <c r="S45" s="170">
        <v>0.6</v>
      </c>
    </row>
    <row r="46" spans="1:31" ht="13.5" customHeight="1" x14ac:dyDescent="0.2">
      <c r="A46" s="148" t="s">
        <v>553</v>
      </c>
      <c r="B46" s="151" t="s">
        <v>360</v>
      </c>
      <c r="C46" s="154"/>
      <c r="D46" s="162">
        <v>0.2</v>
      </c>
      <c r="E46" s="172">
        <v>0.7</v>
      </c>
      <c r="F46" s="172">
        <v>-0.4</v>
      </c>
      <c r="G46" s="172">
        <v>-5.0999999999999996</v>
      </c>
      <c r="H46" s="172">
        <v>10.199999999999999</v>
      </c>
      <c r="I46" s="172">
        <v>9.6999999999999993</v>
      </c>
      <c r="J46" s="172">
        <v>-5.6</v>
      </c>
      <c r="K46" s="172">
        <v>11.5</v>
      </c>
      <c r="L46" s="172">
        <v>-10.7</v>
      </c>
      <c r="M46" s="172">
        <v>3</v>
      </c>
      <c r="N46" s="172">
        <v>5.9</v>
      </c>
      <c r="O46" s="172">
        <v>11.6</v>
      </c>
      <c r="P46" s="172">
        <v>3.9</v>
      </c>
      <c r="Q46" s="172">
        <v>-3.3</v>
      </c>
      <c r="R46" s="172">
        <v>-0.9</v>
      </c>
      <c r="S46" s="172">
        <v>-0.8</v>
      </c>
    </row>
    <row r="47" spans="1:31" ht="27" customHeight="1" x14ac:dyDescent="0.2">
      <c r="A47" s="592" t="s">
        <v>474</v>
      </c>
      <c r="B47" s="592"/>
      <c r="C47" s="593"/>
      <c r="D47" s="163">
        <v>-1.6</v>
      </c>
      <c r="E47" s="163">
        <v>-7.9</v>
      </c>
      <c r="F47" s="163">
        <v>-4.0999999999999996</v>
      </c>
      <c r="G47" s="163">
        <v>-11.2</v>
      </c>
      <c r="H47" s="163">
        <v>12.5</v>
      </c>
      <c r="I47" s="163">
        <v>3.4</v>
      </c>
      <c r="J47" s="163">
        <v>-5.6</v>
      </c>
      <c r="K47" s="163">
        <v>4.9000000000000004</v>
      </c>
      <c r="L47" s="163">
        <v>-6.2</v>
      </c>
      <c r="M47" s="163">
        <v>1.8</v>
      </c>
      <c r="N47" s="163">
        <v>3</v>
      </c>
      <c r="O47" s="163">
        <v>8.6</v>
      </c>
      <c r="P47" s="163">
        <v>-0.7</v>
      </c>
      <c r="Q47" s="163">
        <v>0.8</v>
      </c>
      <c r="R47" s="163">
        <v>2.7</v>
      </c>
      <c r="S47" s="163">
        <v>4.5999999999999996</v>
      </c>
      <c r="T47" s="149"/>
      <c r="U47" s="149"/>
      <c r="V47" s="149"/>
      <c r="W47" s="149"/>
      <c r="X47" s="149"/>
      <c r="Y47" s="149"/>
      <c r="Z47" s="149"/>
      <c r="AA47" s="149"/>
      <c r="AB47" s="149"/>
      <c r="AC47" s="149"/>
      <c r="AD47" s="149"/>
      <c r="AE47" s="149"/>
    </row>
    <row r="48" spans="1:31" ht="27" customHeight="1" x14ac:dyDescent="0.2">
      <c r="A48" s="149"/>
      <c r="B48" s="149"/>
      <c r="C48" s="149"/>
      <c r="D48" s="199"/>
      <c r="E48" s="199"/>
      <c r="F48" s="199"/>
      <c r="G48" s="199"/>
      <c r="H48" s="199"/>
      <c r="I48" s="199"/>
      <c r="J48" s="199"/>
      <c r="K48" s="199"/>
      <c r="L48" s="199"/>
      <c r="M48" s="199"/>
      <c r="N48" s="199"/>
      <c r="O48" s="199"/>
      <c r="P48" s="199"/>
      <c r="Q48" s="199"/>
      <c r="R48" s="199"/>
      <c r="S48" s="199"/>
      <c r="T48" s="149"/>
      <c r="U48" s="149"/>
      <c r="V48" s="149"/>
      <c r="W48" s="149"/>
      <c r="X48" s="149"/>
      <c r="Y48" s="149"/>
      <c r="Z48" s="149"/>
      <c r="AA48" s="149"/>
      <c r="AB48" s="149"/>
      <c r="AC48" s="149"/>
      <c r="AD48" s="149"/>
      <c r="AE48" s="149"/>
    </row>
    <row r="49" spans="1:19" ht="16.5" x14ac:dyDescent="0.2">
      <c r="A49" s="141" t="s">
        <v>475</v>
      </c>
      <c r="B49" s="7"/>
      <c r="C49" s="7"/>
      <c r="H49" s="606"/>
      <c r="I49" s="606"/>
      <c r="J49" s="606"/>
      <c r="K49" s="606"/>
      <c r="L49" s="606"/>
      <c r="M49" s="606"/>
      <c r="N49" s="606"/>
      <c r="O49" s="606"/>
      <c r="S49" s="14" t="s">
        <v>132</v>
      </c>
    </row>
    <row r="50" spans="1:19" x14ac:dyDescent="0.2">
      <c r="A50" s="594" t="s">
        <v>53</v>
      </c>
      <c r="B50" s="594"/>
      <c r="C50" s="595"/>
      <c r="D50" s="155" t="s">
        <v>68</v>
      </c>
      <c r="E50" s="155" t="s">
        <v>441</v>
      </c>
      <c r="F50" s="155" t="s">
        <v>126</v>
      </c>
      <c r="G50" s="155" t="s">
        <v>103</v>
      </c>
      <c r="H50" s="155" t="s">
        <v>213</v>
      </c>
      <c r="I50" s="155" t="s">
        <v>272</v>
      </c>
      <c r="J50" s="155" t="s">
        <v>458</v>
      </c>
      <c r="K50" s="155" t="s">
        <v>459</v>
      </c>
      <c r="L50" s="155" t="s">
        <v>78</v>
      </c>
      <c r="M50" s="155" t="s">
        <v>330</v>
      </c>
      <c r="N50" s="155" t="s">
        <v>18</v>
      </c>
      <c r="O50" s="155" t="s">
        <v>176</v>
      </c>
      <c r="P50" s="155" t="s">
        <v>133</v>
      </c>
      <c r="Q50" s="155" t="s">
        <v>461</v>
      </c>
      <c r="R50" s="155" t="s">
        <v>462</v>
      </c>
      <c r="S50" s="155" t="s">
        <v>4</v>
      </c>
    </row>
    <row r="51" spans="1:19" x14ac:dyDescent="0.2">
      <c r="A51" s="596"/>
      <c r="B51" s="596"/>
      <c r="C51" s="597"/>
      <c r="D51" s="156" t="s">
        <v>93</v>
      </c>
      <c r="E51" s="156"/>
      <c r="F51" s="156"/>
      <c r="G51" s="156" t="s">
        <v>429</v>
      </c>
      <c r="H51" s="156" t="s">
        <v>389</v>
      </c>
      <c r="I51" s="156" t="s">
        <v>366</v>
      </c>
      <c r="J51" s="156" t="s">
        <v>464</v>
      </c>
      <c r="K51" s="156" t="s">
        <v>149</v>
      </c>
      <c r="L51" s="179" t="s">
        <v>268</v>
      </c>
      <c r="M51" s="183" t="s">
        <v>195</v>
      </c>
      <c r="N51" s="179" t="s">
        <v>276</v>
      </c>
      <c r="O51" s="179" t="s">
        <v>463</v>
      </c>
      <c r="P51" s="179" t="s">
        <v>414</v>
      </c>
      <c r="Q51" s="179" t="s">
        <v>444</v>
      </c>
      <c r="R51" s="179" t="s">
        <v>168</v>
      </c>
      <c r="S51" s="187" t="s">
        <v>333</v>
      </c>
    </row>
    <row r="52" spans="1:19" ht="18" customHeight="1" x14ac:dyDescent="0.2">
      <c r="A52" s="598"/>
      <c r="B52" s="598"/>
      <c r="C52" s="600"/>
      <c r="D52" s="157" t="s">
        <v>208</v>
      </c>
      <c r="E52" s="157" t="s">
        <v>388</v>
      </c>
      <c r="F52" s="157" t="s">
        <v>36</v>
      </c>
      <c r="G52" s="157" t="s">
        <v>465</v>
      </c>
      <c r="H52" s="157" t="s">
        <v>16</v>
      </c>
      <c r="I52" s="157" t="s">
        <v>60</v>
      </c>
      <c r="J52" s="157" t="s">
        <v>307</v>
      </c>
      <c r="K52" s="157" t="s">
        <v>466</v>
      </c>
      <c r="L52" s="180" t="s">
        <v>162</v>
      </c>
      <c r="M52" s="184" t="s">
        <v>467</v>
      </c>
      <c r="N52" s="180" t="s">
        <v>74</v>
      </c>
      <c r="O52" s="180" t="s">
        <v>423</v>
      </c>
      <c r="P52" s="184" t="s">
        <v>301</v>
      </c>
      <c r="Q52" s="184" t="s">
        <v>468</v>
      </c>
      <c r="R52" s="180" t="s">
        <v>469</v>
      </c>
      <c r="S52" s="180" t="s">
        <v>204</v>
      </c>
    </row>
    <row r="53" spans="1:19" ht="15.75" customHeight="1" x14ac:dyDescent="0.2">
      <c r="A53" s="193"/>
      <c r="B53" s="193"/>
      <c r="C53" s="193"/>
      <c r="D53" s="590" t="s">
        <v>135</v>
      </c>
      <c r="E53" s="590"/>
      <c r="F53" s="590"/>
      <c r="G53" s="590"/>
      <c r="H53" s="590"/>
      <c r="I53" s="590"/>
      <c r="J53" s="590"/>
      <c r="K53" s="590"/>
      <c r="L53" s="590"/>
      <c r="M53" s="590"/>
      <c r="N53" s="590"/>
      <c r="O53" s="590"/>
      <c r="P53" s="590"/>
      <c r="Q53" s="590"/>
      <c r="R53" s="590"/>
      <c r="S53" s="193"/>
    </row>
    <row r="54" spans="1:19" ht="13.5" customHeight="1" x14ac:dyDescent="0.2">
      <c r="A54" s="143" t="s">
        <v>52</v>
      </c>
      <c r="B54" s="143" t="s">
        <v>329</v>
      </c>
      <c r="C54" s="152"/>
      <c r="D54" s="158">
        <v>100.7</v>
      </c>
      <c r="E54" s="168">
        <v>103</v>
      </c>
      <c r="F54" s="168">
        <v>102.8</v>
      </c>
      <c r="G54" s="168">
        <v>110.3</v>
      </c>
      <c r="H54" s="168">
        <v>104.7</v>
      </c>
      <c r="I54" s="168">
        <v>106</v>
      </c>
      <c r="J54" s="168">
        <v>106.5</v>
      </c>
      <c r="K54" s="168">
        <v>102.8</v>
      </c>
      <c r="L54" s="181">
        <v>81</v>
      </c>
      <c r="M54" s="181">
        <v>100.3</v>
      </c>
      <c r="N54" s="181">
        <v>111.8</v>
      </c>
      <c r="O54" s="181">
        <v>108.8</v>
      </c>
      <c r="P54" s="168">
        <v>78.900000000000006</v>
      </c>
      <c r="Q54" s="168">
        <v>95.1</v>
      </c>
      <c r="R54" s="168">
        <v>100.1</v>
      </c>
      <c r="S54" s="181">
        <v>100.6</v>
      </c>
    </row>
    <row r="55" spans="1:19" ht="13.5" customHeight="1" x14ac:dyDescent="0.2">
      <c r="A55" s="144"/>
      <c r="B55" s="144" t="s">
        <v>239</v>
      </c>
      <c r="C55" s="152"/>
      <c r="D55" s="159">
        <v>100</v>
      </c>
      <c r="E55" s="169">
        <v>100</v>
      </c>
      <c r="F55" s="169">
        <v>100</v>
      </c>
      <c r="G55" s="169">
        <v>100</v>
      </c>
      <c r="H55" s="169">
        <v>100</v>
      </c>
      <c r="I55" s="169">
        <v>100</v>
      </c>
      <c r="J55" s="169">
        <v>100</v>
      </c>
      <c r="K55" s="169">
        <v>100</v>
      </c>
      <c r="L55" s="182">
        <v>100</v>
      </c>
      <c r="M55" s="182">
        <v>100</v>
      </c>
      <c r="N55" s="182">
        <v>100</v>
      </c>
      <c r="O55" s="182">
        <v>100</v>
      </c>
      <c r="P55" s="169">
        <v>100</v>
      </c>
      <c r="Q55" s="169">
        <v>100</v>
      </c>
      <c r="R55" s="169">
        <v>100</v>
      </c>
      <c r="S55" s="182">
        <v>100</v>
      </c>
    </row>
    <row r="56" spans="1:19" ht="13.5" customHeight="1" x14ac:dyDescent="0.2">
      <c r="A56" s="144"/>
      <c r="B56" s="144" t="s">
        <v>150</v>
      </c>
      <c r="C56" s="152"/>
      <c r="D56" s="159">
        <v>101.7</v>
      </c>
      <c r="E56" s="169">
        <v>110.5</v>
      </c>
      <c r="F56" s="169">
        <v>101.2</v>
      </c>
      <c r="G56" s="169">
        <v>100.6</v>
      </c>
      <c r="H56" s="169">
        <v>103.3</v>
      </c>
      <c r="I56" s="169">
        <v>104.7</v>
      </c>
      <c r="J56" s="169">
        <v>96</v>
      </c>
      <c r="K56" s="169">
        <v>82.8</v>
      </c>
      <c r="L56" s="182">
        <v>100.5</v>
      </c>
      <c r="M56" s="182">
        <v>105.1</v>
      </c>
      <c r="N56" s="182">
        <v>93.3</v>
      </c>
      <c r="O56" s="182">
        <v>111.7</v>
      </c>
      <c r="P56" s="169">
        <v>100.3</v>
      </c>
      <c r="Q56" s="169">
        <v>99.6</v>
      </c>
      <c r="R56" s="169">
        <v>91.4</v>
      </c>
      <c r="S56" s="182">
        <v>120.4</v>
      </c>
    </row>
    <row r="57" spans="1:19" ht="13.5" customHeight="1" x14ac:dyDescent="0.2">
      <c r="A57" s="144"/>
      <c r="B57" s="144" t="s">
        <v>363</v>
      </c>
      <c r="C57" s="152"/>
      <c r="D57" s="159">
        <v>103.2</v>
      </c>
      <c r="E57" s="169">
        <v>97.9</v>
      </c>
      <c r="F57" s="169">
        <v>105.1</v>
      </c>
      <c r="G57" s="169">
        <v>105.6</v>
      </c>
      <c r="H57" s="169">
        <v>103.4</v>
      </c>
      <c r="I57" s="169">
        <v>94.9</v>
      </c>
      <c r="J57" s="169">
        <v>91.1</v>
      </c>
      <c r="K57" s="169">
        <v>93.8</v>
      </c>
      <c r="L57" s="169">
        <v>85</v>
      </c>
      <c r="M57" s="169">
        <v>106.2</v>
      </c>
      <c r="N57" s="169">
        <v>99.1</v>
      </c>
      <c r="O57" s="169">
        <v>114.9</v>
      </c>
      <c r="P57" s="169">
        <v>98.8</v>
      </c>
      <c r="Q57" s="169">
        <v>100.4</v>
      </c>
      <c r="R57" s="169">
        <v>94.6</v>
      </c>
      <c r="S57" s="169">
        <v>131.9</v>
      </c>
    </row>
    <row r="58" spans="1:19" ht="13.5" customHeight="1" x14ac:dyDescent="0.2">
      <c r="A58" s="144"/>
      <c r="B58" s="144" t="s">
        <v>156</v>
      </c>
      <c r="C58" s="152"/>
      <c r="D58" s="160">
        <v>104.2</v>
      </c>
      <c r="E58" s="165">
        <v>101.1</v>
      </c>
      <c r="F58" s="165">
        <v>106.3</v>
      </c>
      <c r="G58" s="165">
        <v>105.4</v>
      </c>
      <c r="H58" s="165">
        <v>98.9</v>
      </c>
      <c r="I58" s="165">
        <v>99.4</v>
      </c>
      <c r="J58" s="165">
        <v>92.6</v>
      </c>
      <c r="K58" s="165">
        <v>92</v>
      </c>
      <c r="L58" s="165">
        <v>84.3</v>
      </c>
      <c r="M58" s="165">
        <v>111.4</v>
      </c>
      <c r="N58" s="165">
        <v>97.8</v>
      </c>
      <c r="O58" s="165">
        <v>108.9</v>
      </c>
      <c r="P58" s="165">
        <v>100</v>
      </c>
      <c r="Q58" s="165">
        <v>100.8</v>
      </c>
      <c r="R58" s="165">
        <v>96.5</v>
      </c>
      <c r="S58" s="165">
        <v>128.4</v>
      </c>
    </row>
    <row r="59" spans="1:19" ht="13.5" customHeight="1" x14ac:dyDescent="0.2">
      <c r="A59" s="145"/>
      <c r="B59" s="145" t="s">
        <v>305</v>
      </c>
      <c r="C59" s="153"/>
      <c r="D59" s="161">
        <v>105</v>
      </c>
      <c r="E59" s="171">
        <v>103.4</v>
      </c>
      <c r="F59" s="171">
        <v>109.2</v>
      </c>
      <c r="G59" s="171">
        <v>127.1</v>
      </c>
      <c r="H59" s="171">
        <v>100.2</v>
      </c>
      <c r="I59" s="171">
        <v>95.9</v>
      </c>
      <c r="J59" s="171">
        <v>100.8</v>
      </c>
      <c r="K59" s="171">
        <v>92.9</v>
      </c>
      <c r="L59" s="171">
        <v>69.2</v>
      </c>
      <c r="M59" s="171">
        <v>114</v>
      </c>
      <c r="N59" s="171">
        <v>92.3</v>
      </c>
      <c r="O59" s="171">
        <v>105.1</v>
      </c>
      <c r="P59" s="171">
        <v>102</v>
      </c>
      <c r="Q59" s="171">
        <v>94.6</v>
      </c>
      <c r="R59" s="171">
        <v>113</v>
      </c>
      <c r="S59" s="171">
        <v>132.80000000000001</v>
      </c>
    </row>
    <row r="60" spans="1:19" ht="13.5" customHeight="1" x14ac:dyDescent="0.2">
      <c r="A60" s="144" t="s">
        <v>473</v>
      </c>
      <c r="B60" s="144" t="s">
        <v>360</v>
      </c>
      <c r="C60" s="152" t="s">
        <v>252</v>
      </c>
      <c r="D60" s="159">
        <v>103.5</v>
      </c>
      <c r="E60" s="169">
        <v>98.3</v>
      </c>
      <c r="F60" s="169">
        <v>105.5</v>
      </c>
      <c r="G60" s="169">
        <v>125.9</v>
      </c>
      <c r="H60" s="169">
        <v>100</v>
      </c>
      <c r="I60" s="169">
        <v>90.7</v>
      </c>
      <c r="J60" s="169">
        <v>98.1</v>
      </c>
      <c r="K60" s="169">
        <v>90.5</v>
      </c>
      <c r="L60" s="169">
        <v>65.8</v>
      </c>
      <c r="M60" s="169">
        <v>111.8</v>
      </c>
      <c r="N60" s="169">
        <v>88.9</v>
      </c>
      <c r="O60" s="169">
        <v>108.5</v>
      </c>
      <c r="P60" s="169">
        <v>105.5</v>
      </c>
      <c r="Q60" s="169">
        <v>96.7</v>
      </c>
      <c r="R60" s="169">
        <v>116.6</v>
      </c>
      <c r="S60" s="169">
        <v>135.80000000000001</v>
      </c>
    </row>
    <row r="61" spans="1:19" ht="13.5" customHeight="1" x14ac:dyDescent="0.2">
      <c r="A61" s="146" t="s">
        <v>84</v>
      </c>
      <c r="B61" s="144">
        <v>2</v>
      </c>
      <c r="C61" s="152"/>
      <c r="D61" s="159">
        <v>103</v>
      </c>
      <c r="E61" s="169">
        <v>98.7</v>
      </c>
      <c r="F61" s="169">
        <v>106.8</v>
      </c>
      <c r="G61" s="169">
        <v>120.5</v>
      </c>
      <c r="H61" s="169">
        <v>97.2</v>
      </c>
      <c r="I61" s="169">
        <v>96.7</v>
      </c>
      <c r="J61" s="169">
        <v>97.5</v>
      </c>
      <c r="K61" s="169">
        <v>90.1</v>
      </c>
      <c r="L61" s="169">
        <v>61.9</v>
      </c>
      <c r="M61" s="169">
        <v>111.5</v>
      </c>
      <c r="N61" s="169">
        <v>90.3</v>
      </c>
      <c r="O61" s="169">
        <v>100.6</v>
      </c>
      <c r="P61" s="169">
        <v>102.8</v>
      </c>
      <c r="Q61" s="169">
        <v>93.7</v>
      </c>
      <c r="R61" s="169">
        <v>122.5</v>
      </c>
      <c r="S61" s="169">
        <v>128.9</v>
      </c>
    </row>
    <row r="62" spans="1:19" ht="13.5" customHeight="1" x14ac:dyDescent="0.2">
      <c r="A62" s="146" t="s">
        <v>84</v>
      </c>
      <c r="B62" s="144">
        <v>3</v>
      </c>
      <c r="C62" s="152"/>
      <c r="D62" s="159">
        <v>103.8</v>
      </c>
      <c r="E62" s="169">
        <v>99.1</v>
      </c>
      <c r="F62" s="169">
        <v>107.2</v>
      </c>
      <c r="G62" s="169">
        <v>125.6</v>
      </c>
      <c r="H62" s="169">
        <v>99.8</v>
      </c>
      <c r="I62" s="169">
        <v>93.8</v>
      </c>
      <c r="J62" s="169">
        <v>97.8</v>
      </c>
      <c r="K62" s="169">
        <v>94.4</v>
      </c>
      <c r="L62" s="169">
        <v>66.5</v>
      </c>
      <c r="M62" s="169">
        <v>111.3</v>
      </c>
      <c r="N62" s="169">
        <v>90.8</v>
      </c>
      <c r="O62" s="169">
        <v>101.1</v>
      </c>
      <c r="P62" s="169">
        <v>101.5</v>
      </c>
      <c r="Q62" s="169">
        <v>97.5</v>
      </c>
      <c r="R62" s="169">
        <v>116.9</v>
      </c>
      <c r="S62" s="169">
        <v>130.69999999999999</v>
      </c>
    </row>
    <row r="63" spans="1:19" ht="13.5" customHeight="1" x14ac:dyDescent="0.2">
      <c r="A63" s="146" t="s">
        <v>84</v>
      </c>
      <c r="B63" s="144">
        <v>4</v>
      </c>
      <c r="D63" s="159">
        <v>105.8</v>
      </c>
      <c r="E63" s="169">
        <v>104.3</v>
      </c>
      <c r="F63" s="169">
        <v>109.6</v>
      </c>
      <c r="G63" s="169">
        <v>125.2</v>
      </c>
      <c r="H63" s="169">
        <v>96.5</v>
      </c>
      <c r="I63" s="169">
        <v>97.2</v>
      </c>
      <c r="J63" s="169">
        <v>101.8</v>
      </c>
      <c r="K63" s="169">
        <v>91.5</v>
      </c>
      <c r="L63" s="169">
        <v>66.400000000000006</v>
      </c>
      <c r="M63" s="169">
        <v>116.8</v>
      </c>
      <c r="N63" s="169">
        <v>89.5</v>
      </c>
      <c r="O63" s="169">
        <v>103.2</v>
      </c>
      <c r="P63" s="169">
        <v>102.3</v>
      </c>
      <c r="Q63" s="169">
        <v>98.9</v>
      </c>
      <c r="R63" s="169">
        <v>112.1</v>
      </c>
      <c r="S63" s="169">
        <v>130.9</v>
      </c>
    </row>
    <row r="64" spans="1:19" ht="13.5" customHeight="1" x14ac:dyDescent="0.2">
      <c r="A64" s="146" t="s">
        <v>84</v>
      </c>
      <c r="B64" s="144">
        <v>5</v>
      </c>
      <c r="C64" s="152"/>
      <c r="D64" s="159">
        <v>103.9</v>
      </c>
      <c r="E64" s="169">
        <v>101.1</v>
      </c>
      <c r="F64" s="169">
        <v>108.8</v>
      </c>
      <c r="G64" s="169">
        <v>125.9</v>
      </c>
      <c r="H64" s="169">
        <v>97.8</v>
      </c>
      <c r="I64" s="169">
        <v>93.8</v>
      </c>
      <c r="J64" s="169">
        <v>99.3</v>
      </c>
      <c r="K64" s="169">
        <v>93.9</v>
      </c>
      <c r="L64" s="169">
        <v>66.900000000000006</v>
      </c>
      <c r="M64" s="169">
        <v>109.9</v>
      </c>
      <c r="N64" s="169">
        <v>96.5</v>
      </c>
      <c r="O64" s="169">
        <v>103.3</v>
      </c>
      <c r="P64" s="169">
        <v>102.6</v>
      </c>
      <c r="Q64" s="169">
        <v>91.8</v>
      </c>
      <c r="R64" s="169">
        <v>110.4</v>
      </c>
      <c r="S64" s="169">
        <v>129.6</v>
      </c>
    </row>
    <row r="65" spans="1:19" ht="13.5" customHeight="1" x14ac:dyDescent="0.2">
      <c r="A65" s="146" t="s">
        <v>84</v>
      </c>
      <c r="B65" s="144">
        <v>6</v>
      </c>
      <c r="C65" s="152"/>
      <c r="D65" s="159">
        <v>104.7</v>
      </c>
      <c r="E65" s="169">
        <v>102.2</v>
      </c>
      <c r="F65" s="169">
        <v>110.1</v>
      </c>
      <c r="G65" s="169">
        <v>124.7</v>
      </c>
      <c r="H65" s="169">
        <v>96.5</v>
      </c>
      <c r="I65" s="169">
        <v>94.8</v>
      </c>
      <c r="J65" s="169">
        <v>100.9</v>
      </c>
      <c r="K65" s="169">
        <v>93.5</v>
      </c>
      <c r="L65" s="169">
        <v>64.099999999999994</v>
      </c>
      <c r="M65" s="169">
        <v>114.7</v>
      </c>
      <c r="N65" s="169">
        <v>92.4</v>
      </c>
      <c r="O65" s="169">
        <v>109.6</v>
      </c>
      <c r="P65" s="169">
        <v>102.2</v>
      </c>
      <c r="Q65" s="169">
        <v>90.8</v>
      </c>
      <c r="R65" s="169">
        <v>113</v>
      </c>
      <c r="S65" s="169">
        <v>133.30000000000001</v>
      </c>
    </row>
    <row r="66" spans="1:19" ht="13.5" customHeight="1" x14ac:dyDescent="0.2">
      <c r="A66" s="146" t="s">
        <v>84</v>
      </c>
      <c r="B66" s="144">
        <v>7</v>
      </c>
      <c r="C66" s="152"/>
      <c r="D66" s="159">
        <v>104.7</v>
      </c>
      <c r="E66" s="169">
        <v>100.2</v>
      </c>
      <c r="F66" s="169">
        <v>109.7</v>
      </c>
      <c r="G66" s="169">
        <v>128.19999999999999</v>
      </c>
      <c r="H66" s="169">
        <v>104.4</v>
      </c>
      <c r="I66" s="169">
        <v>94.5</v>
      </c>
      <c r="J66" s="169">
        <v>100.9</v>
      </c>
      <c r="K66" s="169">
        <v>92.5</v>
      </c>
      <c r="L66" s="169">
        <v>69.2</v>
      </c>
      <c r="M66" s="169">
        <v>116</v>
      </c>
      <c r="N66" s="169">
        <v>88.3</v>
      </c>
      <c r="O66" s="169">
        <v>108.5</v>
      </c>
      <c r="P66" s="169">
        <v>100.2</v>
      </c>
      <c r="Q66" s="169">
        <v>92.6</v>
      </c>
      <c r="R66" s="169">
        <v>108.4</v>
      </c>
      <c r="S66" s="169">
        <v>135</v>
      </c>
    </row>
    <row r="67" spans="1:19" ht="13.5" customHeight="1" x14ac:dyDescent="0.2">
      <c r="A67" s="147" t="s">
        <v>84</v>
      </c>
      <c r="B67" s="144">
        <v>8</v>
      </c>
      <c r="C67" s="152"/>
      <c r="D67" s="159">
        <v>104.5</v>
      </c>
      <c r="E67" s="169">
        <v>108.3</v>
      </c>
      <c r="F67" s="169">
        <v>109.2</v>
      </c>
      <c r="G67" s="169">
        <v>128.80000000000001</v>
      </c>
      <c r="H67" s="169">
        <v>105.8</v>
      </c>
      <c r="I67" s="169">
        <v>93.8</v>
      </c>
      <c r="J67" s="169">
        <v>102.2</v>
      </c>
      <c r="K67" s="169">
        <v>92.4</v>
      </c>
      <c r="L67" s="169">
        <v>69.900000000000006</v>
      </c>
      <c r="M67" s="169">
        <v>114.5</v>
      </c>
      <c r="N67" s="169">
        <v>92.6</v>
      </c>
      <c r="O67" s="169">
        <v>109.2</v>
      </c>
      <c r="P67" s="169">
        <v>98.9</v>
      </c>
      <c r="Q67" s="169">
        <v>92.8</v>
      </c>
      <c r="R67" s="169">
        <v>114.6</v>
      </c>
      <c r="S67" s="169">
        <v>130.5</v>
      </c>
    </row>
    <row r="68" spans="1:19" ht="13.5" customHeight="1" x14ac:dyDescent="0.2">
      <c r="A68" s="146" t="s">
        <v>84</v>
      </c>
      <c r="B68" s="144">
        <v>9</v>
      </c>
      <c r="D68" s="159">
        <v>106</v>
      </c>
      <c r="E68" s="169">
        <v>114.1</v>
      </c>
      <c r="F68" s="169">
        <v>109.9</v>
      </c>
      <c r="G68" s="169">
        <v>131.1</v>
      </c>
      <c r="H68" s="169">
        <v>106</v>
      </c>
      <c r="I68" s="169">
        <v>95.9</v>
      </c>
      <c r="J68" s="169">
        <v>101.1</v>
      </c>
      <c r="K68" s="169">
        <v>93.5</v>
      </c>
      <c r="L68" s="169">
        <v>70</v>
      </c>
      <c r="M68" s="169">
        <v>113.5</v>
      </c>
      <c r="N68" s="169">
        <v>93.5</v>
      </c>
      <c r="O68" s="169">
        <v>108.9</v>
      </c>
      <c r="P68" s="169">
        <v>100.3</v>
      </c>
      <c r="Q68" s="169">
        <v>98.2</v>
      </c>
      <c r="R68" s="169">
        <v>107.7</v>
      </c>
      <c r="S68" s="169">
        <v>131.6</v>
      </c>
    </row>
    <row r="69" spans="1:19" ht="13.5" customHeight="1" x14ac:dyDescent="0.2">
      <c r="A69" s="144" t="s">
        <v>84</v>
      </c>
      <c r="B69" s="144">
        <v>10</v>
      </c>
      <c r="C69" s="152"/>
      <c r="D69" s="159">
        <v>105.9</v>
      </c>
      <c r="E69" s="169">
        <v>100.4</v>
      </c>
      <c r="F69" s="169">
        <v>111.2</v>
      </c>
      <c r="G69" s="169">
        <v>129.5</v>
      </c>
      <c r="H69" s="169">
        <v>102.6</v>
      </c>
      <c r="I69" s="169">
        <v>96.7</v>
      </c>
      <c r="J69" s="169">
        <v>101.7</v>
      </c>
      <c r="K69" s="169">
        <v>93.2</v>
      </c>
      <c r="L69" s="169">
        <v>68.599999999999994</v>
      </c>
      <c r="M69" s="169">
        <v>118.3</v>
      </c>
      <c r="N69" s="169">
        <v>94.7</v>
      </c>
      <c r="O69" s="169">
        <v>102.6</v>
      </c>
      <c r="P69" s="169">
        <v>100.9</v>
      </c>
      <c r="Q69" s="169">
        <v>94.3</v>
      </c>
      <c r="R69" s="169">
        <v>110.7</v>
      </c>
      <c r="S69" s="169">
        <v>133.80000000000001</v>
      </c>
    </row>
    <row r="70" spans="1:19" ht="13.5" customHeight="1" x14ac:dyDescent="0.2">
      <c r="A70" s="146" t="s">
        <v>84</v>
      </c>
      <c r="B70" s="144">
        <v>11</v>
      </c>
      <c r="C70" s="152"/>
      <c r="D70" s="159">
        <v>107.4</v>
      </c>
      <c r="E70" s="169">
        <v>107.4</v>
      </c>
      <c r="F70" s="169">
        <v>111.9</v>
      </c>
      <c r="G70" s="169">
        <v>131.1</v>
      </c>
      <c r="H70" s="169">
        <v>101.2</v>
      </c>
      <c r="I70" s="169">
        <v>103.8</v>
      </c>
      <c r="J70" s="169">
        <v>102.3</v>
      </c>
      <c r="K70" s="169">
        <v>93.8</v>
      </c>
      <c r="L70" s="169">
        <v>87.1</v>
      </c>
      <c r="M70" s="169">
        <v>114.6</v>
      </c>
      <c r="N70" s="169">
        <v>94.4</v>
      </c>
      <c r="O70" s="169">
        <v>103.6</v>
      </c>
      <c r="P70" s="169">
        <v>100</v>
      </c>
      <c r="Q70" s="169">
        <v>94.8</v>
      </c>
      <c r="R70" s="169">
        <v>110.8</v>
      </c>
      <c r="S70" s="169">
        <v>142.9</v>
      </c>
    </row>
    <row r="71" spans="1:19" ht="13.5" customHeight="1" x14ac:dyDescent="0.2">
      <c r="A71" s="146" t="s">
        <v>84</v>
      </c>
      <c r="B71" s="144">
        <v>12</v>
      </c>
      <c r="C71" s="152"/>
      <c r="D71" s="160">
        <v>106.4</v>
      </c>
      <c r="E71" s="170">
        <v>106.5</v>
      </c>
      <c r="F71" s="170">
        <v>110.7</v>
      </c>
      <c r="G71" s="170">
        <v>129.1</v>
      </c>
      <c r="H71" s="170">
        <v>94.2</v>
      </c>
      <c r="I71" s="170">
        <v>98.7</v>
      </c>
      <c r="J71" s="170">
        <v>105.5</v>
      </c>
      <c r="K71" s="170">
        <v>95</v>
      </c>
      <c r="L71" s="170">
        <v>73.599999999999994</v>
      </c>
      <c r="M71" s="170">
        <v>115.5</v>
      </c>
      <c r="N71" s="170">
        <v>95.9</v>
      </c>
      <c r="O71" s="170">
        <v>102.4</v>
      </c>
      <c r="P71" s="170">
        <v>107.1</v>
      </c>
      <c r="Q71" s="170">
        <v>93.2</v>
      </c>
      <c r="R71" s="170">
        <v>112</v>
      </c>
      <c r="S71" s="170">
        <v>130.30000000000001</v>
      </c>
    </row>
    <row r="72" spans="1:19" ht="13.5" customHeight="1" x14ac:dyDescent="0.2">
      <c r="A72" s="148" t="s">
        <v>553</v>
      </c>
      <c r="B72" s="151" t="s">
        <v>360</v>
      </c>
      <c r="C72" s="154"/>
      <c r="D72" s="162">
        <v>105</v>
      </c>
      <c r="E72" s="172">
        <v>95.3</v>
      </c>
      <c r="F72" s="172">
        <v>106.2</v>
      </c>
      <c r="G72" s="172">
        <v>117.4</v>
      </c>
      <c r="H72" s="172">
        <v>116.8</v>
      </c>
      <c r="I72" s="172">
        <v>102.5</v>
      </c>
      <c r="J72" s="172">
        <v>102.6</v>
      </c>
      <c r="K72" s="172">
        <v>102.6</v>
      </c>
      <c r="L72" s="172">
        <v>58.1</v>
      </c>
      <c r="M72" s="172">
        <v>112.6</v>
      </c>
      <c r="N72" s="172">
        <v>98.6</v>
      </c>
      <c r="O72" s="172">
        <v>113.6</v>
      </c>
      <c r="P72" s="172">
        <v>103.1</v>
      </c>
      <c r="Q72" s="172">
        <v>94.2</v>
      </c>
      <c r="R72" s="172">
        <v>118.6</v>
      </c>
      <c r="S72" s="172">
        <v>137.4</v>
      </c>
    </row>
    <row r="73" spans="1:19" ht="17.25" customHeight="1" x14ac:dyDescent="0.2">
      <c r="A73" s="193"/>
      <c r="B73" s="193"/>
      <c r="C73" s="193"/>
      <c r="D73" s="591" t="s">
        <v>94</v>
      </c>
      <c r="E73" s="591"/>
      <c r="F73" s="591"/>
      <c r="G73" s="591"/>
      <c r="H73" s="591"/>
      <c r="I73" s="591"/>
      <c r="J73" s="591"/>
      <c r="K73" s="591"/>
      <c r="L73" s="591"/>
      <c r="M73" s="591"/>
      <c r="N73" s="591"/>
      <c r="O73" s="591"/>
      <c r="P73" s="591"/>
      <c r="Q73" s="591"/>
      <c r="R73" s="591"/>
      <c r="S73" s="591"/>
    </row>
    <row r="74" spans="1:19" ht="13.5" customHeight="1" x14ac:dyDescent="0.2">
      <c r="A74" s="143" t="s">
        <v>52</v>
      </c>
      <c r="B74" s="143" t="s">
        <v>329</v>
      </c>
      <c r="C74" s="152"/>
      <c r="D74" s="158">
        <v>0.8</v>
      </c>
      <c r="E74" s="168">
        <v>-14.6</v>
      </c>
      <c r="F74" s="168">
        <v>-0.2</v>
      </c>
      <c r="G74" s="168">
        <v>-3.1</v>
      </c>
      <c r="H74" s="168">
        <v>-6.5</v>
      </c>
      <c r="I74" s="168">
        <v>2.5</v>
      </c>
      <c r="J74" s="168">
        <v>6.6</v>
      </c>
      <c r="K74" s="168">
        <v>-4.4000000000000004</v>
      </c>
      <c r="L74" s="181">
        <v>-13.4</v>
      </c>
      <c r="M74" s="181">
        <v>-1.3</v>
      </c>
      <c r="N74" s="181">
        <v>24.3</v>
      </c>
      <c r="O74" s="181">
        <v>-6.5</v>
      </c>
      <c r="P74" s="168">
        <v>-5.2</v>
      </c>
      <c r="Q74" s="168">
        <v>3.4</v>
      </c>
      <c r="R74" s="168">
        <v>5.9</v>
      </c>
      <c r="S74" s="181">
        <v>-0.1</v>
      </c>
    </row>
    <row r="75" spans="1:19" ht="13.5" customHeight="1" x14ac:dyDescent="0.2">
      <c r="A75" s="144"/>
      <c r="B75" s="144" t="s">
        <v>239</v>
      </c>
      <c r="C75" s="152"/>
      <c r="D75" s="159">
        <v>-0.6</v>
      </c>
      <c r="E75" s="169">
        <v>-2.9</v>
      </c>
      <c r="F75" s="169">
        <v>-2.8</v>
      </c>
      <c r="G75" s="169">
        <v>-9.3000000000000007</v>
      </c>
      <c r="H75" s="169">
        <v>-4.4000000000000004</v>
      </c>
      <c r="I75" s="169">
        <v>-5.6</v>
      </c>
      <c r="J75" s="169">
        <v>-6.2</v>
      </c>
      <c r="K75" s="169">
        <v>-2.7</v>
      </c>
      <c r="L75" s="182">
        <v>23.4</v>
      </c>
      <c r="M75" s="182">
        <v>-0.3</v>
      </c>
      <c r="N75" s="182">
        <v>-10.5</v>
      </c>
      <c r="O75" s="182">
        <v>-8</v>
      </c>
      <c r="P75" s="169">
        <v>26.7</v>
      </c>
      <c r="Q75" s="169">
        <v>5.0999999999999996</v>
      </c>
      <c r="R75" s="169">
        <v>0</v>
      </c>
      <c r="S75" s="182">
        <v>-0.6</v>
      </c>
    </row>
    <row r="76" spans="1:19" ht="13.5" customHeight="1" x14ac:dyDescent="0.2">
      <c r="A76" s="144"/>
      <c r="B76" s="144" t="s">
        <v>150</v>
      </c>
      <c r="C76" s="152"/>
      <c r="D76" s="159">
        <v>1.7</v>
      </c>
      <c r="E76" s="169">
        <v>10.5</v>
      </c>
      <c r="F76" s="169">
        <v>1.2</v>
      </c>
      <c r="G76" s="169">
        <v>0.6</v>
      </c>
      <c r="H76" s="169">
        <v>3.2</v>
      </c>
      <c r="I76" s="169">
        <v>4.7</v>
      </c>
      <c r="J76" s="169">
        <v>-4</v>
      </c>
      <c r="K76" s="169">
        <v>-17.3</v>
      </c>
      <c r="L76" s="182">
        <v>0.5</v>
      </c>
      <c r="M76" s="182">
        <v>5.0999999999999996</v>
      </c>
      <c r="N76" s="182">
        <v>-6.7</v>
      </c>
      <c r="O76" s="182">
        <v>11.6</v>
      </c>
      <c r="P76" s="169">
        <v>0.3</v>
      </c>
      <c r="Q76" s="169">
        <v>-0.4</v>
      </c>
      <c r="R76" s="169">
        <v>-8.6</v>
      </c>
      <c r="S76" s="182">
        <v>20.399999999999999</v>
      </c>
    </row>
    <row r="77" spans="1:19" ht="13.5" customHeight="1" x14ac:dyDescent="0.2">
      <c r="A77" s="144"/>
      <c r="B77" s="144" t="s">
        <v>363</v>
      </c>
      <c r="C77" s="152"/>
      <c r="D77" s="159">
        <v>1.5</v>
      </c>
      <c r="E77" s="169">
        <v>-11.4</v>
      </c>
      <c r="F77" s="169">
        <v>3.9</v>
      </c>
      <c r="G77" s="169">
        <v>5</v>
      </c>
      <c r="H77" s="169">
        <v>0.1</v>
      </c>
      <c r="I77" s="169">
        <v>-9.4</v>
      </c>
      <c r="J77" s="169">
        <v>-5.0999999999999996</v>
      </c>
      <c r="K77" s="169">
        <v>13.3</v>
      </c>
      <c r="L77" s="182">
        <v>-15.4</v>
      </c>
      <c r="M77" s="182">
        <v>1</v>
      </c>
      <c r="N77" s="182">
        <v>6.2</v>
      </c>
      <c r="O77" s="182">
        <v>2.9</v>
      </c>
      <c r="P77" s="169">
        <v>-1.5</v>
      </c>
      <c r="Q77" s="169">
        <v>0.8</v>
      </c>
      <c r="R77" s="169">
        <v>3.5</v>
      </c>
      <c r="S77" s="182">
        <v>9.6</v>
      </c>
    </row>
    <row r="78" spans="1:19" ht="13.5" customHeight="1" x14ac:dyDescent="0.2">
      <c r="A78" s="144"/>
      <c r="B78" s="144" t="s">
        <v>156</v>
      </c>
      <c r="C78" s="152"/>
      <c r="D78" s="159">
        <v>1</v>
      </c>
      <c r="E78" s="169">
        <v>3.3</v>
      </c>
      <c r="F78" s="169">
        <v>1.1000000000000001</v>
      </c>
      <c r="G78" s="169">
        <v>-0.2</v>
      </c>
      <c r="H78" s="169">
        <v>-4.4000000000000004</v>
      </c>
      <c r="I78" s="169">
        <v>4.7</v>
      </c>
      <c r="J78" s="169">
        <v>1.6</v>
      </c>
      <c r="K78" s="169">
        <v>-1.9</v>
      </c>
      <c r="L78" s="182">
        <v>-0.8</v>
      </c>
      <c r="M78" s="182">
        <v>4.9000000000000004</v>
      </c>
      <c r="N78" s="182">
        <v>-1.3</v>
      </c>
      <c r="O78" s="182">
        <v>-5.2</v>
      </c>
      <c r="P78" s="169">
        <v>1.2</v>
      </c>
      <c r="Q78" s="169">
        <v>0.4</v>
      </c>
      <c r="R78" s="169">
        <v>2</v>
      </c>
      <c r="S78" s="182">
        <v>-2.7</v>
      </c>
    </row>
    <row r="79" spans="1:19" ht="13.5" customHeight="1" x14ac:dyDescent="0.2">
      <c r="A79" s="145"/>
      <c r="B79" s="145" t="s">
        <v>305</v>
      </c>
      <c r="C79" s="153"/>
      <c r="D79" s="161">
        <v>1.4</v>
      </c>
      <c r="E79" s="171">
        <v>1.4</v>
      </c>
      <c r="F79" s="171">
        <v>2.5</v>
      </c>
      <c r="G79" s="171">
        <v>25.6</v>
      </c>
      <c r="H79" s="171">
        <v>2.2000000000000002</v>
      </c>
      <c r="I79" s="171">
        <v>-3.6</v>
      </c>
      <c r="J79" s="171">
        <v>7.7</v>
      </c>
      <c r="K79" s="171">
        <v>3.3</v>
      </c>
      <c r="L79" s="171">
        <v>-19.2</v>
      </c>
      <c r="M79" s="171">
        <v>2.1</v>
      </c>
      <c r="N79" s="171">
        <v>1.4</v>
      </c>
      <c r="O79" s="171">
        <v>-5.0999999999999996</v>
      </c>
      <c r="P79" s="171">
        <v>2.2000000000000002</v>
      </c>
      <c r="Q79" s="171">
        <v>-3.3</v>
      </c>
      <c r="R79" s="171">
        <v>17</v>
      </c>
      <c r="S79" s="171">
        <v>0.7</v>
      </c>
    </row>
    <row r="80" spans="1:19" ht="13.5" customHeight="1" x14ac:dyDescent="0.2">
      <c r="A80" s="144" t="s">
        <v>473</v>
      </c>
      <c r="B80" s="144" t="s">
        <v>360</v>
      </c>
      <c r="C80" s="152" t="s">
        <v>252</v>
      </c>
      <c r="D80" s="158">
        <v>0.9</v>
      </c>
      <c r="E80" s="168">
        <v>-0.8</v>
      </c>
      <c r="F80" s="168">
        <v>1.4</v>
      </c>
      <c r="G80" s="168">
        <v>23.7</v>
      </c>
      <c r="H80" s="168">
        <v>3.2</v>
      </c>
      <c r="I80" s="168">
        <v>-5</v>
      </c>
      <c r="J80" s="168">
        <v>4.0999999999999996</v>
      </c>
      <c r="K80" s="168">
        <v>3.3</v>
      </c>
      <c r="L80" s="168">
        <v>-19.899999999999999</v>
      </c>
      <c r="M80" s="168">
        <v>1.5</v>
      </c>
      <c r="N80" s="168">
        <v>-2.8</v>
      </c>
      <c r="O80" s="168">
        <v>0.8</v>
      </c>
      <c r="P80" s="168">
        <v>4.7</v>
      </c>
      <c r="Q80" s="168">
        <v>-5</v>
      </c>
      <c r="R80" s="168">
        <v>22.9</v>
      </c>
      <c r="S80" s="168">
        <v>3.7</v>
      </c>
    </row>
    <row r="81" spans="1:31" ht="13.5" customHeight="1" x14ac:dyDescent="0.2">
      <c r="A81" s="146" t="s">
        <v>84</v>
      </c>
      <c r="B81" s="144">
        <v>2</v>
      </c>
      <c r="C81" s="152"/>
      <c r="D81" s="159">
        <v>0.8</v>
      </c>
      <c r="E81" s="169">
        <v>-1.9</v>
      </c>
      <c r="F81" s="169">
        <v>2.1</v>
      </c>
      <c r="G81" s="169">
        <v>18.8</v>
      </c>
      <c r="H81" s="169">
        <v>2.5</v>
      </c>
      <c r="I81" s="169">
        <v>0.3</v>
      </c>
      <c r="J81" s="169">
        <v>6.8</v>
      </c>
      <c r="K81" s="169">
        <v>6.5</v>
      </c>
      <c r="L81" s="169">
        <v>-27.3</v>
      </c>
      <c r="M81" s="169">
        <v>-1.3</v>
      </c>
      <c r="N81" s="169">
        <v>0.3</v>
      </c>
      <c r="O81" s="169">
        <v>-13.7</v>
      </c>
      <c r="P81" s="169">
        <v>2.2999999999999998</v>
      </c>
      <c r="Q81" s="169">
        <v>-5.0999999999999996</v>
      </c>
      <c r="R81" s="169">
        <v>25.9</v>
      </c>
      <c r="S81" s="169">
        <v>-1.4</v>
      </c>
    </row>
    <row r="82" spans="1:31" ht="13.5" customHeight="1" x14ac:dyDescent="0.2">
      <c r="A82" s="146" t="s">
        <v>84</v>
      </c>
      <c r="B82" s="144">
        <v>3</v>
      </c>
      <c r="C82" s="152"/>
      <c r="D82" s="159">
        <v>1.6</v>
      </c>
      <c r="E82" s="169">
        <v>-2.7</v>
      </c>
      <c r="F82" s="169">
        <v>2.1</v>
      </c>
      <c r="G82" s="169">
        <v>22.9</v>
      </c>
      <c r="H82" s="169">
        <v>-6.5</v>
      </c>
      <c r="I82" s="169">
        <v>-1.4</v>
      </c>
      <c r="J82" s="169">
        <v>7.2</v>
      </c>
      <c r="K82" s="169">
        <v>6.9</v>
      </c>
      <c r="L82" s="169">
        <v>-22.9</v>
      </c>
      <c r="M82" s="169">
        <v>-1</v>
      </c>
      <c r="N82" s="169">
        <v>-0.9</v>
      </c>
      <c r="O82" s="169">
        <v>-4.8</v>
      </c>
      <c r="P82" s="169">
        <v>-1</v>
      </c>
      <c r="Q82" s="169">
        <v>2.6</v>
      </c>
      <c r="R82" s="169">
        <v>20.5</v>
      </c>
      <c r="S82" s="169">
        <v>-1.4</v>
      </c>
    </row>
    <row r="83" spans="1:31" ht="13.5" customHeight="1" x14ac:dyDescent="0.2">
      <c r="A83" s="146" t="s">
        <v>84</v>
      </c>
      <c r="B83" s="144">
        <v>4</v>
      </c>
      <c r="D83" s="159">
        <v>1.1000000000000001</v>
      </c>
      <c r="E83" s="169">
        <v>0.7</v>
      </c>
      <c r="F83" s="169">
        <v>2</v>
      </c>
      <c r="G83" s="169">
        <v>21</v>
      </c>
      <c r="H83" s="169">
        <v>0.2</v>
      </c>
      <c r="I83" s="169">
        <v>-4.3</v>
      </c>
      <c r="J83" s="169">
        <v>6.8</v>
      </c>
      <c r="K83" s="169">
        <v>3.3</v>
      </c>
      <c r="L83" s="169">
        <v>-29.4</v>
      </c>
      <c r="M83" s="169">
        <v>3.8</v>
      </c>
      <c r="N83" s="169">
        <v>-1</v>
      </c>
      <c r="O83" s="169">
        <v>-5.0999999999999996</v>
      </c>
      <c r="P83" s="169">
        <v>1.9</v>
      </c>
      <c r="Q83" s="169">
        <v>1.2</v>
      </c>
      <c r="R83" s="169">
        <v>14.3</v>
      </c>
      <c r="S83" s="169">
        <v>-6.2</v>
      </c>
    </row>
    <row r="84" spans="1:31" ht="13.5" customHeight="1" x14ac:dyDescent="0.2">
      <c r="A84" s="146" t="s">
        <v>84</v>
      </c>
      <c r="B84" s="144">
        <v>5</v>
      </c>
      <c r="C84" s="152"/>
      <c r="D84" s="159">
        <v>1.5</v>
      </c>
      <c r="E84" s="169">
        <v>0.3</v>
      </c>
      <c r="F84" s="169">
        <v>3</v>
      </c>
      <c r="G84" s="169">
        <v>24.5</v>
      </c>
      <c r="H84" s="169">
        <v>2.7</v>
      </c>
      <c r="I84" s="169">
        <v>-1.4</v>
      </c>
      <c r="J84" s="169">
        <v>5.9</v>
      </c>
      <c r="K84" s="169">
        <v>7.2</v>
      </c>
      <c r="L84" s="169">
        <v>-28.2</v>
      </c>
      <c r="M84" s="169">
        <v>-0.5</v>
      </c>
      <c r="N84" s="169">
        <v>4</v>
      </c>
      <c r="O84" s="169">
        <v>-3.9</v>
      </c>
      <c r="P84" s="169">
        <v>3.3</v>
      </c>
      <c r="Q84" s="169">
        <v>-5.7</v>
      </c>
      <c r="R84" s="169">
        <v>15.8</v>
      </c>
      <c r="S84" s="169">
        <v>3.9</v>
      </c>
    </row>
    <row r="85" spans="1:31" ht="13.5" customHeight="1" x14ac:dyDescent="0.2">
      <c r="A85" s="146" t="s">
        <v>84</v>
      </c>
      <c r="B85" s="144">
        <v>6</v>
      </c>
      <c r="C85" s="152"/>
      <c r="D85" s="159">
        <v>0.8</v>
      </c>
      <c r="E85" s="169">
        <v>-0.8</v>
      </c>
      <c r="F85" s="169">
        <v>3.1</v>
      </c>
      <c r="G85" s="169">
        <v>22.1</v>
      </c>
      <c r="H85" s="169">
        <v>-0.6</v>
      </c>
      <c r="I85" s="169">
        <v>-6.5</v>
      </c>
      <c r="J85" s="169">
        <v>6.4</v>
      </c>
      <c r="K85" s="169">
        <v>4.7</v>
      </c>
      <c r="L85" s="169">
        <v>-26.2</v>
      </c>
      <c r="M85" s="169">
        <v>3</v>
      </c>
      <c r="N85" s="169">
        <v>2.2999999999999998</v>
      </c>
      <c r="O85" s="169">
        <v>-0.2</v>
      </c>
      <c r="P85" s="169">
        <v>0.9</v>
      </c>
      <c r="Q85" s="169">
        <v>-5.4</v>
      </c>
      <c r="R85" s="169">
        <v>17.2</v>
      </c>
      <c r="S85" s="169">
        <v>0.8</v>
      </c>
    </row>
    <row r="86" spans="1:31" ht="13.5" customHeight="1" x14ac:dyDescent="0.2">
      <c r="A86" s="146" t="s">
        <v>84</v>
      </c>
      <c r="B86" s="144">
        <v>7</v>
      </c>
      <c r="C86" s="152"/>
      <c r="D86" s="159">
        <v>0.9</v>
      </c>
      <c r="E86" s="169">
        <v>-2.5</v>
      </c>
      <c r="F86" s="169">
        <v>2.8</v>
      </c>
      <c r="G86" s="169">
        <v>32.6</v>
      </c>
      <c r="H86" s="169">
        <v>14.5</v>
      </c>
      <c r="I86" s="169">
        <v>-6.2</v>
      </c>
      <c r="J86" s="169">
        <v>8.8000000000000007</v>
      </c>
      <c r="K86" s="169">
        <v>1.5</v>
      </c>
      <c r="L86" s="169">
        <v>-19.600000000000001</v>
      </c>
      <c r="M86" s="169">
        <v>3.7</v>
      </c>
      <c r="N86" s="169">
        <v>-1.6</v>
      </c>
      <c r="O86" s="169">
        <v>-1.1000000000000001</v>
      </c>
      <c r="P86" s="169">
        <v>0.7</v>
      </c>
      <c r="Q86" s="169">
        <v>-6.3</v>
      </c>
      <c r="R86" s="169">
        <v>13.6</v>
      </c>
      <c r="S86" s="169">
        <v>2.6</v>
      </c>
    </row>
    <row r="87" spans="1:31" ht="13.5" customHeight="1" x14ac:dyDescent="0.2">
      <c r="A87" s="147" t="s">
        <v>84</v>
      </c>
      <c r="B87" s="144">
        <v>8</v>
      </c>
      <c r="C87" s="152"/>
      <c r="D87" s="159">
        <v>1.4</v>
      </c>
      <c r="E87" s="169">
        <v>5.0999999999999996</v>
      </c>
      <c r="F87" s="169">
        <v>2.7</v>
      </c>
      <c r="G87" s="169">
        <v>28.4</v>
      </c>
      <c r="H87" s="169">
        <v>11.5</v>
      </c>
      <c r="I87" s="169">
        <v>-5</v>
      </c>
      <c r="J87" s="169">
        <v>9.6999999999999993</v>
      </c>
      <c r="K87" s="169">
        <v>2.2000000000000002</v>
      </c>
      <c r="L87" s="169">
        <v>-13.5</v>
      </c>
      <c r="M87" s="169">
        <v>3.1</v>
      </c>
      <c r="N87" s="169">
        <v>2</v>
      </c>
      <c r="O87" s="169">
        <v>-0.9</v>
      </c>
      <c r="P87" s="169">
        <v>1.7</v>
      </c>
      <c r="Q87" s="169">
        <v>-5.6</v>
      </c>
      <c r="R87" s="169">
        <v>19.600000000000001</v>
      </c>
      <c r="S87" s="169">
        <v>-0.3</v>
      </c>
    </row>
    <row r="88" spans="1:31" ht="13.5" customHeight="1" x14ac:dyDescent="0.2">
      <c r="A88" s="146" t="s">
        <v>84</v>
      </c>
      <c r="B88" s="144">
        <v>9</v>
      </c>
      <c r="D88" s="159">
        <v>2.2000000000000002</v>
      </c>
      <c r="E88" s="169">
        <v>11.5</v>
      </c>
      <c r="F88" s="169">
        <v>2.6</v>
      </c>
      <c r="G88" s="169">
        <v>30.3</v>
      </c>
      <c r="H88" s="169">
        <v>6</v>
      </c>
      <c r="I88" s="169">
        <v>-5.3</v>
      </c>
      <c r="J88" s="169">
        <v>10.3</v>
      </c>
      <c r="K88" s="169">
        <v>0.6</v>
      </c>
      <c r="L88" s="169">
        <v>-17.5</v>
      </c>
      <c r="M88" s="169">
        <v>1.2</v>
      </c>
      <c r="N88" s="169">
        <v>3</v>
      </c>
      <c r="O88" s="169">
        <v>-2</v>
      </c>
      <c r="P88" s="169">
        <v>6.6</v>
      </c>
      <c r="Q88" s="169">
        <v>-0.9</v>
      </c>
      <c r="R88" s="169">
        <v>13.6</v>
      </c>
      <c r="S88" s="169">
        <v>-1.9</v>
      </c>
    </row>
    <row r="89" spans="1:31" ht="13.5" customHeight="1" x14ac:dyDescent="0.2">
      <c r="A89" s="144" t="s">
        <v>84</v>
      </c>
      <c r="B89" s="144">
        <v>10</v>
      </c>
      <c r="C89" s="152"/>
      <c r="D89" s="159">
        <v>1.2</v>
      </c>
      <c r="E89" s="169">
        <v>-1.8</v>
      </c>
      <c r="F89" s="169">
        <v>2.6</v>
      </c>
      <c r="G89" s="169">
        <v>29.8</v>
      </c>
      <c r="H89" s="169">
        <v>0.4</v>
      </c>
      <c r="I89" s="169">
        <v>-3.7</v>
      </c>
      <c r="J89" s="169">
        <v>7.5</v>
      </c>
      <c r="K89" s="169">
        <v>2.2999999999999998</v>
      </c>
      <c r="L89" s="169">
        <v>-18.100000000000001</v>
      </c>
      <c r="M89" s="169">
        <v>4.2</v>
      </c>
      <c r="N89" s="169">
        <v>5.3</v>
      </c>
      <c r="O89" s="169">
        <v>-8.5</v>
      </c>
      <c r="P89" s="169">
        <v>1.9</v>
      </c>
      <c r="Q89" s="169">
        <v>-3.3</v>
      </c>
      <c r="R89" s="169">
        <v>14.8</v>
      </c>
      <c r="S89" s="169">
        <v>0.8</v>
      </c>
    </row>
    <row r="90" spans="1:31" ht="13.5" customHeight="1" x14ac:dyDescent="0.2">
      <c r="A90" s="146" t="s">
        <v>84</v>
      </c>
      <c r="B90" s="144">
        <v>11</v>
      </c>
      <c r="C90" s="152"/>
      <c r="D90" s="159">
        <v>2.2999999999999998</v>
      </c>
      <c r="E90" s="169">
        <v>3.6</v>
      </c>
      <c r="F90" s="169">
        <v>3.1</v>
      </c>
      <c r="G90" s="169">
        <v>31</v>
      </c>
      <c r="H90" s="169">
        <v>0.1</v>
      </c>
      <c r="I90" s="169">
        <v>1.2</v>
      </c>
      <c r="J90" s="169">
        <v>6.8</v>
      </c>
      <c r="K90" s="169">
        <v>1.2</v>
      </c>
      <c r="L90" s="169">
        <v>2.8</v>
      </c>
      <c r="M90" s="169">
        <v>1.9</v>
      </c>
      <c r="N90" s="169">
        <v>2.4</v>
      </c>
      <c r="O90" s="169">
        <v>-9.1</v>
      </c>
      <c r="P90" s="169">
        <v>1.4</v>
      </c>
      <c r="Q90" s="169">
        <v>-2.2999999999999998</v>
      </c>
      <c r="R90" s="169">
        <v>12.6</v>
      </c>
      <c r="S90" s="169">
        <v>6.1</v>
      </c>
    </row>
    <row r="91" spans="1:31" ht="13.5" customHeight="1" x14ac:dyDescent="0.2">
      <c r="A91" s="146" t="s">
        <v>84</v>
      </c>
      <c r="B91" s="144">
        <v>12</v>
      </c>
      <c r="C91" s="152"/>
      <c r="D91" s="159">
        <v>1.7</v>
      </c>
      <c r="E91" s="169">
        <v>5.3</v>
      </c>
      <c r="F91" s="169">
        <v>2.6</v>
      </c>
      <c r="G91" s="169">
        <v>23.8</v>
      </c>
      <c r="H91" s="169">
        <v>-5.3</v>
      </c>
      <c r="I91" s="169">
        <v>-5.6</v>
      </c>
      <c r="J91" s="169">
        <v>11.3</v>
      </c>
      <c r="K91" s="169">
        <v>0.7</v>
      </c>
      <c r="L91" s="169">
        <v>-7.8</v>
      </c>
      <c r="M91" s="169">
        <v>5.2</v>
      </c>
      <c r="N91" s="169">
        <v>4.5</v>
      </c>
      <c r="O91" s="169">
        <v>-10.6</v>
      </c>
      <c r="P91" s="169">
        <v>2.1</v>
      </c>
      <c r="Q91" s="169">
        <v>-3.7</v>
      </c>
      <c r="R91" s="169">
        <v>13</v>
      </c>
      <c r="S91" s="169">
        <v>1.4</v>
      </c>
    </row>
    <row r="92" spans="1:31" ht="13.5" customHeight="1" x14ac:dyDescent="0.2">
      <c r="A92" s="148" t="s">
        <v>553</v>
      </c>
      <c r="B92" s="151" t="s">
        <v>360</v>
      </c>
      <c r="C92" s="154"/>
      <c r="D92" s="209">
        <v>1.4</v>
      </c>
      <c r="E92" s="172">
        <v>-3.1</v>
      </c>
      <c r="F92" s="172">
        <v>0.7</v>
      </c>
      <c r="G92" s="172">
        <v>-6.8</v>
      </c>
      <c r="H92" s="172">
        <v>16.8</v>
      </c>
      <c r="I92" s="172">
        <v>13</v>
      </c>
      <c r="J92" s="172">
        <v>4.5999999999999996</v>
      </c>
      <c r="K92" s="172">
        <v>13.4</v>
      </c>
      <c r="L92" s="172">
        <v>-11.7</v>
      </c>
      <c r="M92" s="172">
        <v>0.7</v>
      </c>
      <c r="N92" s="172">
        <v>10.9</v>
      </c>
      <c r="O92" s="172">
        <v>4.7</v>
      </c>
      <c r="P92" s="172">
        <v>-2.2999999999999998</v>
      </c>
      <c r="Q92" s="172">
        <v>-2.6</v>
      </c>
      <c r="R92" s="172">
        <v>1.7</v>
      </c>
      <c r="S92" s="172">
        <v>1.2</v>
      </c>
    </row>
    <row r="93" spans="1:31" ht="27" customHeight="1" x14ac:dyDescent="0.2">
      <c r="A93" s="592" t="s">
        <v>474</v>
      </c>
      <c r="B93" s="592"/>
      <c r="C93" s="592"/>
      <c r="D93" s="166">
        <v>-1.3</v>
      </c>
      <c r="E93" s="174">
        <v>-10.5</v>
      </c>
      <c r="F93" s="174">
        <v>-4.0999999999999996</v>
      </c>
      <c r="G93" s="174">
        <v>-9.1</v>
      </c>
      <c r="H93" s="174">
        <v>24</v>
      </c>
      <c r="I93" s="174">
        <v>3.9</v>
      </c>
      <c r="J93" s="174">
        <v>-2.7</v>
      </c>
      <c r="K93" s="174">
        <v>8</v>
      </c>
      <c r="L93" s="174">
        <v>-21.1</v>
      </c>
      <c r="M93" s="174">
        <v>-2.5</v>
      </c>
      <c r="N93" s="174">
        <v>2.8</v>
      </c>
      <c r="O93" s="174">
        <v>10.9</v>
      </c>
      <c r="P93" s="174">
        <v>-3.7</v>
      </c>
      <c r="Q93" s="174">
        <v>1.1000000000000001</v>
      </c>
      <c r="R93" s="174">
        <v>5.9</v>
      </c>
      <c r="S93" s="174">
        <v>5.4</v>
      </c>
      <c r="T93" s="149"/>
      <c r="U93" s="149"/>
      <c r="V93" s="149"/>
      <c r="W93" s="149"/>
      <c r="X93" s="149"/>
      <c r="Y93" s="149"/>
      <c r="Z93" s="149"/>
      <c r="AA93" s="149"/>
      <c r="AB93" s="149"/>
      <c r="AC93" s="149"/>
      <c r="AD93" s="149"/>
      <c r="AE93" s="149"/>
    </row>
    <row r="94" spans="1:31" ht="27" customHeight="1" x14ac:dyDescent="0.2">
      <c r="A94" s="208"/>
      <c r="B94" s="208"/>
      <c r="C94" s="208"/>
      <c r="D94" s="210"/>
      <c r="E94" s="210"/>
      <c r="F94" s="210"/>
      <c r="G94" s="210"/>
      <c r="H94" s="210"/>
      <c r="I94" s="210"/>
      <c r="J94" s="210"/>
      <c r="K94" s="210"/>
      <c r="L94" s="210"/>
      <c r="M94" s="210"/>
      <c r="N94" s="210"/>
      <c r="O94" s="210"/>
      <c r="P94" s="210"/>
      <c r="Q94" s="210"/>
      <c r="R94" s="210"/>
      <c r="S94" s="210"/>
    </row>
  </sheetData>
  <mergeCells count="11">
    <mergeCell ref="G2:N2"/>
    <mergeCell ref="H3:O3"/>
    <mergeCell ref="D7:R7"/>
    <mergeCell ref="D27:S27"/>
    <mergeCell ref="A47:C47"/>
    <mergeCell ref="H49:O49"/>
    <mergeCell ref="D53:R53"/>
    <mergeCell ref="D73:S73"/>
    <mergeCell ref="A93:C93"/>
    <mergeCell ref="A4:C6"/>
    <mergeCell ref="A50:C52"/>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Ｐゴシック,標準"&amp;12- 6 -</oddFooter>
  </headerFooter>
  <rowBreaks count="1" manualBreakCount="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19</vt:i4>
      </vt:variant>
    </vt:vector>
  </HeadingPairs>
  <TitlesOfParts>
    <vt:vector size="45" baseType="lpstr">
      <vt:lpstr>表紙 </vt:lpstr>
      <vt:lpstr>目次 </vt:lpstr>
      <vt:lpstr>利用上の注意</vt:lpstr>
      <vt:lpstr>賃金  </vt:lpstr>
      <vt:lpstr>労働時間</vt:lpstr>
      <vt:lpstr>雇用 </vt:lpstr>
      <vt:lpstr>名目賃金指数給与総額</vt:lpstr>
      <vt:lpstr>実質賃金指数給与総額 </vt:lpstr>
      <vt:lpstr>名目賃金指数定期給与</vt:lpstr>
      <vt:lpstr>実質賃金指数定期給与</vt:lpstr>
      <vt:lpstr>名目賃金指数所定内給与</vt:lpstr>
      <vt:lpstr>総実労働時間指数 </vt:lpstr>
      <vt:lpstr>所定内労働時間指数</vt:lpstr>
      <vt:lpstr>所定外労働時間指数 </vt:lpstr>
      <vt:lpstr>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vt:lpstr>
      <vt:lpstr>季節調整済指数!Print_Area</vt:lpstr>
      <vt:lpstr>'雇用 '!Print_Area</vt:lpstr>
      <vt:lpstr>産業就業形態別労働時間!Print_Area</vt:lpstr>
      <vt:lpstr>'実質賃金指数給与総額 '!Print_Area</vt:lpstr>
      <vt:lpstr>実質賃金指数定期給与!Print_Area</vt:lpstr>
      <vt:lpstr>'所定外労働時間指数 '!Print_Area</vt:lpstr>
      <vt:lpstr>所定内労働時間指数!Print_Area</vt:lpstr>
      <vt:lpstr>'常用雇用指数 '!Print_Area</vt:lpstr>
      <vt:lpstr>'総実労働時間指数 '!Print_Area</vt:lpstr>
      <vt:lpstr>調査の説明!Print_Area</vt:lpstr>
      <vt:lpstr>'賃金  '!Print_Area</vt:lpstr>
      <vt:lpstr>'表紙 '!Print_Area</vt:lpstr>
      <vt:lpstr>名目賃金指数給与総額!Print_Area</vt:lpstr>
      <vt:lpstr>名目賃金指数所定内給与!Print_Area</vt:lpstr>
      <vt:lpstr>名目賃金指数定期給与!Print_Area</vt:lpstr>
      <vt:lpstr>'目次 '!Print_Area</vt:lpstr>
      <vt:lpstr>利用上の注意!Print_Area</vt:lpstr>
      <vt:lpstr>裏表紙!Print_Area</vt:lpstr>
      <vt:lpstr>労働時間!Print_Area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優佳</dc:creator>
  <cp:lastModifiedBy>西村　有希</cp:lastModifiedBy>
  <cp:lastPrinted>2025-03-17T08:18:21Z</cp:lastPrinted>
  <dcterms:created xsi:type="dcterms:W3CDTF">2021-04-19T07:53:20Z</dcterms:created>
  <dcterms:modified xsi:type="dcterms:W3CDTF">2025-03-17T13:25:22Z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2025-03-17T10:01:57Z</vt:filetime>
  </property>
</Properties>
</file>