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0" yWindow="0" windowWidth="21820" windowHeight="11030" tabRatio="803"/>
  </bookViews>
  <sheets>
    <sheet name="表紙 " sheetId="2" r:id="rId1"/>
    <sheet name="目次 " sheetId="18" r:id="rId2"/>
    <sheet name="利用上の注意" sheetId="19" r:id="rId3"/>
    <sheet name="賃金  " sheetId="12" r:id="rId4"/>
    <sheet name="労働時間" sheetId="23" r:id="rId5"/>
    <sheet name="雇用 " sheetId="25" r:id="rId6"/>
    <sheet name="名目賃金指数給与総額" sheetId="43" r:id="rId7"/>
    <sheet name="実質賃金指数給与総額 " sheetId="44" r:id="rId8"/>
    <sheet name="名目賃金指数定期給与" sheetId="45" r:id="rId9"/>
    <sheet name="実質賃金指数定期給与" sheetId="46" r:id="rId10"/>
    <sheet name="名目賃金指数所定内給与" sheetId="47" r:id="rId11"/>
    <sheet name="総実労働時間指数 " sheetId="48" r:id="rId12"/>
    <sheet name="所定内労働時間指数" sheetId="49" r:id="rId13"/>
    <sheet name="所定外労働時間指数 " sheetId="50" r:id="rId14"/>
    <sheet name="常用雇用指数 " sheetId="51" r:id="rId15"/>
    <sheet name="季節調整済指数" sheetId="32" r:id="rId16"/>
    <sheet name="産業性別賃金" sheetId="33" r:id="rId17"/>
    <sheet name="産業性別労働時間" sheetId="34" r:id="rId18"/>
    <sheet name="産業性別雇用" sheetId="35" r:id="rId19"/>
    <sheet name="規模別賃金" sheetId="36" r:id="rId20"/>
    <sheet name="規模別労働時間" sheetId="37" r:id="rId21"/>
    <sheet name="産業就業形態別賃金" sheetId="38" r:id="rId22"/>
    <sheet name="産業就業形態別労働時間" sheetId="39" r:id="rId23"/>
    <sheet name="産業就業形態別雇用" sheetId="40" r:id="rId24"/>
    <sheet name="調査の説明" sheetId="41" r:id="rId25"/>
    <sheet name="裏表紙 (R6.11~R7.2)" sheetId="31" r:id="rId26"/>
  </sheets>
  <definedNames>
    <definedName name="_xlnm.Print_Area" localSheetId="0">'表紙 '!$A$1:$K$57</definedName>
    <definedName name="_xlnm.Print_Area" localSheetId="3">'賃金  '!$A$1:$M$69</definedName>
    <definedName name="_xlnm.Print_Area" localSheetId="1">'目次 '!$A$1:$O$47</definedName>
    <definedName name="_xlnm.Print_Area" localSheetId="2">利用上の注意!$A$1:$O$61</definedName>
    <definedName name="_xlnm.Print_Area" localSheetId="4">労働時間!$A$1:$K$68</definedName>
    <definedName name="_xlnm.Print_Area" localSheetId="5">'雇用 '!$A$1:$K$68</definedName>
    <definedName name="_xlnm.Print_Area" localSheetId="25">'裏表紙 (R6.11~R7.2)'!$A$1:$K$39</definedName>
    <definedName name="_xlnm.Print_Area" localSheetId="15">季節調整済指数!$A$1:$R$40</definedName>
    <definedName name="_xlnm.Print_Area" localSheetId="22">産業就業形態別労働時間!$A$1:$K$106</definedName>
    <definedName name="_xlnm.Print_Area" localSheetId="24">調査の説明!$A$1:$N$126</definedName>
    <definedName name="_xlnm.Print_Area" localSheetId="6">名目賃金指数給与総額!$A$1:$S$93</definedName>
    <definedName name="_xlnm.Print_Area" localSheetId="7">'実質賃金指数給与総額 '!$A$1:$S$95</definedName>
    <definedName name="_xlnm.Print_Area" localSheetId="8">名目賃金指数定期給与!$A$1:$S$93</definedName>
    <definedName name="_xlnm.Print_Area" localSheetId="9">実質賃金指数定期給与!$A$1:$S$95</definedName>
    <definedName name="_xlnm.Print_Area" localSheetId="10">名目賃金指数所定内給与!$A$1:$S$93</definedName>
    <definedName name="_xlnm.Print_Area" localSheetId="11">'総実労働時間指数 '!$A$1:$S$93</definedName>
    <definedName name="_xlnm.Print_Area" localSheetId="12">所定内労働時間指数!$A$1:$S$93</definedName>
    <definedName name="_xlnm.Print_Area" localSheetId="13">'所定外労働時間指数 '!$A$1:$S$93</definedName>
    <definedName name="_xlnm.Print_Area" localSheetId="14">'常用雇用指数 '!$A$1:$S$94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<sst xmlns="http://schemas.openxmlformats.org/spreadsheetml/2006/main" xmlns:r="http://schemas.openxmlformats.org/officeDocument/2006/relationships" count="565" uniqueCount="565">
  <si>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産　　　業</t>
  </si>
  <si>
    <t>第9表</t>
    <rPh sb="0" eb="1">
      <t>ダイ</t>
    </rPh>
    <rPh sb="2" eb="3">
      <t>ヒョウ</t>
    </rPh>
    <phoneticPr fontId="5"/>
  </si>
  <si>
    <t>本月末労働者数</t>
    <rPh sb="0" eb="1">
      <t>ホン</t>
    </rPh>
    <rPh sb="1" eb="3">
      <t>ゲツマツ</t>
    </rPh>
    <rPh sb="3" eb="6">
      <t>ロウドウシャ</t>
    </rPh>
    <rPh sb="6" eb="7">
      <t>カズ</t>
    </rPh>
    <phoneticPr fontId="5"/>
  </si>
  <si>
    <t xml:space="preserve"> E12</t>
  </si>
  <si>
    <t>Ｒ</t>
  </si>
  <si>
    <t>Ⅰ 結果の概要　　　　　　　　　　　　　　　　　　　　　　　　　　　　　</t>
  </si>
  <si>
    <t xml:space="preserve"> この調査は、統計法（平成19年法律第53号）第２条第４項に規定する基幹統計であり、賃金、労働時間及び雇用について静岡県における変動を毎月明らかにすることを目的としています。</t>
  </si>
  <si>
    <t>前年
同月差</t>
    <rPh sb="0" eb="2">
      <t>ゼンネン</t>
    </rPh>
    <rPh sb="3" eb="5">
      <t>ドウゲツ</t>
    </rPh>
    <rPh sb="5" eb="6">
      <t>サ</t>
    </rPh>
    <phoneticPr fontId="5"/>
  </si>
  <si>
    <t>R</t>
  </si>
  <si>
    <t>E28</t>
  </si>
  <si>
    <t>H</t>
  </si>
  <si>
    <t>人</t>
  </si>
  <si>
    <t>定期給与</t>
    <rPh sb="0" eb="2">
      <t>テイキ</t>
    </rPh>
    <rPh sb="2" eb="4">
      <t>キュウヨ</t>
    </rPh>
    <phoneticPr fontId="5"/>
  </si>
  <si>
    <t>２　労働時間の動き</t>
    <rPh sb="2" eb="4">
      <t>ロウドウ</t>
    </rPh>
    <rPh sb="4" eb="6">
      <t>ジカン</t>
    </rPh>
    <rPh sb="7" eb="8">
      <t>ウゴ</t>
    </rPh>
    <phoneticPr fontId="25"/>
  </si>
  <si>
    <t>時間</t>
  </si>
  <si>
    <r>
      <t>「</t>
    </r>
    <r>
      <rPr>
        <sz val="10.5"/>
        <color auto="1"/>
        <rFont val="ＭＳ ゴシック"/>
      </rPr>
      <t>所定内労働時間」</t>
    </r>
    <r>
      <rPr>
        <sz val="10.5"/>
        <color auto="1"/>
        <rFont val="ＭＳ 明朝"/>
      </rPr>
      <t>とは、労働協約、就業規則等で定められた正規の始業時刻と終業時刻の間の実労働時間のことです。</t>
    </r>
  </si>
  <si>
    <t>通信業</t>
    <rPh sb="0" eb="3">
      <t>ツウシンギョウ</t>
    </rPh>
    <phoneticPr fontId="5"/>
  </si>
  <si>
    <t xml:space="preserve"> E25</t>
  </si>
  <si>
    <t>Ｍ</t>
  </si>
  <si>
    <t>建設業</t>
    <rPh sb="0" eb="3">
      <t>ケンセツギョウ</t>
    </rPh>
    <phoneticPr fontId="25"/>
  </si>
  <si>
    <t xml:space="preserve">     月間の増加(減少)労働者数</t>
    <rPh sb="5" eb="7">
      <t>ゲッカン</t>
    </rPh>
    <rPh sb="8" eb="10">
      <t>ゾウカ</t>
    </rPh>
    <rPh sb="11" eb="13">
      <t>ゲンショウ</t>
    </rPh>
    <rPh sb="14" eb="17">
      <t>ロウドウシャ</t>
    </rPh>
    <rPh sb="17" eb="18">
      <t>スウ</t>
    </rPh>
    <phoneticPr fontId="20"/>
  </si>
  <si>
    <t>入職率</t>
  </si>
  <si>
    <t>出勤日数</t>
    <rPh sb="0" eb="2">
      <t>シュッキン</t>
    </rPh>
    <rPh sb="2" eb="4">
      <t>ニッスウ</t>
    </rPh>
    <phoneticPr fontId="5"/>
  </si>
  <si>
    <t>Ⅰ 結果の概要</t>
    <rPh sb="2" eb="3">
      <t>ムスブ</t>
    </rPh>
    <rPh sb="3" eb="4">
      <t>ハタシ</t>
    </rPh>
    <rPh sb="5" eb="6">
      <t>オオムネ</t>
    </rPh>
    <rPh sb="6" eb="7">
      <t>ヨウ</t>
    </rPh>
    <phoneticPr fontId="25"/>
  </si>
  <si>
    <t>Ｐ 一括分</t>
  </si>
  <si>
    <t>産業性別賃金</t>
    <rPh sb="0" eb="2">
      <t>サンギョウ</t>
    </rPh>
    <rPh sb="2" eb="4">
      <t>セイベツ</t>
    </rPh>
    <rPh sb="4" eb="6">
      <t>チンギン</t>
    </rPh>
    <phoneticPr fontId="5"/>
  </si>
  <si>
    <t>現金給与額</t>
  </si>
  <si>
    <t>実質賃金指数（定期給与）（事業所規模5人以上・30人以上）</t>
    <rPh sb="0" eb="2">
      <t>ジッシツ</t>
    </rPh>
    <phoneticPr fontId="5"/>
  </si>
  <si>
    <t>所定内労働時間</t>
  </si>
  <si>
    <t xml:space="preserve"> R91</t>
  </si>
  <si>
    <t>３　雇用の動き</t>
    <rPh sb="2" eb="4">
      <t>コヨウ</t>
    </rPh>
    <rPh sb="5" eb="6">
      <t>ウゴ</t>
    </rPh>
    <phoneticPr fontId="25"/>
  </si>
  <si>
    <t>　実数表の製造業（産業中分類）の一部については、下記の略称を用いて表示しています。</t>
    <rPh sb="1" eb="3">
      <t>ジッスウ</t>
    </rPh>
    <rPh sb="3" eb="4">
      <t>ヒョウ</t>
    </rPh>
    <rPh sb="5" eb="8">
      <t>セイゾウギョウ</t>
    </rPh>
    <rPh sb="9" eb="11">
      <t>サンギョウ</t>
    </rPh>
    <rPh sb="11" eb="14">
      <t>チュウブンルイ</t>
    </rPh>
    <rPh sb="16" eb="18">
      <t>イチブ</t>
    </rPh>
    <rPh sb="24" eb="26">
      <t>カキ</t>
    </rPh>
    <rPh sb="27" eb="29">
      <t>リャクショウ</t>
    </rPh>
    <rPh sb="30" eb="31">
      <t>モチ</t>
    </rPh>
    <rPh sb="33" eb="35">
      <t>ヒョウジ</t>
    </rPh>
    <phoneticPr fontId="20"/>
  </si>
  <si>
    <t>産業、性別常用労働者１人平均月間現金給与額（事業所規模30人以上）</t>
  </si>
  <si>
    <t>　2　実数表</t>
    <rPh sb="3" eb="4">
      <t>ミ</t>
    </rPh>
    <rPh sb="4" eb="5">
      <t>カズ</t>
    </rPh>
    <rPh sb="5" eb="6">
      <t>ヒョウ</t>
    </rPh>
    <phoneticPr fontId="5"/>
  </si>
  <si>
    <t>製造業</t>
    <rPh sb="0" eb="3">
      <t>セイゾウギョウ</t>
    </rPh>
    <phoneticPr fontId="5"/>
  </si>
  <si>
    <t>- 2 -</t>
  </si>
  <si>
    <t>名目賃金指数給与総額</t>
    <rPh sb="0" eb="2">
      <t>メイモク</t>
    </rPh>
    <rPh sb="2" eb="4">
      <t>チンギン</t>
    </rPh>
    <rPh sb="4" eb="6">
      <t>シスウ</t>
    </rPh>
    <rPh sb="6" eb="8">
      <t>キュウヨ</t>
    </rPh>
    <rPh sb="8" eb="10">
      <t>ソウガク</t>
    </rPh>
    <phoneticPr fontId="5"/>
  </si>
  <si>
    <t>E21</t>
  </si>
  <si>
    <t>産業性別労働時間</t>
    <rPh sb="0" eb="2">
      <t>サンギョウ</t>
    </rPh>
    <rPh sb="2" eb="4">
      <t>セイベツ</t>
    </rPh>
    <rPh sb="4" eb="6">
      <t>ロウドウ</t>
    </rPh>
    <rPh sb="6" eb="8">
      <t>ジカン</t>
    </rPh>
    <phoneticPr fontId="5"/>
  </si>
  <si>
    <t>○ 毎月の速報結果を公表日から、見ることができます。</t>
  </si>
  <si>
    <t>K</t>
  </si>
  <si>
    <t>M</t>
  </si>
  <si>
    <t>　　第１０表　　〃　所定内給与・・・・・・・・・・・・・１３</t>
  </si>
  <si>
    <t>第1表</t>
    <rPh sb="0" eb="1">
      <t>ダイ</t>
    </rPh>
    <rPh sb="2" eb="3">
      <t>ヒョウ</t>
    </rPh>
    <phoneticPr fontId="5"/>
  </si>
  <si>
    <t>本   月   末     労 働 者 数</t>
    <rPh sb="0" eb="1">
      <t>ホン</t>
    </rPh>
    <rPh sb="4" eb="5">
      <t>ツキ</t>
    </rPh>
    <rPh sb="8" eb="9">
      <t>スエ</t>
    </rPh>
    <rPh sb="14" eb="15">
      <t>ロウ</t>
    </rPh>
    <rPh sb="16" eb="17">
      <t>ドウ</t>
    </rPh>
    <rPh sb="18" eb="19">
      <t>モノ</t>
    </rPh>
    <rPh sb="20" eb="21">
      <t>カズ</t>
    </rPh>
    <phoneticPr fontId="5"/>
  </si>
  <si>
    <t>ﾊﾟｰﾄタイム労働者比率</t>
    <rPh sb="7" eb="10">
      <t>ロウドウシャ</t>
    </rPh>
    <rPh sb="10" eb="12">
      <t>ヒリツ</t>
    </rPh>
    <phoneticPr fontId="5"/>
  </si>
  <si>
    <t>(2)</t>
  </si>
  <si>
    <t>前月末労働者数</t>
  </si>
  <si>
    <t>x</t>
  </si>
  <si>
    <t>　指数表の産業大分類の一部については、下記の略称を用いて表示しています。</t>
    <rPh sb="1" eb="3">
      <t>シスウ</t>
    </rPh>
    <rPh sb="3" eb="4">
      <t>ヒョウ</t>
    </rPh>
    <rPh sb="5" eb="7">
      <t>サンギョウ</t>
    </rPh>
    <rPh sb="7" eb="10">
      <t>ダイブンルイ</t>
    </rPh>
    <rPh sb="11" eb="13">
      <t>イチブ</t>
    </rPh>
    <rPh sb="19" eb="21">
      <t>カキ</t>
    </rPh>
    <rPh sb="22" eb="24">
      <t>リャクショウ</t>
    </rPh>
    <rPh sb="25" eb="26">
      <t>モチ</t>
    </rPh>
    <rPh sb="28" eb="30">
      <t>ヒョウジ</t>
    </rPh>
    <phoneticPr fontId="20"/>
  </si>
  <si>
    <t>事業所規模＝30人以上</t>
    <rPh sb="0" eb="3">
      <t>ジギョウショ</t>
    </rPh>
    <rPh sb="3" eb="5">
      <t>キボ</t>
    </rPh>
    <rPh sb="8" eb="11">
      <t>ニンイジョウ</t>
    </rPh>
    <phoneticPr fontId="5"/>
  </si>
  <si>
    <t>令和</t>
  </si>
  <si>
    <t>年月</t>
    <rPh sb="0" eb="2">
      <t>ネンゲツ</t>
    </rPh>
    <phoneticPr fontId="5"/>
  </si>
  <si>
    <t xml:space="preserve">産業、就業形態別常用労働者１人平均月間出勤日数及び実労働時間（事業所規模5人以上） </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7" eb="38">
      <t>ニン</t>
    </rPh>
    <rPh sb="38" eb="40">
      <t>イジョウ</t>
    </rPh>
    <phoneticPr fontId="5"/>
  </si>
  <si>
    <t>Ｐ一括分</t>
    <rPh sb="1" eb="3">
      <t>イッカツ</t>
    </rPh>
    <rPh sb="3" eb="4">
      <t>ブン</t>
    </rPh>
    <phoneticPr fontId="20"/>
  </si>
  <si>
    <t>ポイント</t>
  </si>
  <si>
    <t>年</t>
    <rPh sb="0" eb="1">
      <t>ネン</t>
    </rPh>
    <phoneticPr fontId="5"/>
  </si>
  <si>
    <t>I</t>
  </si>
  <si>
    <t>30</t>
  </si>
  <si>
    <t>人</t>
    <rPh sb="0" eb="1">
      <t>ニン</t>
    </rPh>
    <phoneticPr fontId="25"/>
  </si>
  <si>
    <t>　実数表の各一括分の内容は以下のとおりです。</t>
  </si>
  <si>
    <t>郵便業</t>
    <rPh sb="0" eb="2">
      <t>ユウビン</t>
    </rPh>
    <rPh sb="2" eb="3">
      <t>ギョウ</t>
    </rPh>
    <phoneticPr fontId="5"/>
  </si>
  <si>
    <t>調査産業計</t>
  </si>
  <si>
    <t xml:space="preserve"> なお、重役、理事などの役員でも、常時勤務して一般の労働者と同じ給与規則で毎月給与の支払を受けている者及び事業主の家族でも、常時その事業所に勤務し、他の労働者と同じ給与規則で毎月給与が支払われている者は常用労働者に含めます。</t>
  </si>
  <si>
    <t>金融業,保険業</t>
    <rPh sb="0" eb="2">
      <t>キンユウ</t>
    </rPh>
    <rPh sb="2" eb="3">
      <t>ギョウ</t>
    </rPh>
    <rPh sb="4" eb="7">
      <t>ホケンギョウ</t>
    </rPh>
    <phoneticPr fontId="25"/>
  </si>
  <si>
    <t xml:space="preserve">  調査産業のうち、「鉱業,採石業,砂利採取業」は調査事業所数が少ないため産業別数値を公表しませんが、調査産業計には、実数、指数ともに含めています。</t>
    <rPh sb="2" eb="4">
      <t>チョウサ</t>
    </rPh>
    <rPh sb="4" eb="6">
      <t>サンギョウ</t>
    </rPh>
    <rPh sb="11" eb="13">
      <t>コウギョウ</t>
    </rPh>
    <rPh sb="14" eb="15">
      <t>ト</t>
    </rPh>
    <rPh sb="15" eb="16">
      <t>イシ</t>
    </rPh>
    <rPh sb="16" eb="17">
      <t>ギョウ</t>
    </rPh>
    <rPh sb="18" eb="20">
      <t>ジャリ</t>
    </rPh>
    <rPh sb="20" eb="23">
      <t>サイシュギョウ</t>
    </rPh>
    <rPh sb="25" eb="27">
      <t>チョウサ</t>
    </rPh>
    <rPh sb="27" eb="30">
      <t>ジギョウショ</t>
    </rPh>
    <rPh sb="30" eb="31">
      <t>スウ</t>
    </rPh>
    <rPh sb="32" eb="33">
      <t>スク</t>
    </rPh>
    <rPh sb="37" eb="39">
      <t>サンギョウ</t>
    </rPh>
    <rPh sb="39" eb="40">
      <t>ベツ</t>
    </rPh>
    <rPh sb="40" eb="42">
      <t>スウチ</t>
    </rPh>
    <rPh sb="43" eb="45">
      <t>コウヒョウ</t>
    </rPh>
    <rPh sb="51" eb="53">
      <t>チョウサ</t>
    </rPh>
    <rPh sb="53" eb="55">
      <t>サンギョウ</t>
    </rPh>
    <rPh sb="55" eb="56">
      <t>ケイ</t>
    </rPh>
    <rPh sb="59" eb="61">
      <t>ジッスウ</t>
    </rPh>
    <rPh sb="62" eb="64">
      <t>シスウ</t>
    </rPh>
    <rPh sb="67" eb="68">
      <t>フク</t>
    </rPh>
    <phoneticPr fontId="57"/>
  </si>
  <si>
    <t>名目賃金指数定期給与</t>
    <rPh sb="0" eb="2">
      <t>メイモク</t>
    </rPh>
    <rPh sb="2" eb="4">
      <t>チンギン</t>
    </rPh>
    <rPh sb="4" eb="6">
      <t>シスウ</t>
    </rPh>
    <rPh sb="6" eb="8">
      <t>テイキ</t>
    </rPh>
    <rPh sb="8" eb="10">
      <t>キュウヨ</t>
    </rPh>
    <phoneticPr fontId="5"/>
  </si>
  <si>
    <t>女</t>
    <rPh sb="0" eb="1">
      <t>オンナ</t>
    </rPh>
    <phoneticPr fontId="5"/>
  </si>
  <si>
    <t>雇用</t>
    <rPh sb="0" eb="2">
      <t>コヨウ</t>
    </rPh>
    <phoneticPr fontId="5"/>
  </si>
  <si>
    <t>ＴＬ</t>
  </si>
  <si>
    <t>(1)事業所規模５人以上</t>
  </si>
  <si>
    <t>- 3 -</t>
  </si>
  <si>
    <t>電子・デバイス</t>
  </si>
  <si>
    <t xml:space="preserve">   毎月勤労統計調査の説明</t>
  </si>
  <si>
    <t>前   月   末         労 働 者 数</t>
  </si>
  <si>
    <t>食サービス業</t>
    <rPh sb="0" eb="1">
      <t>ショク</t>
    </rPh>
    <rPh sb="5" eb="6">
      <t>ギョウ</t>
    </rPh>
    <phoneticPr fontId="5"/>
  </si>
  <si>
    <t>製造業</t>
  </si>
  <si>
    <t>常用雇用指数（事業所規模5人以上・30人以上）</t>
  </si>
  <si>
    <t>所定内労働時間指数</t>
    <rPh sb="0" eb="3">
      <t>ショテイナイ</t>
    </rPh>
    <rPh sb="3" eb="5">
      <t>ロウドウ</t>
    </rPh>
    <rPh sb="5" eb="7">
      <t>ジカン</t>
    </rPh>
    <rPh sb="7" eb="9">
      <t>シスウ</t>
    </rPh>
    <phoneticPr fontId="5"/>
  </si>
  <si>
    <t>Ｋ</t>
  </si>
  <si>
    <t>日</t>
  </si>
  <si>
    <t xml:space="preserve"> (1）事業所規模５人以上</t>
    <rPh sb="4" eb="7">
      <t>ジギョウショ</t>
    </rPh>
    <rPh sb="7" eb="9">
      <t>キボ</t>
    </rPh>
    <rPh sb="10" eb="13">
      <t>ニンイジョウ</t>
    </rPh>
    <phoneticPr fontId="25"/>
  </si>
  <si>
    <t xml:space="preserve"> </t>
  </si>
  <si>
    <t>総 実 労 働     時         間</t>
    <rPh sb="0" eb="1">
      <t>ソウ</t>
    </rPh>
    <rPh sb="2" eb="3">
      <t>ミ</t>
    </rPh>
    <rPh sb="4" eb="5">
      <t>ロウ</t>
    </rPh>
    <rPh sb="6" eb="7">
      <t>ドウ</t>
    </rPh>
    <rPh sb="12" eb="13">
      <t>トキ</t>
    </rPh>
    <rPh sb="22" eb="23">
      <t>アイダ</t>
    </rPh>
    <phoneticPr fontId="5"/>
  </si>
  <si>
    <t>窯業・土石製品</t>
    <rPh sb="5" eb="7">
      <t>セイヒン</t>
    </rPh>
    <phoneticPr fontId="20"/>
  </si>
  <si>
    <t/>
  </si>
  <si>
    <t>「サービス業（他に分類されないもの）」のうち、「廃棄物処理業」、「自動車整備業」、「機械等修理業（別掲を除く）」、「政治・経済・文化団体」、「宗教」、「その他のサービス業」のこと</t>
    <rPh sb="5" eb="6">
      <t>ギョウ</t>
    </rPh>
    <rPh sb="7" eb="8">
      <t>タ</t>
    </rPh>
    <rPh sb="9" eb="11">
      <t>ブンルイ</t>
    </rPh>
    <rPh sb="24" eb="27">
      <t>ハイキブツ</t>
    </rPh>
    <rPh sb="27" eb="29">
      <t>ショリ</t>
    </rPh>
    <rPh sb="29" eb="30">
      <t>ギョウ</t>
    </rPh>
    <rPh sb="33" eb="36">
      <t>ジドウシャ</t>
    </rPh>
    <rPh sb="36" eb="38">
      <t>セイビ</t>
    </rPh>
    <rPh sb="38" eb="39">
      <t>ギョウ</t>
    </rPh>
    <rPh sb="42" eb="45">
      <t>キカイトウ</t>
    </rPh>
    <rPh sb="45" eb="47">
      <t>シュウリ</t>
    </rPh>
    <rPh sb="47" eb="48">
      <t>ギョウ</t>
    </rPh>
    <rPh sb="49" eb="51">
      <t>ベッケイ</t>
    </rPh>
    <rPh sb="52" eb="53">
      <t>ノゾ</t>
    </rPh>
    <rPh sb="58" eb="60">
      <t>セイジ</t>
    </rPh>
    <rPh sb="61" eb="63">
      <t>ケイザイ</t>
    </rPh>
    <rPh sb="64" eb="66">
      <t>ブンカ</t>
    </rPh>
    <rPh sb="66" eb="68">
      <t>ダンタイ</t>
    </rPh>
    <rPh sb="71" eb="73">
      <t>シュウキョウ</t>
    </rPh>
    <rPh sb="78" eb="79">
      <t>タ</t>
    </rPh>
    <rPh sb="84" eb="85">
      <t>ギョウ</t>
    </rPh>
    <phoneticPr fontId="20"/>
  </si>
  <si>
    <r>
      <t>「</t>
    </r>
    <r>
      <rPr>
        <sz val="10.5"/>
        <color auto="1"/>
        <rFont val="ＭＳ ゴシック"/>
      </rPr>
      <t>所定外給与（超過労働給与）」</t>
    </r>
    <r>
      <rPr>
        <sz val="10.5"/>
        <color auto="1"/>
        <rFont val="ＭＳ 明朝"/>
      </rPr>
      <t>とは、所定の労働時間を超える労働、休日労働、深夜労働等に対して支給される給与のことです。</t>
    </r>
  </si>
  <si>
    <t>生産用機械器具製造業</t>
  </si>
  <si>
    <t>総実労働時間</t>
  </si>
  <si>
    <t>第5表  産業、性別常用労働者数及びパートタイム労働者比率</t>
    <rPh sb="0" eb="1">
      <t>ダイ</t>
    </rPh>
    <rPh sb="2" eb="3">
      <t>ヒョウ</t>
    </rPh>
    <phoneticPr fontId="5"/>
  </si>
  <si>
    <t>季節調整済指数（事業所規模30人以上）</t>
  </si>
  <si>
    <t>超過労働給与</t>
    <rPh sb="0" eb="2">
      <t>チョウカ</t>
    </rPh>
    <rPh sb="2" eb="4">
      <t>ロウドウ</t>
    </rPh>
    <rPh sb="4" eb="6">
      <t>キュウヨ</t>
    </rPh>
    <phoneticPr fontId="5"/>
  </si>
  <si>
    <t>調査</t>
    <rPh sb="0" eb="2">
      <t>チョウサ</t>
    </rPh>
    <phoneticPr fontId="5"/>
  </si>
  <si>
    <t>前年　（同月）  増減率(％)</t>
    <rPh sb="0" eb="2">
      <t>ゼンネン</t>
    </rPh>
    <rPh sb="4" eb="6">
      <t>ドウゲツ</t>
    </rPh>
    <rPh sb="9" eb="11">
      <t>ゾウゲン</t>
    </rPh>
    <rPh sb="11" eb="12">
      <t>リツ</t>
    </rPh>
    <phoneticPr fontId="5"/>
  </si>
  <si>
    <t xml:space="preserve"> E27</t>
  </si>
  <si>
    <t>所定外労働時間</t>
    <rPh sb="0" eb="2">
      <t>ショテイ</t>
    </rPh>
    <rPh sb="2" eb="3">
      <t>ガイ</t>
    </rPh>
    <rPh sb="3" eb="5">
      <t>ロウドウ</t>
    </rPh>
    <rPh sb="5" eb="7">
      <t>ジカン</t>
    </rPh>
    <phoneticPr fontId="5"/>
  </si>
  <si>
    <t>１</t>
  </si>
  <si>
    <t>第3表　名目賃金指数（定期給与）</t>
    <rPh sb="0" eb="1">
      <t>ダイ</t>
    </rPh>
    <rPh sb="2" eb="3">
      <t>ヒョウ</t>
    </rPh>
    <rPh sb="4" eb="6">
      <t>メイモク</t>
    </rPh>
    <rPh sb="6" eb="8">
      <t>チンギン</t>
    </rPh>
    <rPh sb="8" eb="10">
      <t>シスウ</t>
    </rPh>
    <rPh sb="11" eb="13">
      <t>テイキ</t>
    </rPh>
    <rPh sb="13" eb="15">
      <t>キュウヨ</t>
    </rPh>
    <phoneticPr fontId="5"/>
  </si>
  <si>
    <t>P</t>
  </si>
  <si>
    <t>　常用労働者30人以上規模の事業所については、毎年更新される、総務省の事業所母集団データベースの年次フレームを用いて、全事業所のリストを作成し、これを産業規模別に区分し、その区分ごとに調査事業所を抽出しています。また、調査事業所は、平成30年からは毎年１月分調査で一部を入れ替える方式に変更しています。調査の実施方法は郵送又はオンライン調査です。
　常用労働者5～29人規模の事業所については、経済センサスの調査区を用いて設定した毎月勤労統計調査調査区の中から、一定数の調査区を抽出し、その地域内から調査事業所を抽出しています。事業所は、半年ごとに全体の３分の１について交替し、各組は18か月間継続するローテーション方式により調査を行っています。調査の実施方法は、調査員調査又はオンライン調査です。</t>
    <rPh sb="23" eb="25">
      <t>マイトシ</t>
    </rPh>
    <rPh sb="25" eb="27">
      <t>コウシン</t>
    </rPh>
    <rPh sb="31" eb="34">
      <t>ソウムショウ</t>
    </rPh>
    <rPh sb="35" eb="38">
      <t>ジギョウショ</t>
    </rPh>
    <rPh sb="38" eb="41">
      <t>ボシュウダン</t>
    </rPh>
    <rPh sb="48" eb="50">
      <t>ネンジ</t>
    </rPh>
    <rPh sb="109" eb="111">
      <t>チョウサ</t>
    </rPh>
    <rPh sb="111" eb="114">
      <t>ジギョウショ</t>
    </rPh>
    <rPh sb="116" eb="118">
      <t>ヘイセイ</t>
    </rPh>
    <rPh sb="120" eb="121">
      <t>ネン</t>
    </rPh>
    <rPh sb="124" eb="126">
      <t>マイトシ</t>
    </rPh>
    <rPh sb="127" eb="129">
      <t>ガツブン</t>
    </rPh>
    <rPh sb="129" eb="131">
      <t>チョウサ</t>
    </rPh>
    <rPh sb="132" eb="134">
      <t>イチブ</t>
    </rPh>
    <rPh sb="140" eb="142">
      <t>ホウシキ</t>
    </rPh>
    <rPh sb="143" eb="145">
      <t>ヘンコウ</t>
    </rPh>
    <rPh sb="290" eb="291">
      <t>ク</t>
    </rPh>
    <phoneticPr fontId="20"/>
  </si>
  <si>
    <t>パートタイム労働者比率</t>
  </si>
  <si>
    <t>　</t>
  </si>
  <si>
    <t>Ｆ</t>
  </si>
  <si>
    <t>（2）事業所規模３０人以上</t>
    <rPh sb="3" eb="6">
      <t>ジギョウショ</t>
    </rPh>
    <rPh sb="6" eb="8">
      <t>キボ</t>
    </rPh>
    <rPh sb="10" eb="13">
      <t>ニンイジョウ</t>
    </rPh>
    <phoneticPr fontId="25"/>
  </si>
  <si>
    <t>出勤日数</t>
  </si>
  <si>
    <t>Q</t>
  </si>
  <si>
    <t>毎 月 勤 労 統 計 調 査 の 説 明</t>
  </si>
  <si>
    <t>所定外労働時間指数</t>
    <rPh sb="0" eb="2">
      <t>ショテイ</t>
    </rPh>
    <rPh sb="2" eb="3">
      <t>ガイ</t>
    </rPh>
    <rPh sb="3" eb="5">
      <t>ロウドウ</t>
    </rPh>
    <rPh sb="5" eb="7">
      <t>ジカン</t>
    </rPh>
    <rPh sb="7" eb="9">
      <t>シスウ</t>
    </rPh>
    <phoneticPr fontId="5"/>
  </si>
  <si>
    <t>労働時間の動き</t>
    <rPh sb="0" eb="2">
      <t>ロウドウ</t>
    </rPh>
    <rPh sb="2" eb="4">
      <t>ジカン</t>
    </rPh>
    <rPh sb="5" eb="6">
      <t>ウゴ</t>
    </rPh>
    <phoneticPr fontId="5"/>
  </si>
  <si>
    <t>運輸業,郵便業</t>
    <rPh sb="0" eb="3">
      <t>ウンユギョウ</t>
    </rPh>
    <rPh sb="4" eb="6">
      <t>ユウビン</t>
    </rPh>
    <rPh sb="6" eb="7">
      <t>ギョウ</t>
    </rPh>
    <phoneticPr fontId="25"/>
  </si>
  <si>
    <r>
      <t>「</t>
    </r>
    <r>
      <rPr>
        <sz val="10.5"/>
        <color auto="1"/>
        <rFont val="ＭＳ ゴシック"/>
      </rPr>
      <t>所定外労働時間」</t>
    </r>
    <r>
      <rPr>
        <sz val="10.5"/>
        <color auto="1"/>
        <rFont val="ＭＳ 明朝"/>
      </rPr>
      <t>とは、早出、残業、臨時の呼出、休日出勤等の実労働時間のことです。</t>
    </r>
  </si>
  <si>
    <t>常用雇用指数</t>
    <rPh sb="0" eb="2">
      <t>ジョウヨウ</t>
    </rPh>
    <rPh sb="2" eb="4">
      <t>コヨウ</t>
    </rPh>
    <rPh sb="4" eb="6">
      <t>シスウ</t>
    </rPh>
    <phoneticPr fontId="5"/>
  </si>
  <si>
    <t xml:space="preserve"> E09,10</t>
  </si>
  <si>
    <t>産業、性別常用労働者数及びパートタイム労働者比率（事業所規模30人以上）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2" eb="35">
      <t>ニンイジョウ</t>
    </rPh>
    <phoneticPr fontId="5"/>
  </si>
  <si>
    <t>第4表</t>
    <rPh sb="0" eb="1">
      <t>ダイ</t>
    </rPh>
    <rPh sb="2" eb="3">
      <t>ヒョウ</t>
    </rPh>
    <phoneticPr fontId="5"/>
  </si>
  <si>
    <t>輸送用機械器具製造業</t>
  </si>
  <si>
    <t>学術研究等</t>
    <rPh sb="0" eb="2">
      <t>ガクジュツ</t>
    </rPh>
    <rPh sb="2" eb="5">
      <t>ケンキュウトウ</t>
    </rPh>
    <phoneticPr fontId="20"/>
  </si>
  <si>
    <t>E29</t>
  </si>
  <si>
    <t>産　　業</t>
  </si>
  <si>
    <t>製造業</t>
    <rPh sb="0" eb="3">
      <t>セイゾウギョウ</t>
    </rPh>
    <phoneticPr fontId="25"/>
  </si>
  <si>
    <t xml:space="preserve"> I-1</t>
  </si>
  <si>
    <t xml:space="preserve"> E31</t>
  </si>
  <si>
    <t>超過労働給与</t>
    <rPh sb="0" eb="2">
      <t>チョウカ</t>
    </rPh>
    <rPh sb="2" eb="4">
      <t>ロウドウ</t>
    </rPh>
    <rPh sb="4" eb="6">
      <t>キュウヨ</t>
    </rPh>
    <phoneticPr fontId="25"/>
  </si>
  <si>
    <t xml:space="preserve"> PS</t>
  </si>
  <si>
    <t>定期給与</t>
    <rPh sb="0" eb="1">
      <t>サダム</t>
    </rPh>
    <rPh sb="1" eb="2">
      <t>キ</t>
    </rPh>
    <rPh sb="2" eb="4">
      <t>キュウヨ</t>
    </rPh>
    <phoneticPr fontId="5"/>
  </si>
  <si>
    <t>Ｅ</t>
  </si>
  <si>
    <t>E32,20</t>
  </si>
  <si>
    <t>常用労働者数</t>
    <rPh sb="0" eb="2">
      <t>ジョウヨウ</t>
    </rPh>
    <rPh sb="2" eb="5">
      <t>ロウドウシャ</t>
    </rPh>
    <rPh sb="5" eb="6">
      <t>スウ</t>
    </rPh>
    <phoneticPr fontId="5"/>
  </si>
  <si>
    <t>輸送用機械器具</t>
  </si>
  <si>
    <t>化学工業、石油製品・石炭製品製造業</t>
  </si>
  <si>
    <t>(令和２年平均＝100)</t>
    <rPh sb="1" eb="3">
      <t>レイワ</t>
    </rPh>
    <rPh sb="4" eb="5">
      <t>ネン</t>
    </rPh>
    <rPh sb="5" eb="7">
      <t>ヘイキン</t>
    </rPh>
    <phoneticPr fontId="5"/>
  </si>
  <si>
    <t>Ｏ</t>
  </si>
  <si>
    <t>円</t>
    <rPh sb="0" eb="1">
      <t>エン</t>
    </rPh>
    <phoneticPr fontId="25"/>
  </si>
  <si>
    <t>指　　　　　　　　　　　　　数</t>
    <rPh sb="0" eb="1">
      <t>ユビ</t>
    </rPh>
    <rPh sb="14" eb="15">
      <t>カズ</t>
    </rPh>
    <phoneticPr fontId="5"/>
  </si>
  <si>
    <t>％</t>
  </si>
  <si>
    <t>実質賃金指数（現金給与総額）（事業所規模5人以上・30人以上）</t>
  </si>
  <si>
    <t>表１　月間現金給与額</t>
    <rPh sb="0" eb="1">
      <t>ヒョウ</t>
    </rPh>
    <rPh sb="3" eb="5">
      <t>ゲッカン</t>
    </rPh>
    <rPh sb="5" eb="7">
      <t>ゲンキン</t>
    </rPh>
    <rPh sb="7" eb="9">
      <t>キュウヨ</t>
    </rPh>
    <rPh sb="9" eb="10">
      <t>ガク</t>
    </rPh>
    <phoneticPr fontId="5"/>
  </si>
  <si>
    <t>木材・木製品</t>
  </si>
  <si>
    <t>時間</t>
    <rPh sb="0" eb="2">
      <t>ジカン</t>
    </rPh>
    <phoneticPr fontId="25"/>
  </si>
  <si>
    <t>所定内給与</t>
    <rPh sb="0" eb="3">
      <t>ショテイナイ</t>
    </rPh>
    <rPh sb="3" eb="5">
      <t>キュウヨ</t>
    </rPh>
    <phoneticPr fontId="5"/>
  </si>
  <si>
    <t>産        業</t>
  </si>
  <si>
    <t>調査産業計</t>
    <rPh sb="0" eb="2">
      <t>チョウサ</t>
    </rPh>
    <rPh sb="2" eb="4">
      <t>サンギョウ</t>
    </rPh>
    <rPh sb="4" eb="5">
      <t>ケイ</t>
    </rPh>
    <phoneticPr fontId="25"/>
  </si>
  <si>
    <t>特別給与</t>
    <rPh sb="0" eb="2">
      <t>トクベツ</t>
    </rPh>
    <rPh sb="2" eb="4">
      <t>キュウヨ</t>
    </rPh>
    <phoneticPr fontId="5"/>
  </si>
  <si>
    <t>E09,10</t>
  </si>
  <si>
    <t>　　　　　　　　　　　　　第11表  産業、就業形態別常用労働者1人平均月間出勤日数及び実労働時間</t>
    <rPh sb="13" eb="14">
      <t>ダイ</t>
    </rPh>
    <rPh sb="16" eb="17">
      <t>ヒョウ</t>
    </rPh>
    <rPh sb="27" eb="29">
      <t>ジョウヨウ</t>
    </rPh>
    <phoneticPr fontId="5"/>
  </si>
  <si>
    <t>卸売業,小売業</t>
    <rPh sb="0" eb="2">
      <t>オロシウ</t>
    </rPh>
    <rPh sb="2" eb="3">
      <t>ギョウ</t>
    </rPh>
    <rPh sb="4" eb="6">
      <t>コウリ</t>
    </rPh>
    <rPh sb="6" eb="7">
      <t>ギョウ</t>
    </rPh>
    <phoneticPr fontId="25"/>
  </si>
  <si>
    <t>医療,福祉</t>
    <rPh sb="0" eb="2">
      <t>イリョウ</t>
    </rPh>
    <rPh sb="3" eb="5">
      <t>フクシ</t>
    </rPh>
    <phoneticPr fontId="25"/>
  </si>
  <si>
    <t>金融業，</t>
    <rPh sb="0" eb="3">
      <t>キンユウギョウ</t>
    </rPh>
    <phoneticPr fontId="5"/>
  </si>
  <si>
    <t>３</t>
  </si>
  <si>
    <t xml:space="preserve"> E19</t>
  </si>
  <si>
    <t>第8表　労働時間指数（所定外労働時間）</t>
    <rPh sb="0" eb="1">
      <t>ダイ</t>
    </rPh>
    <rPh sb="2" eb="3">
      <t>ヒョウ</t>
    </rPh>
    <rPh sb="4" eb="6">
      <t>ロウドウ</t>
    </rPh>
    <rPh sb="6" eb="8">
      <t>ジカン</t>
    </rPh>
    <rPh sb="8" eb="10">
      <t>シスウ</t>
    </rPh>
    <rPh sb="11" eb="13">
      <t>ショテイ</t>
    </rPh>
    <rPh sb="13" eb="14">
      <t>ガイ</t>
    </rPh>
    <rPh sb="14" eb="15">
      <t>ロウ</t>
    </rPh>
    <rPh sb="15" eb="16">
      <t>ハタラキ</t>
    </rPh>
    <rPh sb="16" eb="18">
      <t>ジカン</t>
    </rPh>
    <phoneticPr fontId="5"/>
  </si>
  <si>
    <t xml:space="preserve">　　　　　　　　　　　　 </t>
  </si>
  <si>
    <t>医療， 福祉</t>
  </si>
  <si>
    <t>所定外労働時間</t>
  </si>
  <si>
    <t>５</t>
  </si>
  <si>
    <t>３０～９９人</t>
    <rPh sb="5" eb="6">
      <t>ニン</t>
    </rPh>
    <phoneticPr fontId="5"/>
  </si>
  <si>
    <t xml:space="preserve"> 次の条件に該当する労働者をいいます。</t>
    <rPh sb="3" eb="5">
      <t>ジョウケン</t>
    </rPh>
    <phoneticPr fontId="20"/>
  </si>
  <si>
    <t>情報通信機械器具製造業</t>
  </si>
  <si>
    <t>その他の製造業、なめし革</t>
  </si>
  <si>
    <t xml:space="preserve"> P83</t>
  </si>
  <si>
    <t>物品賃貸業</t>
    <rPh sb="0" eb="2">
      <t>ブッピン</t>
    </rPh>
    <rPh sb="2" eb="4">
      <t>チンタイ</t>
    </rPh>
    <rPh sb="4" eb="5">
      <t>ギョウ</t>
    </rPh>
    <phoneticPr fontId="5"/>
  </si>
  <si>
    <t>木材・木製品製造業（家具を除く）</t>
  </si>
  <si>
    <t>電気・ガス・熱供給・水道業</t>
    <rPh sb="0" eb="2">
      <t>デンキ</t>
    </rPh>
    <rPh sb="6" eb="7">
      <t>ネツ</t>
    </rPh>
    <rPh sb="7" eb="9">
      <t>キョウキュウ</t>
    </rPh>
    <rPh sb="10" eb="13">
      <t>スイドウギョウ</t>
    </rPh>
    <phoneticPr fontId="20"/>
  </si>
  <si>
    <t>１日の所定労働時間が一般の労働者と同じで、１週の所定労働日数が一般の労働者より少ない者。</t>
    <rPh sb="39" eb="40">
      <t>スク</t>
    </rPh>
    <phoneticPr fontId="20"/>
  </si>
  <si>
    <t>第10表　季節調整済指数　（事業所規模30人以上）</t>
    <rPh sb="0" eb="1">
      <t>ダイ</t>
    </rPh>
    <rPh sb="3" eb="4">
      <t>ヒョウ</t>
    </rPh>
    <rPh sb="14" eb="17">
      <t>ジギョウショ</t>
    </rPh>
    <rPh sb="17" eb="19">
      <t>キボ</t>
    </rPh>
    <rPh sb="21" eb="24">
      <t>ニンイジョウ</t>
    </rPh>
    <phoneticPr fontId="5"/>
  </si>
  <si>
    <t>F</t>
  </si>
  <si>
    <t>複合</t>
    <rPh sb="0" eb="2">
      <t>フクゴウ</t>
    </rPh>
    <phoneticPr fontId="5"/>
  </si>
  <si>
    <t>職業紹介・派遣業</t>
  </si>
  <si>
    <t>５年</t>
  </si>
  <si>
    <t>利用上の注意</t>
    <rPh sb="0" eb="3">
      <t>リヨウジョウ</t>
    </rPh>
    <rPh sb="4" eb="6">
      <t>チュウイ</t>
    </rPh>
    <phoneticPr fontId="5"/>
  </si>
  <si>
    <t>その他の製造業、なめし革</t>
    <rPh sb="2" eb="3">
      <t>タ</t>
    </rPh>
    <rPh sb="4" eb="7">
      <t>セイゾウギョウ</t>
    </rPh>
    <rPh sb="11" eb="12">
      <t>カワ</t>
    </rPh>
    <phoneticPr fontId="5"/>
  </si>
  <si>
    <t>L</t>
  </si>
  <si>
    <t>第10表  産業、就業形態別常用労働者1人平均月間現金給与額</t>
    <rPh sb="0" eb="1">
      <t>ダイ</t>
    </rPh>
    <rPh sb="3" eb="4">
      <t>ヒョウ</t>
    </rPh>
    <rPh sb="14" eb="16">
      <t>ジョウヨウ</t>
    </rPh>
    <phoneticPr fontId="5"/>
  </si>
  <si>
    <t>日</t>
    <rPh sb="0" eb="1">
      <t>ニチ</t>
    </rPh>
    <phoneticPr fontId="5"/>
  </si>
  <si>
    <t>プラスチック製品</t>
  </si>
  <si>
    <t>Ｎ</t>
  </si>
  <si>
    <t>E19</t>
  </si>
  <si>
    <t>本月中の減少労働者数</t>
    <rPh sb="0" eb="3">
      <t>ホンゲツチュウ</t>
    </rPh>
    <rPh sb="4" eb="6">
      <t>ゲンショウ</t>
    </rPh>
    <rPh sb="6" eb="9">
      <t>ロウドウシャ</t>
    </rPh>
    <rPh sb="9" eb="10">
      <t>カズ</t>
    </rPh>
    <phoneticPr fontId="5"/>
  </si>
  <si>
    <t>賃金</t>
  </si>
  <si>
    <t>現金給与    総  額</t>
    <rPh sb="0" eb="2">
      <t>ゲンキン</t>
    </rPh>
    <rPh sb="2" eb="4">
      <t>キュウヨ</t>
    </rPh>
    <rPh sb="8" eb="9">
      <t>フサ</t>
    </rPh>
    <rPh sb="11" eb="12">
      <t>ガク</t>
    </rPh>
    <phoneticPr fontId="5"/>
  </si>
  <si>
    <t>労働時間</t>
    <rPh sb="0" eb="2">
      <t>ロウドウ</t>
    </rPh>
    <rPh sb="2" eb="4">
      <t>ジカン</t>
    </rPh>
    <phoneticPr fontId="5"/>
  </si>
  <si>
    <t>産業、性別常用労働者１人平均月間現金給与額（事業所規模5人以上）</t>
  </si>
  <si>
    <t>産業就業形態別労働時間</t>
    <rPh sb="0" eb="2">
      <t>サンギョウ</t>
    </rPh>
    <rPh sb="2" eb="4">
      <t>シュウギョウ</t>
    </rPh>
    <rPh sb="4" eb="7">
      <t>ケイタイベツ</t>
    </rPh>
    <rPh sb="7" eb="9">
      <t>ロウドウ</t>
    </rPh>
    <rPh sb="9" eb="11">
      <t>ジカン</t>
    </rPh>
    <phoneticPr fontId="5"/>
  </si>
  <si>
    <t>時間</t>
    <rPh sb="0" eb="2">
      <t>ジカン</t>
    </rPh>
    <phoneticPr fontId="5"/>
  </si>
  <si>
    <t>平成</t>
    <rPh sb="0" eb="2">
      <t>ヘイセイ</t>
    </rPh>
    <phoneticPr fontId="5"/>
  </si>
  <si>
    <t>規模別労働時間</t>
    <rPh sb="0" eb="3">
      <t>キボベツ</t>
    </rPh>
    <rPh sb="3" eb="5">
      <t>ロウドウ</t>
    </rPh>
    <rPh sb="5" eb="7">
      <t>ジカン</t>
    </rPh>
    <phoneticPr fontId="5"/>
  </si>
  <si>
    <t xml:space="preserve"> E13</t>
  </si>
  <si>
    <t>E27</t>
  </si>
  <si>
    <t>生活関連サービス業,娯楽業</t>
    <rPh sb="0" eb="2">
      <t>セイカツ</t>
    </rPh>
    <rPh sb="2" eb="4">
      <t>カンレン</t>
    </rPh>
    <rPh sb="8" eb="9">
      <t>ギョウ</t>
    </rPh>
    <rPh sb="10" eb="13">
      <t>ゴラクギョウ</t>
    </rPh>
    <phoneticPr fontId="25"/>
  </si>
  <si>
    <t>　｢０｣は、表記単位に満たないもの。</t>
  </si>
  <si>
    <t>産業、事業所規模別常用労働者１人平均月間出勤日数及び実労働時間</t>
    <rPh sb="0" eb="1">
      <t>サン</t>
    </rPh>
    <rPh sb="1" eb="2">
      <t>ギョウ</t>
    </rPh>
    <rPh sb="3" eb="6">
      <t>ジギョウショ</t>
    </rPh>
    <rPh sb="6" eb="9">
      <t>キボベツ</t>
    </rPh>
    <rPh sb="9" eb="11">
      <t>ジョウヨウ</t>
    </rPh>
    <rPh sb="11" eb="14">
      <t>ロウドウシャ</t>
    </rPh>
    <rPh sb="16" eb="18">
      <t>ヘイキン</t>
    </rPh>
    <rPh sb="18" eb="20">
      <t>ゲッカン</t>
    </rPh>
    <rPh sb="20" eb="22">
      <t>シュッキン</t>
    </rPh>
    <rPh sb="22" eb="24">
      <t>ニッスウ</t>
    </rPh>
    <rPh sb="24" eb="25">
      <t>オヨ</t>
    </rPh>
    <rPh sb="26" eb="27">
      <t>ジツ</t>
    </rPh>
    <rPh sb="27" eb="29">
      <t>ロウドウ</t>
    </rPh>
    <rPh sb="29" eb="31">
      <t>ジカン</t>
    </rPh>
    <phoneticPr fontId="5"/>
  </si>
  <si>
    <t>食料品製造業、飲料・たばこ・飼料製造業</t>
  </si>
  <si>
    <t>現金給与総額</t>
    <rPh sb="0" eb="2">
      <t>ゲンキン</t>
    </rPh>
    <rPh sb="2" eb="4">
      <t>キュウヨ</t>
    </rPh>
    <rPh sb="4" eb="6">
      <t>ソウガク</t>
    </rPh>
    <phoneticPr fontId="5"/>
  </si>
  <si>
    <t>実労働時間</t>
  </si>
  <si>
    <t xml:space="preserve"> E29</t>
  </si>
  <si>
    <t>学術</t>
    <rPh sb="0" eb="2">
      <t>ガクジュツ</t>
    </rPh>
    <phoneticPr fontId="5"/>
  </si>
  <si>
    <t>サービス業（他に分類されないもの）</t>
    <rPh sb="4" eb="5">
      <t>ギョウ</t>
    </rPh>
    <rPh sb="6" eb="7">
      <t>タ</t>
    </rPh>
    <rPh sb="8" eb="10">
      <t>ブンルイ</t>
    </rPh>
    <phoneticPr fontId="20"/>
  </si>
  <si>
    <t>J</t>
  </si>
  <si>
    <t xml:space="preserve"> E23</t>
  </si>
  <si>
    <t>電気機械器具製造業</t>
  </si>
  <si>
    <t>前年
同月差</t>
    <rPh sb="0" eb="2">
      <t>ゼンネン</t>
    </rPh>
    <rPh sb="3" eb="5">
      <t>ドウゲツヒ</t>
    </rPh>
    <rPh sb="5" eb="6">
      <t>サ</t>
    </rPh>
    <phoneticPr fontId="5"/>
  </si>
  <si>
    <t>　現金給与総額のうち定期給与は291,430円で、前年同月比2.2％増、特別給与は4,698円で、前年同月差1,128円増となった。</t>
  </si>
  <si>
    <t>定期給与</t>
  </si>
  <si>
    <t>表４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5"/>
  </si>
  <si>
    <t>ないサービス業</t>
    <rPh sb="6" eb="7">
      <t>ギョウ</t>
    </rPh>
    <phoneticPr fontId="5"/>
  </si>
  <si>
    <t>　　　　　　　　　　　　　　　</t>
  </si>
  <si>
    <t>静岡県の賃金、労働時間及び雇用の動き</t>
    <rPh sb="11" eb="12">
      <t>オヨ</t>
    </rPh>
    <rPh sb="16" eb="17">
      <t>ウゴ</t>
    </rPh>
    <phoneticPr fontId="5"/>
  </si>
  <si>
    <t>労働時間指数（所定外労働時間）（事業所規模5人以上・30人以上）</t>
  </si>
  <si>
    <t>産業計</t>
    <rPh sb="0" eb="2">
      <t>サンギョウ</t>
    </rPh>
    <rPh sb="2" eb="3">
      <t>ケイ</t>
    </rPh>
    <phoneticPr fontId="5"/>
  </si>
  <si>
    <t>パルプ・紙・紙加工品製造業</t>
  </si>
  <si>
    <t>（単位：人）</t>
    <rPh sb="1" eb="3">
      <t>タンイ</t>
    </rPh>
    <rPh sb="4" eb="5">
      <t>ヒト</t>
    </rPh>
    <phoneticPr fontId="5"/>
  </si>
  <si>
    <t>本月中の増加労働者数</t>
    <rPh sb="0" eb="3">
      <t>ホンゲツチュウ</t>
    </rPh>
    <rPh sb="4" eb="6">
      <t>ゾウカ</t>
    </rPh>
    <rPh sb="6" eb="9">
      <t>ロウドウシャ</t>
    </rPh>
    <rPh sb="9" eb="10">
      <t>スウ</t>
    </rPh>
    <phoneticPr fontId="5"/>
  </si>
  <si>
    <t>事業所規模 ＝ ５人以上</t>
  </si>
  <si>
    <t>Ｇ</t>
  </si>
  <si>
    <t>Ⅱ 統　計　表　　　　　　　　　　　　　　　　　　　　　　　　　　　　</t>
  </si>
  <si>
    <t>－ 28 －</t>
  </si>
  <si>
    <t>２　実　数　表</t>
    <rPh sb="2" eb="3">
      <t>ミ</t>
    </rPh>
    <rPh sb="4" eb="5">
      <t>カズ</t>
    </rPh>
    <rPh sb="6" eb="7">
      <t>ヒョウ</t>
    </rPh>
    <phoneticPr fontId="5"/>
  </si>
  <si>
    <t xml:space="preserve"> E21</t>
  </si>
  <si>
    <t>規模別賃金</t>
    <rPh sb="0" eb="3">
      <t>キボベツ</t>
    </rPh>
    <rPh sb="3" eb="5">
      <t>チンギン</t>
    </rPh>
    <phoneticPr fontId="5"/>
  </si>
  <si>
    <t>（事業所規模３０人以上）</t>
    <rPh sb="1" eb="4">
      <t>ジギョウショ</t>
    </rPh>
    <rPh sb="4" eb="6">
      <t>キボ</t>
    </rPh>
    <rPh sb="8" eb="11">
      <t>ニンイジョウ</t>
    </rPh>
    <phoneticPr fontId="25"/>
  </si>
  <si>
    <t>(5)</t>
  </si>
  <si>
    <t>繊維工業</t>
  </si>
  <si>
    <t>化学、石油・石炭</t>
  </si>
  <si>
    <t>統計法に基づく基幹統計</t>
    <rPh sb="0" eb="3">
      <t>トウケイホウ</t>
    </rPh>
    <rPh sb="4" eb="5">
      <t>モト</t>
    </rPh>
    <rPh sb="7" eb="9">
      <t>キカン</t>
    </rPh>
    <phoneticPr fontId="5"/>
  </si>
  <si>
    <t>(2)事業所規模３０人以上</t>
  </si>
  <si>
    <t>本月中の増加労働者数</t>
  </si>
  <si>
    <t>卸売業（I50～I55）</t>
    <rPh sb="0" eb="3">
      <t>オロシウリギョウ</t>
    </rPh>
    <phoneticPr fontId="5"/>
  </si>
  <si>
    <t>月</t>
  </si>
  <si>
    <t>年月</t>
    <rPh sb="0" eb="1">
      <t>ネン</t>
    </rPh>
    <phoneticPr fontId="5"/>
  </si>
  <si>
    <t>現金給与総額</t>
  </si>
  <si>
    <t>宿泊業,飲食サービス業</t>
    <rPh sb="0" eb="2">
      <t>シュクハク</t>
    </rPh>
    <rPh sb="2" eb="3">
      <t>ギョウ</t>
    </rPh>
    <rPh sb="4" eb="6">
      <t>インショク</t>
    </rPh>
    <rPh sb="10" eb="11">
      <t>ギョウ</t>
    </rPh>
    <phoneticPr fontId="25"/>
  </si>
  <si>
    <t>E12</t>
  </si>
  <si>
    <t>目　　　　　　　　次</t>
  </si>
  <si>
    <t>常用雇用指数</t>
  </si>
  <si>
    <t>D</t>
  </si>
  <si>
    <t>産業、性別常用労働者１人平均月間出勤日数及び実労働時間（事業所規模30人以上）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5" eb="38">
      <t>ニンイジョウ</t>
    </rPh>
    <phoneticPr fontId="5"/>
  </si>
  <si>
    <t>離職率</t>
  </si>
  <si>
    <t>産業就業形態別雇用</t>
    <rPh sb="0" eb="2">
      <t>サンギョウ</t>
    </rPh>
    <rPh sb="2" eb="4">
      <t>シュウギョウ</t>
    </rPh>
    <rPh sb="4" eb="7">
      <t>ケイタイベツ</t>
    </rPh>
    <rPh sb="7" eb="9">
      <t>コヨウ</t>
    </rPh>
    <phoneticPr fontId="5"/>
  </si>
  <si>
    <t>　指数の算出方法は、「各月の調査結果の実数÷基準数値×100」であり、「基準数値」とは基準年における１か月あたりの単純平均です。令和４年１月分結果から、指数は、令和２年平均を100とする令和２年基準としています。これに伴い、令和４年１月分以降と比較できるように、令和３年12月分までの指数を令和２年平均が100となるよう改訂しました。令和３年12月分までの増減率は、平成27年基準指数で計算したものです。したがって、改訂後の指数で計算した場合と必ずしも一致しません。</t>
    <rPh sb="1" eb="3">
      <t>シスウ</t>
    </rPh>
    <rPh sb="4" eb="6">
      <t>サンシュツ</t>
    </rPh>
    <rPh sb="6" eb="8">
      <t>ホウホウ</t>
    </rPh>
    <rPh sb="11" eb="13">
      <t>カクゲツ</t>
    </rPh>
    <rPh sb="14" eb="16">
      <t>チョウサ</t>
    </rPh>
    <rPh sb="16" eb="18">
      <t>ケッカ</t>
    </rPh>
    <rPh sb="19" eb="21">
      <t>ジッスウ</t>
    </rPh>
    <rPh sb="22" eb="24">
      <t>キジュン</t>
    </rPh>
    <rPh sb="24" eb="26">
      <t>スウチ</t>
    </rPh>
    <rPh sb="64" eb="66">
      <t>レイワ</t>
    </rPh>
    <rPh sb="67" eb="68">
      <t>ネン</t>
    </rPh>
    <rPh sb="69" eb="71">
      <t>ガツブン</t>
    </rPh>
    <rPh sb="71" eb="73">
      <t>ケッカ</t>
    </rPh>
    <rPh sb="76" eb="78">
      <t>シスウ</t>
    </rPh>
    <rPh sb="80" eb="82">
      <t>レイワ</t>
    </rPh>
    <rPh sb="83" eb="84">
      <t>ネン</t>
    </rPh>
    <rPh sb="84" eb="86">
      <t>ヘイキン</t>
    </rPh>
    <rPh sb="93" eb="95">
      <t>レイワ</t>
    </rPh>
    <rPh sb="96" eb="97">
      <t>ネン</t>
    </rPh>
    <rPh sb="97" eb="99">
      <t>キジュン</t>
    </rPh>
    <rPh sb="109" eb="110">
      <t>トモナ</t>
    </rPh>
    <rPh sb="112" eb="114">
      <t>レイワ</t>
    </rPh>
    <rPh sb="115" eb="116">
      <t>ネン</t>
    </rPh>
    <rPh sb="117" eb="118">
      <t>ガツ</t>
    </rPh>
    <rPh sb="118" eb="119">
      <t>ブン</t>
    </rPh>
    <rPh sb="119" eb="121">
      <t>イコウ</t>
    </rPh>
    <rPh sb="122" eb="124">
      <t>ヒカク</t>
    </rPh>
    <rPh sb="131" eb="133">
      <t>レイワ</t>
    </rPh>
    <rPh sb="134" eb="135">
      <t>ネン</t>
    </rPh>
    <rPh sb="137" eb="138">
      <t>ガツ</t>
    </rPh>
    <rPh sb="138" eb="139">
      <t>ブン</t>
    </rPh>
    <rPh sb="142" eb="144">
      <t>シスウ</t>
    </rPh>
    <rPh sb="145" eb="147">
      <t>レイワ</t>
    </rPh>
    <rPh sb="148" eb="149">
      <t>ネン</t>
    </rPh>
    <rPh sb="149" eb="151">
      <t>ヘイキン</t>
    </rPh>
    <rPh sb="160" eb="162">
      <t>カイテイ</t>
    </rPh>
    <rPh sb="167" eb="169">
      <t>レイワ</t>
    </rPh>
    <rPh sb="170" eb="171">
      <t>ネン</t>
    </rPh>
    <rPh sb="173" eb="174">
      <t>ガツ</t>
    </rPh>
    <rPh sb="174" eb="175">
      <t>ブン</t>
    </rPh>
    <rPh sb="178" eb="181">
      <t>ゾウゲンリツ</t>
    </rPh>
    <rPh sb="183" eb="185">
      <t>ヘイセイ</t>
    </rPh>
    <rPh sb="187" eb="188">
      <t>ネン</t>
    </rPh>
    <rPh sb="188" eb="190">
      <t>キジュン</t>
    </rPh>
    <rPh sb="190" eb="192">
      <t>シスウ</t>
    </rPh>
    <rPh sb="193" eb="195">
      <t>ケイサン</t>
    </rPh>
    <rPh sb="208" eb="211">
      <t>カイテイゴ</t>
    </rPh>
    <rPh sb="212" eb="214">
      <t>シスウ</t>
    </rPh>
    <rPh sb="215" eb="217">
      <t>ケイサン</t>
    </rPh>
    <rPh sb="219" eb="221">
      <t>バアイ</t>
    </rPh>
    <rPh sb="222" eb="223">
      <t>カナラ</t>
    </rPh>
    <rPh sb="226" eb="228">
      <t>イッチ</t>
    </rPh>
    <phoneticPr fontId="20"/>
  </si>
  <si>
    <t>２</t>
  </si>
  <si>
    <t>N</t>
  </si>
  <si>
    <t>季節調整済指数</t>
  </si>
  <si>
    <t>パートタイム労働者</t>
    <rPh sb="6" eb="9">
      <t>ロウドウシャ</t>
    </rPh>
    <phoneticPr fontId="5"/>
  </si>
  <si>
    <t>出勤日数</t>
    <rPh sb="0" eb="2">
      <t>シュッキン</t>
    </rPh>
    <rPh sb="2" eb="4">
      <t>ニッスウ</t>
    </rPh>
    <phoneticPr fontId="25"/>
  </si>
  <si>
    <t>２　調査の対象</t>
  </si>
  <si>
    <t>第10表</t>
    <rPh sb="0" eb="1">
      <t>ダイ</t>
    </rPh>
    <rPh sb="3" eb="4">
      <t>ヒョウ</t>
    </rPh>
    <phoneticPr fontId="5"/>
  </si>
  <si>
    <t>産業中分類</t>
    <rPh sb="0" eb="2">
      <t>サンギョウ</t>
    </rPh>
    <rPh sb="2" eb="5">
      <t>チュウブンルイ</t>
    </rPh>
    <phoneticPr fontId="20"/>
  </si>
  <si>
    <t xml:space="preserve"> E24</t>
  </si>
  <si>
    <t>産業、就業形態別常用労働者１人平均月間現金給与額（事業所規模30人以上）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2" eb="35">
      <t>ニンイジョウ</t>
    </rPh>
    <phoneticPr fontId="5"/>
  </si>
  <si>
    <t>金属製品製造業</t>
  </si>
  <si>
    <t>名目賃金指数（定期給与）（事業所規模5人以上・30人以上）</t>
  </si>
  <si>
    <t xml:space="preserve"> I-2</t>
  </si>
  <si>
    <t>月</t>
    <rPh sb="0" eb="1">
      <t>ガツ</t>
    </rPh>
    <phoneticPr fontId="5"/>
  </si>
  <si>
    <t>　調査結果の実数の年平均値は、各月の数値を常用労働者で加重平均することによって算出しています。また、指数及び労働異動率の年平均値は各月の数値を単純平均したものです。</t>
  </si>
  <si>
    <t>　「製造業」の所定外労働時間は14.9時間で、前年同月比1.3％減となった。</t>
  </si>
  <si>
    <t>事業所規模5人以上</t>
    <rPh sb="0" eb="3">
      <t>ジギョウショ</t>
    </rPh>
    <rPh sb="3" eb="5">
      <t>キボ</t>
    </rPh>
    <rPh sb="6" eb="9">
      <t>ニンイジョウ</t>
    </rPh>
    <phoneticPr fontId="5"/>
  </si>
  <si>
    <t>食料品・たばこ</t>
  </si>
  <si>
    <t>総実労働時間指数</t>
    <rPh sb="0" eb="1">
      <t>ソウ</t>
    </rPh>
    <rPh sb="1" eb="2">
      <t>ジツ</t>
    </rPh>
    <rPh sb="2" eb="4">
      <t>ロウドウ</t>
    </rPh>
    <rPh sb="4" eb="6">
      <t>ジカン</t>
    </rPh>
    <rPh sb="6" eb="8">
      <t>シスウ</t>
    </rPh>
    <phoneticPr fontId="5"/>
  </si>
  <si>
    <t>総実労働時間</t>
    <rPh sb="0" eb="1">
      <t>ソウ</t>
    </rPh>
    <rPh sb="1" eb="2">
      <t>ジツ</t>
    </rPh>
    <rPh sb="2" eb="4">
      <t>ロウドウ</t>
    </rPh>
    <rPh sb="4" eb="6">
      <t>ジカン</t>
    </rPh>
    <phoneticPr fontId="5"/>
  </si>
  <si>
    <t>第8表</t>
    <rPh sb="0" eb="1">
      <t>ダイ</t>
    </rPh>
    <rPh sb="2" eb="3">
      <t>ヒョウ</t>
    </rPh>
    <phoneticPr fontId="5"/>
  </si>
  <si>
    <t xml:space="preserve"> 1　賃金の動き</t>
    <rPh sb="3" eb="5">
      <t>チンギン</t>
    </rPh>
    <rPh sb="6" eb="7">
      <t>ウゴ</t>
    </rPh>
    <phoneticPr fontId="25"/>
  </si>
  <si>
    <t>所定外時間</t>
    <rPh sb="0" eb="2">
      <t>ショテイ</t>
    </rPh>
    <rPh sb="2" eb="3">
      <t>ガイ</t>
    </rPh>
    <rPh sb="3" eb="5">
      <t>ジカン</t>
    </rPh>
    <phoneticPr fontId="5"/>
  </si>
  <si>
    <t>E16,17</t>
  </si>
  <si>
    <t>E30</t>
  </si>
  <si>
    <t>卸売業， 小売業</t>
  </si>
  <si>
    <t>E18</t>
  </si>
  <si>
    <t>E</t>
  </si>
  <si>
    <t>第12表</t>
    <rPh sb="0" eb="1">
      <t>ダイ</t>
    </rPh>
    <rPh sb="3" eb="4">
      <t>ヒョウ</t>
    </rPh>
    <phoneticPr fontId="5"/>
  </si>
  <si>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rPh sb="1" eb="2">
      <t>チュウ</t>
    </rPh>
    <rPh sb="4" eb="6">
      <t>ジッシツ</t>
    </rPh>
    <rPh sb="6" eb="8">
      <t>チンギン</t>
    </rPh>
    <rPh sb="8" eb="10">
      <t>シスウ</t>
    </rPh>
    <rPh sb="12" eb="14">
      <t>メイモク</t>
    </rPh>
    <rPh sb="14" eb="16">
      <t>チンギン</t>
    </rPh>
    <rPh sb="16" eb="18">
      <t>シスウ</t>
    </rPh>
    <rPh sb="19" eb="22">
      <t>ショウヒシャ</t>
    </rPh>
    <rPh sb="22" eb="24">
      <t>ブッカ</t>
    </rPh>
    <rPh sb="24" eb="26">
      <t>シスウ</t>
    </rPh>
    <rPh sb="27" eb="28">
      <t>モ</t>
    </rPh>
    <rPh sb="28" eb="29">
      <t>イエ</t>
    </rPh>
    <rPh sb="30" eb="32">
      <t>キゾク</t>
    </rPh>
    <rPh sb="32" eb="34">
      <t>ヤチン</t>
    </rPh>
    <rPh sb="35" eb="36">
      <t>ノゾ</t>
    </rPh>
    <rPh sb="37" eb="39">
      <t>ソウゴウ</t>
    </rPh>
    <rPh sb="39" eb="41">
      <t>シスウ</t>
    </rPh>
    <rPh sb="43" eb="44">
      <t>ジョ</t>
    </rPh>
    <rPh sb="46" eb="49">
      <t>ヒャクブンリツ</t>
    </rPh>
    <rPh sb="49" eb="50">
      <t>カ</t>
    </rPh>
    <rPh sb="95" eb="98">
      <t>シズオカケン</t>
    </rPh>
    <rPh sb="99" eb="101">
      <t>スウチ</t>
    </rPh>
    <rPh sb="112" eb="114">
      <t>レイワ</t>
    </rPh>
    <rPh sb="115" eb="116">
      <t>ネン</t>
    </rPh>
    <rPh sb="117" eb="118">
      <t>ガツ</t>
    </rPh>
    <rPh sb="118" eb="119">
      <t>ブン</t>
    </rPh>
    <rPh sb="121" eb="123">
      <t>マイツキ</t>
    </rPh>
    <rPh sb="123" eb="125">
      <t>キンロウ</t>
    </rPh>
    <rPh sb="125" eb="127">
      <t>トウケイ</t>
    </rPh>
    <rPh sb="127" eb="129">
      <t>チョウサ</t>
    </rPh>
    <rPh sb="130" eb="132">
      <t>キジュン</t>
    </rPh>
    <rPh sb="132" eb="133">
      <t>ネン</t>
    </rPh>
    <rPh sb="134" eb="136">
      <t>レイワ</t>
    </rPh>
    <rPh sb="137" eb="138">
      <t>ネン</t>
    </rPh>
    <rPh sb="139" eb="141">
      <t>ヘンコウ</t>
    </rPh>
    <rPh sb="146" eb="147">
      <t>トモナ</t>
    </rPh>
    <rPh sb="149" eb="151">
      <t>ヘイセイ</t>
    </rPh>
    <rPh sb="153" eb="154">
      <t>ネン</t>
    </rPh>
    <rPh sb="155" eb="156">
      <t>ガツ</t>
    </rPh>
    <rPh sb="156" eb="157">
      <t>ブン</t>
    </rPh>
    <rPh sb="157" eb="159">
      <t>イゼン</t>
    </rPh>
    <rPh sb="160" eb="161">
      <t>サカノボ</t>
    </rPh>
    <rPh sb="163" eb="165">
      <t>シズオカ</t>
    </rPh>
    <rPh sb="165" eb="166">
      <t>シ</t>
    </rPh>
    <rPh sb="167" eb="169">
      <t>スウチ</t>
    </rPh>
    <rPh sb="170" eb="172">
      <t>シヨウ</t>
    </rPh>
    <rPh sb="174" eb="176">
      <t>シスウ</t>
    </rPh>
    <rPh sb="177" eb="179">
      <t>カイテイ</t>
    </rPh>
    <rPh sb="184" eb="185">
      <t>アワ</t>
    </rPh>
    <rPh sb="188" eb="191">
      <t>ショウヒシャ</t>
    </rPh>
    <rPh sb="191" eb="193">
      <t>ブッカ</t>
    </rPh>
    <rPh sb="193" eb="195">
      <t>シスウ</t>
    </rPh>
    <rPh sb="196" eb="198">
      <t>キジュン</t>
    </rPh>
    <rPh sb="198" eb="199">
      <t>ネン</t>
    </rPh>
    <rPh sb="200" eb="202">
      <t>レイワ</t>
    </rPh>
    <rPh sb="203" eb="204">
      <t>ネン</t>
    </rPh>
    <rPh sb="205" eb="207">
      <t>ヘンコウ</t>
    </rPh>
    <rPh sb="210" eb="212">
      <t>レイワ</t>
    </rPh>
    <rPh sb="213" eb="214">
      <t>ネン</t>
    </rPh>
    <rPh sb="214" eb="215">
      <t>ブン</t>
    </rPh>
    <rPh sb="216" eb="219">
      <t>ゾウゲンリツ</t>
    </rPh>
    <rPh sb="220" eb="222">
      <t>カイテイ</t>
    </rPh>
    <rPh sb="230" eb="232">
      <t>ジッシツ</t>
    </rPh>
    <rPh sb="232" eb="234">
      <t>チンギン</t>
    </rPh>
    <rPh sb="234" eb="236">
      <t>シスウ</t>
    </rPh>
    <rPh sb="237" eb="239">
      <t>レイワ</t>
    </rPh>
    <rPh sb="240" eb="241">
      <t>ネン</t>
    </rPh>
    <rPh sb="241" eb="242">
      <t>ブン</t>
    </rPh>
    <rPh sb="243" eb="246">
      <t>ゾウゲンリツ</t>
    </rPh>
    <rPh sb="247" eb="249">
      <t>カイテイ</t>
    </rPh>
    <phoneticPr fontId="5"/>
  </si>
  <si>
    <t>不動産業，</t>
    <rPh sb="0" eb="3">
      <t>フドウサン</t>
    </rPh>
    <rPh sb="3" eb="4">
      <t>ギョウ</t>
    </rPh>
    <phoneticPr fontId="5"/>
  </si>
  <si>
    <t>学術研究,専門・技術サービス業</t>
    <rPh sb="0" eb="2">
      <t>ガクジュツ</t>
    </rPh>
    <rPh sb="2" eb="4">
      <t>ケンキュウ</t>
    </rPh>
    <rPh sb="5" eb="7">
      <t>センモン</t>
    </rPh>
    <rPh sb="8" eb="10">
      <t>ギジュツ</t>
    </rPh>
    <rPh sb="14" eb="15">
      <t>ギョウ</t>
    </rPh>
    <phoneticPr fontId="25"/>
  </si>
  <si>
    <r>
      <t>「</t>
    </r>
    <r>
      <rPr>
        <sz val="10.5"/>
        <color auto="1"/>
        <rFont val="ＭＳ ゴシック"/>
      </rPr>
      <t>所定内給与」</t>
    </r>
    <r>
      <rPr>
        <sz val="10.5"/>
        <color auto="1"/>
        <rFont val="ＭＳ 明朝"/>
      </rPr>
      <t>とは「定期給与」のうち所定外給与以外のものをいいます。</t>
    </r>
  </si>
  <si>
    <t xml:space="preserve"> E32,20</t>
  </si>
  <si>
    <t>Ｈ</t>
  </si>
  <si>
    <t>毎月勤労統計調査地方調査結果</t>
    <rPh sb="8" eb="10">
      <t>チホウ</t>
    </rPh>
    <rPh sb="10" eb="12">
      <t>チョウサ</t>
    </rPh>
    <rPh sb="12" eb="14">
      <t>ケッカ</t>
    </rPh>
    <phoneticPr fontId="5"/>
  </si>
  <si>
    <t>Ⅱ　統計表</t>
    <rPh sb="2" eb="5">
      <t>トウケイヒョウ</t>
    </rPh>
    <phoneticPr fontId="5"/>
  </si>
  <si>
    <t>静岡県 知事直轄組織　デジタル戦略局　統計調査課</t>
    <rPh sb="4" eb="6">
      <t>チジ</t>
    </rPh>
    <rPh sb="6" eb="8">
      <t>チョッカツ</t>
    </rPh>
    <rPh sb="8" eb="10">
      <t>ソシキ</t>
    </rPh>
    <rPh sb="15" eb="17">
      <t>センリャク</t>
    </rPh>
    <rPh sb="17" eb="18">
      <t>キョク</t>
    </rPh>
    <rPh sb="19" eb="21">
      <t>トウケイ</t>
    </rPh>
    <rPh sb="21" eb="23">
      <t>チョウサ</t>
    </rPh>
    <rPh sb="23" eb="24">
      <t>カ</t>
    </rPh>
    <phoneticPr fontId="5"/>
  </si>
  <si>
    <t>宿泊業,飲</t>
    <rPh sb="0" eb="2">
      <t>シュクハク</t>
    </rPh>
    <rPh sb="2" eb="3">
      <t>ギョウ</t>
    </rPh>
    <rPh sb="4" eb="5">
      <t>イン</t>
    </rPh>
    <phoneticPr fontId="5"/>
  </si>
  <si>
    <t>第9表  産業、就業形態別常用労働者1人平均月間現金給与額</t>
    <rPh sb="0" eb="1">
      <t>ダイ</t>
    </rPh>
    <rPh sb="2" eb="3">
      <t>ヒョウ</t>
    </rPh>
    <rPh sb="13" eb="15">
      <t>ジョウヨウ</t>
    </rPh>
    <phoneticPr fontId="5"/>
  </si>
  <si>
    <t>一  般  労  働  者</t>
  </si>
  <si>
    <t xml:space="preserve"> E30</t>
  </si>
  <si>
    <t>教育， 学習支援業</t>
  </si>
  <si>
    <t>賃金の動き</t>
    <rPh sb="0" eb="2">
      <t>チンギン</t>
    </rPh>
    <rPh sb="3" eb="4">
      <t>ウゴ</t>
    </rPh>
    <phoneticPr fontId="5"/>
  </si>
  <si>
    <t>賃金</t>
    <rPh sb="1" eb="2">
      <t>キン</t>
    </rPh>
    <phoneticPr fontId="5"/>
  </si>
  <si>
    <t>　調査産業計の労働異動率をみると、入職率は1.45％で、前年同月差0.11ポイント増、離職率は2.14％で、前年同月差0.46ポイント増となった。</t>
  </si>
  <si>
    <t>名目賃金指数（所定内給与）（事業所規模5人以上・30人以上）</t>
  </si>
  <si>
    <t>(1)</t>
  </si>
  <si>
    <t>労働時間指数（総実労働時間）（事業所規模5人以上・30人以上）</t>
  </si>
  <si>
    <t>本月中の増加労  働  者  数</t>
  </si>
  <si>
    <t>E13</t>
  </si>
  <si>
    <t>第１表  産業、性別常用労働者１人平均月間現金給与額</t>
    <rPh sb="0" eb="1">
      <t>ダイ</t>
    </rPh>
    <rPh sb="2" eb="3">
      <t>ヒョウ</t>
    </rPh>
    <phoneticPr fontId="5"/>
  </si>
  <si>
    <t>雇用の動き</t>
    <rPh sb="0" eb="2">
      <t>コヨウ</t>
    </rPh>
    <rPh sb="3" eb="4">
      <t>ウゴ</t>
    </rPh>
    <phoneticPr fontId="5"/>
  </si>
  <si>
    <t>第13表</t>
    <rPh sb="0" eb="1">
      <t>ダイ</t>
    </rPh>
    <rPh sb="3" eb="4">
      <t>ヒョウ</t>
    </rPh>
    <phoneticPr fontId="5"/>
  </si>
  <si>
    <t>１　指　数　表</t>
    <rPh sb="2" eb="3">
      <t>ユビ</t>
    </rPh>
    <rPh sb="4" eb="5">
      <t>カズ</t>
    </rPh>
    <rPh sb="6" eb="7">
      <t>ヒョウ</t>
    </rPh>
    <phoneticPr fontId="5"/>
  </si>
  <si>
    <t>電気・ガス水道業等</t>
    <rPh sb="0" eb="2">
      <t>デンキ</t>
    </rPh>
    <rPh sb="5" eb="8">
      <t>スイドウギョウ</t>
    </rPh>
    <rPh sb="8" eb="9">
      <t>ナド</t>
    </rPh>
    <phoneticPr fontId="20"/>
  </si>
  <si>
    <t>名目賃金指数（現金給与総額）（事業所規模5人以上･30人以上）</t>
  </si>
  <si>
    <t>　　第 ９ 表　　〃　定期給与・・・・・・・・・・・・・１３</t>
  </si>
  <si>
    <t>第2表</t>
    <rPh sb="0" eb="1">
      <t>ダイ</t>
    </rPh>
    <rPh sb="2" eb="3">
      <t>ヒョウ</t>
    </rPh>
    <phoneticPr fontId="5"/>
  </si>
  <si>
    <t>（令和２年平均＝100）</t>
    <rPh sb="1" eb="3">
      <t>レイワ</t>
    </rPh>
    <rPh sb="4" eb="5">
      <t>ネン</t>
    </rPh>
    <rPh sb="5" eb="7">
      <t>ヘイキン</t>
    </rPh>
    <phoneticPr fontId="5"/>
  </si>
  <si>
    <t>実質賃金指数給与総額</t>
    <rPh sb="0" eb="2">
      <t>ジッシツ</t>
    </rPh>
    <rPh sb="2" eb="4">
      <t>チンギン</t>
    </rPh>
    <rPh sb="4" eb="6">
      <t>シスウ</t>
    </rPh>
    <rPh sb="6" eb="8">
      <t>キュウヨ</t>
    </rPh>
    <rPh sb="8" eb="10">
      <t>ソウガク</t>
    </rPh>
    <phoneticPr fontId="5"/>
  </si>
  <si>
    <t>第3表</t>
    <rPh sb="0" eb="1">
      <t>ダイ</t>
    </rPh>
    <rPh sb="2" eb="3">
      <t>ヒョウ</t>
    </rPh>
    <phoneticPr fontId="5"/>
  </si>
  <si>
    <t>　｢－｣は、該当数字なし又は指数化されていない。</t>
  </si>
  <si>
    <t>電気・ガス・熱供給・水道業</t>
  </si>
  <si>
    <t>支援業</t>
    <rPh sb="0" eb="2">
      <t>シエン</t>
    </rPh>
    <rPh sb="2" eb="3">
      <t>ギョウ</t>
    </rPh>
    <phoneticPr fontId="5"/>
  </si>
  <si>
    <t>実質賃金指数定期給与</t>
    <rPh sb="0" eb="2">
      <t>ジッシツ</t>
    </rPh>
    <rPh sb="2" eb="4">
      <t>チンギン</t>
    </rPh>
    <rPh sb="4" eb="6">
      <t>シスウ</t>
    </rPh>
    <rPh sb="6" eb="8">
      <t>テイキ</t>
    </rPh>
    <rPh sb="8" eb="10">
      <t>キュウヨ</t>
    </rPh>
    <phoneticPr fontId="5"/>
  </si>
  <si>
    <t>第5表</t>
    <rPh sb="0" eb="1">
      <t>ダイ</t>
    </rPh>
    <rPh sb="2" eb="3">
      <t>ヒョウ</t>
    </rPh>
    <phoneticPr fontId="5"/>
  </si>
  <si>
    <t>宿泊業</t>
  </si>
  <si>
    <t>６</t>
  </si>
  <si>
    <t>○ エクセル形式なので、ダウンロードして使用できます。</t>
    <rPh sb="20" eb="22">
      <t>シヨウ</t>
    </rPh>
    <phoneticPr fontId="5"/>
  </si>
  <si>
    <t>小売業</t>
    <rPh sb="0" eb="3">
      <t>コウリギョウ</t>
    </rPh>
    <phoneticPr fontId="5"/>
  </si>
  <si>
    <t>名目賃金指数所定内給与</t>
    <rPh sb="0" eb="2">
      <t>メイモク</t>
    </rPh>
    <rPh sb="2" eb="4">
      <t>チンギン</t>
    </rPh>
    <rPh sb="4" eb="6">
      <t>シスウ</t>
    </rPh>
    <rPh sb="6" eb="9">
      <t>ショテイナイ</t>
    </rPh>
    <rPh sb="9" eb="11">
      <t>キュウヨ</t>
    </rPh>
    <phoneticPr fontId="5"/>
  </si>
  <si>
    <t>第6表</t>
    <rPh sb="0" eb="1">
      <t>ダイ</t>
    </rPh>
    <rPh sb="2" eb="3">
      <t>ヒョウ</t>
    </rPh>
    <phoneticPr fontId="5"/>
  </si>
  <si>
    <t>第2表  産業、性別常用労働者１人平均月間現金給与額</t>
    <rPh sb="0" eb="1">
      <t>ダイ</t>
    </rPh>
    <rPh sb="2" eb="3">
      <t>ヒョウ</t>
    </rPh>
    <phoneticPr fontId="5"/>
  </si>
  <si>
    <t>　｢ｘ｣は、集計事業所数が２以下又は当該産業に属する事業所数が少ないため、公表しない。</t>
  </si>
  <si>
    <t>産業、就業形態別常用労働者数（事業所規模5人以上）</t>
    <rPh sb="3" eb="5">
      <t>シュウギョウ</t>
    </rPh>
    <rPh sb="5" eb="7">
      <t>ケイタイ</t>
    </rPh>
    <rPh sb="7" eb="8">
      <t>ベツ</t>
    </rPh>
    <rPh sb="8" eb="10">
      <t>ジョウヨウ</t>
    </rPh>
    <rPh sb="10" eb="13">
      <t>ロウドウシャ</t>
    </rPh>
    <rPh sb="13" eb="14">
      <t>スウ</t>
    </rPh>
    <rPh sb="15" eb="18">
      <t>ジギョウショ</t>
    </rPh>
    <rPh sb="18" eb="20">
      <t>キボ</t>
    </rPh>
    <rPh sb="21" eb="24">
      <t>ニンイジョウ</t>
    </rPh>
    <phoneticPr fontId="5"/>
  </si>
  <si>
    <t>窯業・土石製品製造業</t>
  </si>
  <si>
    <t>第7表</t>
    <rPh sb="0" eb="1">
      <t>ダイ</t>
    </rPh>
    <rPh sb="2" eb="3">
      <t>ヒョウ</t>
    </rPh>
    <phoneticPr fontId="5"/>
  </si>
  <si>
    <t>労働時間指数（所定内労働時間）（事業所規模5人以上・30人以上）</t>
    <rPh sb="7" eb="10">
      <t>ショテイナイ</t>
    </rPh>
    <phoneticPr fontId="5"/>
  </si>
  <si>
    <t>TL</t>
  </si>
  <si>
    <t>季節調整済指数</t>
    <rPh sb="0" eb="2">
      <t>キセツ</t>
    </rPh>
    <rPh sb="2" eb="4">
      <t>チョウセイ</t>
    </rPh>
    <rPh sb="4" eb="5">
      <t>ズ</t>
    </rPh>
    <rPh sb="5" eb="7">
      <t>シスウ</t>
    </rPh>
    <phoneticPr fontId="5"/>
  </si>
  <si>
    <t xml:space="preserve">  離職率</t>
    <rPh sb="2" eb="4">
      <t>リショク</t>
    </rPh>
    <rPh sb="4" eb="5">
      <t>リツ</t>
    </rPh>
    <phoneticPr fontId="5"/>
  </si>
  <si>
    <t>産業、性別常用労働者１人平均月間出勤日数及び実労働時間（事業所規模5人以上）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4" eb="37">
      <t>ニンイジョウ</t>
    </rPh>
    <phoneticPr fontId="5"/>
  </si>
  <si>
    <t>宿泊業， 飲食サービス業</t>
  </si>
  <si>
    <t>　　第１１表　　〃　特別給与・・・・・・・・・・・・・１４</t>
  </si>
  <si>
    <t>鉄鋼業</t>
  </si>
  <si>
    <t>産業、性別常用労働者数及びパートタイム労働者比率（事業所規模5人以上）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1" eb="34">
      <t>ニンイジョウ</t>
    </rPh>
    <phoneticPr fontId="5"/>
  </si>
  <si>
    <t>産業性別雇用</t>
    <rPh sb="0" eb="2">
      <t>サンギョウ</t>
    </rPh>
    <rPh sb="2" eb="4">
      <t>セイベツ</t>
    </rPh>
    <rPh sb="4" eb="6">
      <t>コヨウ</t>
    </rPh>
    <phoneticPr fontId="5"/>
  </si>
  <si>
    <t>産業大分類「宿泊業,飲食サービス業」のうち、「飲食店」、「持ち帰り・配達サービス業」のこと</t>
    <rPh sb="0" eb="2">
      <t>サンギョウ</t>
    </rPh>
    <rPh sb="2" eb="5">
      <t>ダイブンルイ</t>
    </rPh>
    <rPh sb="6" eb="8">
      <t>シュクハク</t>
    </rPh>
    <rPh sb="8" eb="9">
      <t>ギョウ</t>
    </rPh>
    <rPh sb="10" eb="12">
      <t>インショク</t>
    </rPh>
    <rPh sb="16" eb="17">
      <t>ギョウ</t>
    </rPh>
    <rPh sb="23" eb="25">
      <t>インショク</t>
    </rPh>
    <rPh sb="25" eb="26">
      <t>テン</t>
    </rPh>
    <rPh sb="29" eb="30">
      <t>モ</t>
    </rPh>
    <rPh sb="31" eb="32">
      <t>カエ</t>
    </rPh>
    <rPh sb="34" eb="36">
      <t>ハイタツ</t>
    </rPh>
    <rPh sb="40" eb="41">
      <t>ギョウ</t>
    </rPh>
    <phoneticPr fontId="20"/>
  </si>
  <si>
    <t>　　第１２表　　〃　総実労働時間・・・・・・・・・・・・・１４</t>
  </si>
  <si>
    <t>第4表  産業、性別常用労働者１人平均月間出勤日数及び実労働時間</t>
    <rPh sb="0" eb="1">
      <t>ダイ</t>
    </rPh>
    <rPh sb="2" eb="3">
      <t>ヒョウ</t>
    </rPh>
    <phoneticPr fontId="5"/>
  </si>
  <si>
    <t>元</t>
    <rPh sb="0" eb="1">
      <t>ガン</t>
    </rPh>
    <phoneticPr fontId="5"/>
  </si>
  <si>
    <t>Ｌ</t>
  </si>
  <si>
    <t>　　第１３表　　〃　所定内労働時間・・・・・・・・・・・・・１４</t>
  </si>
  <si>
    <t>他に分類され</t>
    <rPh sb="0" eb="1">
      <t>タ</t>
    </rPh>
    <rPh sb="2" eb="4">
      <t>ブンルイ</t>
    </rPh>
    <phoneticPr fontId="5"/>
  </si>
  <si>
    <t>本月中の増加労  働  者  数</t>
    <rPh sb="0" eb="3">
      <t>ホンゲツチュウ</t>
    </rPh>
    <rPh sb="4" eb="6">
      <t>ゾウカ</t>
    </rPh>
    <rPh sb="6" eb="7">
      <t>ロウ</t>
    </rPh>
    <rPh sb="9" eb="10">
      <t>ドウ</t>
    </rPh>
    <rPh sb="12" eb="13">
      <t>モノ</t>
    </rPh>
    <rPh sb="15" eb="16">
      <t>スウ</t>
    </rPh>
    <phoneticPr fontId="5"/>
  </si>
  <si>
    <t>学術研究，専門・技術サービス業</t>
    <rPh sb="0" eb="2">
      <t>ガクジュツ</t>
    </rPh>
    <rPh sb="2" eb="4">
      <t>ケンキュウ</t>
    </rPh>
    <rPh sb="5" eb="7">
      <t>センモン</t>
    </rPh>
    <rPh sb="8" eb="10">
      <t>ギジュツ</t>
    </rPh>
    <rPh sb="14" eb="15">
      <t>ギョウ</t>
    </rPh>
    <phoneticPr fontId="20"/>
  </si>
  <si>
    <t xml:space="preserve">(1) </t>
  </si>
  <si>
    <t>産業、事業所規模別常用労働者１人平均月間現金給与額</t>
    <rPh sb="0" eb="1">
      <t>サン</t>
    </rPh>
    <rPh sb="1" eb="2">
      <t>ギョウ</t>
    </rPh>
    <rPh sb="3" eb="6">
      <t>ジギョウショ</t>
    </rPh>
    <rPh sb="6" eb="9">
      <t>キボベツ</t>
    </rPh>
    <rPh sb="9" eb="11">
      <t>ジョウヨウ</t>
    </rPh>
    <rPh sb="11" eb="14">
      <t>ロウドウシャ</t>
    </rPh>
    <rPh sb="15" eb="16">
      <t>ニン</t>
    </rPh>
    <rPh sb="16" eb="18">
      <t>ヘイキン</t>
    </rPh>
    <rPh sb="18" eb="20">
      <t>ゲッカン</t>
    </rPh>
    <rPh sb="20" eb="22">
      <t>ゲンキン</t>
    </rPh>
    <rPh sb="22" eb="24">
      <t>キュウヨ</t>
    </rPh>
    <rPh sb="24" eb="25">
      <t>ガク</t>
    </rPh>
    <phoneticPr fontId="5"/>
  </si>
  <si>
    <t>　　第１４表　　〃　所定外労働時間・・・・・・・・・・・・・１５</t>
  </si>
  <si>
    <t>不動産業,物品賃貸業</t>
    <rPh sb="0" eb="3">
      <t>フドウサン</t>
    </rPh>
    <rPh sb="3" eb="4">
      <t>ギョウ</t>
    </rPh>
    <rPh sb="5" eb="7">
      <t>ブッピン</t>
    </rPh>
    <rPh sb="7" eb="10">
      <t>チンタイギョウ</t>
    </rPh>
    <phoneticPr fontId="25"/>
  </si>
  <si>
    <t>産業、就業形態別常用労働者１人平均月間現金給与額（事業所規模5人以上）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1" eb="34">
      <t>ニンイジョウ</t>
    </rPh>
    <phoneticPr fontId="5"/>
  </si>
  <si>
    <t>　「製造業」の所定外労働時間は14.3時間で、前年同月と同水準となった。</t>
  </si>
  <si>
    <t>(3)</t>
  </si>
  <si>
    <t>産業就業形態別賃金</t>
    <rPh sb="0" eb="2">
      <t>サンギョウ</t>
    </rPh>
    <rPh sb="2" eb="4">
      <t>シュウギョウ</t>
    </rPh>
    <rPh sb="4" eb="7">
      <t>ケイタイベツ</t>
    </rPh>
    <rPh sb="7" eb="9">
      <t>チンギン</t>
    </rPh>
    <phoneticPr fontId="5"/>
  </si>
  <si>
    <t>G</t>
  </si>
  <si>
    <t>- 1 -</t>
  </si>
  <si>
    <t xml:space="preserve">  指数を見た場合、たとえば現金給与総額ではボーナス時に指数が大きなものとなり、前月との比較がしにくい。雇用指数や入職率も季節的変動が大きい。</t>
  </si>
  <si>
    <t>第11表</t>
    <rPh sb="0" eb="1">
      <t>ダイ</t>
    </rPh>
    <rPh sb="3" eb="4">
      <t>ヒョウ</t>
    </rPh>
    <phoneticPr fontId="5"/>
  </si>
  <si>
    <t>産業、就業形態別常用労働者１人平均月間出勤日数及び実労働時間（事業所規模30人以上）</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8" eb="39">
      <t>ニン</t>
    </rPh>
    <rPh sb="39" eb="41">
      <t>イジョウ</t>
    </rPh>
    <phoneticPr fontId="5"/>
  </si>
  <si>
    <t>事業所規模 ＝ ３０人以上</t>
  </si>
  <si>
    <t xml:space="preserve"> E11</t>
  </si>
  <si>
    <t>入(離)職率　＝　　　　　    　　　　　　　×　１００</t>
  </si>
  <si>
    <t>　　　　　　　　　　　　　　　　　　　　　　　　　　　　　　　　　　　　</t>
  </si>
  <si>
    <t>第14表</t>
    <rPh sb="0" eb="1">
      <t>ダイ</t>
    </rPh>
    <rPh sb="3" eb="4">
      <t>ヒョウ</t>
    </rPh>
    <phoneticPr fontId="5"/>
  </si>
  <si>
    <t>　対前年（前月）比等の増減率は、原則として指数により行っています。そのため実数から算定した場合とは必ずしも一致しないため、ご注意ください。</t>
    <rPh sb="62" eb="64">
      <t>チュウイ</t>
    </rPh>
    <phoneticPr fontId="20"/>
  </si>
  <si>
    <t>産業、就業形態別常用労働者数（事業所規模30人以上）</t>
    <rPh sb="3" eb="5">
      <t>シュウギョウ</t>
    </rPh>
    <rPh sb="5" eb="7">
      <t>ケイタイ</t>
    </rPh>
    <rPh sb="7" eb="8">
      <t>ベツ</t>
    </rPh>
    <rPh sb="8" eb="10">
      <t>ジョウヨウ</t>
    </rPh>
    <rPh sb="10" eb="13">
      <t>ロウドウシャ</t>
    </rPh>
    <rPh sb="13" eb="14">
      <t>スウ</t>
    </rPh>
    <rPh sb="15" eb="18">
      <t>ジギョウショ</t>
    </rPh>
    <rPh sb="18" eb="20">
      <t>キボ</t>
    </rPh>
    <rPh sb="22" eb="25">
      <t>ニンイジョウ</t>
    </rPh>
    <phoneticPr fontId="5"/>
  </si>
  <si>
    <t>産業大分類「医療，福祉」のうち、「保健衛生」、「社会保険・社会福祉・介護事業」のこと</t>
    <rPh sb="0" eb="3">
      <t>サンギョウダイ</t>
    </rPh>
    <rPh sb="3" eb="5">
      <t>ブンルイ</t>
    </rPh>
    <rPh sb="6" eb="8">
      <t>イリョウ</t>
    </rPh>
    <rPh sb="9" eb="11">
      <t>フクシ</t>
    </rPh>
    <rPh sb="17" eb="19">
      <t>ホケン</t>
    </rPh>
    <rPh sb="19" eb="21">
      <t>エイセイ</t>
    </rPh>
    <rPh sb="24" eb="26">
      <t>シャカイ</t>
    </rPh>
    <rPh sb="26" eb="28">
      <t>ホケン</t>
    </rPh>
    <rPh sb="29" eb="31">
      <t>シャカイ</t>
    </rPh>
    <rPh sb="31" eb="33">
      <t>フクシ</t>
    </rPh>
    <rPh sb="34" eb="36">
      <t>カイゴ</t>
    </rPh>
    <rPh sb="36" eb="38">
      <t>ジギョウ</t>
    </rPh>
    <phoneticPr fontId="20"/>
  </si>
  <si>
    <t>調査の説明</t>
    <rPh sb="0" eb="2">
      <t>チョウサ</t>
    </rPh>
    <rPh sb="3" eb="5">
      <t>セツメイ</t>
    </rPh>
    <phoneticPr fontId="5"/>
  </si>
  <si>
    <t>日</t>
    <rPh sb="0" eb="1">
      <t>ヒ</t>
    </rPh>
    <phoneticPr fontId="5"/>
  </si>
  <si>
    <t>１　指数表</t>
    <rPh sb="2" eb="4">
      <t>シスウ</t>
    </rPh>
    <rPh sb="4" eb="5">
      <t>ヒョウ</t>
    </rPh>
    <phoneticPr fontId="5"/>
  </si>
  <si>
    <t>1</t>
  </si>
  <si>
    <t>利 用 上 の 注 意</t>
    <rPh sb="0" eb="1">
      <t>リ</t>
    </rPh>
    <rPh sb="2" eb="3">
      <t>ヨウ</t>
    </rPh>
    <rPh sb="4" eb="5">
      <t>ジョウ</t>
    </rPh>
    <rPh sb="8" eb="9">
      <t>チュウ</t>
    </rPh>
    <rPh sb="10" eb="11">
      <t>イ</t>
    </rPh>
    <phoneticPr fontId="20"/>
  </si>
  <si>
    <t>　この調査結果の数値は、調査事業所からの報告を基にして、本県の事業所規模5人以上のすべての事業所に対応するよう復元して算定したものです。</t>
  </si>
  <si>
    <t>４</t>
  </si>
  <si>
    <t>E25</t>
  </si>
  <si>
    <t>O</t>
  </si>
  <si>
    <t>運輸業，</t>
    <rPh sb="0" eb="3">
      <t>ウンユギョウ</t>
    </rPh>
    <phoneticPr fontId="5"/>
  </si>
  <si>
    <t>　指数について</t>
    <rPh sb="1" eb="3">
      <t>シスウ</t>
    </rPh>
    <phoneticPr fontId="20"/>
  </si>
  <si>
    <t>　平成29年１月分結果から日本標準産業分類（平成25年10月改定）に基づき表章しています。</t>
    <rPh sb="1" eb="3">
      <t>ヘイセイ</t>
    </rPh>
    <rPh sb="5" eb="6">
      <t>ネン</t>
    </rPh>
    <rPh sb="7" eb="8">
      <t>ガツ</t>
    </rPh>
    <rPh sb="8" eb="9">
      <t>ブン</t>
    </rPh>
    <rPh sb="9" eb="11">
      <t>ケッカ</t>
    </rPh>
    <rPh sb="13" eb="15">
      <t>ニホン</t>
    </rPh>
    <rPh sb="15" eb="17">
      <t>ヒョウジュン</t>
    </rPh>
    <rPh sb="17" eb="19">
      <t>サンギョウ</t>
    </rPh>
    <rPh sb="19" eb="21">
      <t>ブンルイ</t>
    </rPh>
    <rPh sb="22" eb="24">
      <t>ヘイセイ</t>
    </rPh>
    <rPh sb="26" eb="27">
      <t>ネン</t>
    </rPh>
    <rPh sb="29" eb="30">
      <t>ガツ</t>
    </rPh>
    <rPh sb="30" eb="32">
      <t>カイテイ</t>
    </rPh>
    <rPh sb="34" eb="35">
      <t>モト</t>
    </rPh>
    <rPh sb="37" eb="38">
      <t>ヒョウ</t>
    </rPh>
    <rPh sb="38" eb="39">
      <t>ショウ</t>
    </rPh>
    <phoneticPr fontId="20"/>
  </si>
  <si>
    <t>（単位：円）</t>
  </si>
  <si>
    <t>(4)</t>
  </si>
  <si>
    <t>　調査事業所のうち30人以上の抽出方法は、従来の２～３年に一度行う総入替え方式から、毎年１月分調査時に行う部分入替え方式に平成30年から変更しました。賃金、労働時間指数とその増減率は、総入替え方式のときに行っていた過去に遡った改訂はしていません。</t>
  </si>
  <si>
    <r>
      <t>「</t>
    </r>
    <r>
      <rPr>
        <sz val="10.5"/>
        <color auto="1"/>
        <rFont val="ＭＳ ゴシック"/>
      </rPr>
      <t>現金給与総額」</t>
    </r>
    <r>
      <rPr>
        <sz val="10.5"/>
        <color auto="1"/>
        <rFont val="ＭＳ 明朝"/>
      </rPr>
      <t>とは</t>
    </r>
    <r>
      <rPr>
        <sz val="10.5"/>
        <color auto="1"/>
        <rFont val="ＭＳ ゴシック"/>
      </rPr>
      <t>「定期給与」</t>
    </r>
    <r>
      <rPr>
        <sz val="10.5"/>
        <color auto="1"/>
        <rFont val="ＭＳ 明朝"/>
      </rPr>
      <t>と</t>
    </r>
    <r>
      <rPr>
        <sz val="10.5"/>
        <color auto="1"/>
        <rFont val="ＭＳ ゴシック"/>
      </rPr>
      <t>「特別給与」</t>
    </r>
    <r>
      <rPr>
        <sz val="10.5"/>
        <color auto="1"/>
        <rFont val="ＭＳ 明朝"/>
      </rPr>
      <t>の合計額です。</t>
    </r>
  </si>
  <si>
    <t>サービス業（ 他に分類されないもの）</t>
  </si>
  <si>
    <t>　本文中及び統計表の記号表示は以下のとおりです。</t>
    <rPh sb="1" eb="4">
      <t>ホンブンチュウ</t>
    </rPh>
    <rPh sb="4" eb="5">
      <t>オヨ</t>
    </rPh>
    <rPh sb="6" eb="9">
      <t>トウケイヒョウ</t>
    </rPh>
    <rPh sb="10" eb="12">
      <t>キゴウ</t>
    </rPh>
    <rPh sb="12" eb="14">
      <t>ヒョウジ</t>
    </rPh>
    <rPh sb="15" eb="17">
      <t>イカ</t>
    </rPh>
    <phoneticPr fontId="20"/>
  </si>
  <si>
    <t>ゴム製品</t>
  </si>
  <si>
    <t>他に分類されないサービス業</t>
    <rPh sb="0" eb="1">
      <t>タ</t>
    </rPh>
    <rPh sb="2" eb="4">
      <t>ブンルイ</t>
    </rPh>
    <rPh sb="12" eb="13">
      <t>ギョウ</t>
    </rPh>
    <phoneticPr fontId="20"/>
  </si>
  <si>
    <t>８</t>
  </si>
  <si>
    <t xml:space="preserve"> R92</t>
  </si>
  <si>
    <t>７</t>
  </si>
  <si>
    <t>　日本標準産業分類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及びサービス業(他に分類されないもの）(外国公務を除く）に属し、常時５人以上の常用労働者を雇用する県内全事業所のうち、厚生労働省が無作為抽出により指定した約1,100事業所を対象として調査を行っています。</t>
    <rPh sb="134" eb="135">
      <t>タ</t>
    </rPh>
    <rPh sb="136" eb="138">
      <t>セイカツ</t>
    </rPh>
    <rPh sb="138" eb="140">
      <t>カンレン</t>
    </rPh>
    <rPh sb="144" eb="145">
      <t>ゴウ</t>
    </rPh>
    <rPh sb="148" eb="150">
      <t>カジ</t>
    </rPh>
    <rPh sb="154" eb="155">
      <t>ギョウ</t>
    </rPh>
    <rPh sb="156" eb="157">
      <t>ノゾ</t>
    </rPh>
    <rPh sb="203" eb="205">
      <t>ガイコク</t>
    </rPh>
    <rPh sb="205" eb="207">
      <t>コウム</t>
    </rPh>
    <rPh sb="208" eb="209">
      <t>ノゾ</t>
    </rPh>
    <rPh sb="248" eb="251">
      <t>ムサクイ</t>
    </rPh>
    <rPh sb="251" eb="253">
      <t>チュウシュツ</t>
    </rPh>
    <rPh sb="275" eb="277">
      <t>チョウサ</t>
    </rPh>
    <rPh sb="278" eb="279">
      <t>オコナ</t>
    </rPh>
    <phoneticPr fontId="20"/>
  </si>
  <si>
    <t>略　称</t>
    <rPh sb="0" eb="1">
      <t>リャク</t>
    </rPh>
    <rPh sb="2" eb="3">
      <t>ショウ</t>
    </rPh>
    <phoneticPr fontId="20"/>
  </si>
  <si>
    <t>産 業 大 分 類</t>
    <rPh sb="0" eb="1">
      <t>サン</t>
    </rPh>
    <rPh sb="2" eb="3">
      <t>ギョウ</t>
    </rPh>
    <rPh sb="4" eb="5">
      <t>ダイ</t>
    </rPh>
    <rPh sb="6" eb="7">
      <t>ブン</t>
    </rPh>
    <rPh sb="8" eb="9">
      <t>タグイ</t>
    </rPh>
    <phoneticPr fontId="20"/>
  </si>
  <si>
    <t>生活関連サービス業等</t>
    <rPh sb="0" eb="2">
      <t>セイカツ</t>
    </rPh>
    <rPh sb="2" eb="4">
      <t>カンレン</t>
    </rPh>
    <rPh sb="8" eb="9">
      <t>ギョウ</t>
    </rPh>
    <rPh sb="9" eb="10">
      <t>トウ</t>
    </rPh>
    <phoneticPr fontId="20"/>
  </si>
  <si>
    <t>－ 29 －</t>
  </si>
  <si>
    <t>生活関連サービス業，娯楽業</t>
    <rPh sb="0" eb="2">
      <t>セイカツ</t>
    </rPh>
    <rPh sb="2" eb="4">
      <t>カンレン</t>
    </rPh>
    <rPh sb="8" eb="9">
      <t>ギョウ</t>
    </rPh>
    <rPh sb="10" eb="13">
      <t>ゴラクギョウ</t>
    </rPh>
    <phoneticPr fontId="20"/>
  </si>
  <si>
    <t>建設業</t>
    <rPh sb="0" eb="3">
      <t>ケンセツギョウ</t>
    </rPh>
    <phoneticPr fontId="5"/>
  </si>
  <si>
    <t>情報</t>
    <rPh sb="0" eb="2">
      <t>ジョウホウ</t>
    </rPh>
    <phoneticPr fontId="5"/>
  </si>
  <si>
    <t>はん用機械器具</t>
  </si>
  <si>
    <t>E26</t>
  </si>
  <si>
    <t>はん用機械器具製造業</t>
  </si>
  <si>
    <t>生産用機械器具</t>
  </si>
  <si>
    <t>業務用機械器具</t>
  </si>
  <si>
    <t>業務用機械器具製造業</t>
  </si>
  <si>
    <t>労働異動率</t>
  </si>
  <si>
    <t>不動産業， 物品賃貸業</t>
  </si>
  <si>
    <t xml:space="preserve"> E16,17</t>
  </si>
  <si>
    <t>家具・装備品</t>
  </si>
  <si>
    <t>ゴム製品製造業</t>
  </si>
  <si>
    <t>家具・装備品製造業</t>
  </si>
  <si>
    <t>電子部品・デバイス・電子回路製造業</t>
  </si>
  <si>
    <t>E14</t>
  </si>
  <si>
    <t>パルプ・紙</t>
  </si>
  <si>
    <t>人</t>
    <rPh sb="0" eb="1">
      <t>ヒト</t>
    </rPh>
    <phoneticPr fontId="5"/>
  </si>
  <si>
    <t>電気機械器具</t>
  </si>
  <si>
    <t>情報通信機械器具</t>
  </si>
  <si>
    <t>プラスチック製品製造業（別掲を除く）</t>
  </si>
  <si>
    <t>○ 静岡県毎月勤労統計調査の結果は『統計センターしずおか』で御覧になれます。</t>
    <rPh sb="2" eb="5">
      <t>シズオカケン</t>
    </rPh>
    <phoneticPr fontId="5"/>
  </si>
  <si>
    <t>E31</t>
  </si>
  <si>
    <t>情報通信業</t>
  </si>
  <si>
    <t>その他の製造業、なめし革・同製品・毛皮製造業</t>
  </si>
  <si>
    <t>教育，学習</t>
    <rPh sb="0" eb="2">
      <t>キョウイク</t>
    </rPh>
    <rPh sb="3" eb="5">
      <t>ガクシュウ</t>
    </rPh>
    <phoneticPr fontId="5"/>
  </si>
  <si>
    <t>計</t>
  </si>
  <si>
    <t xml:space="preserve">     第7表   産業、事業所規模別常用労働者1人平均月間現金給与額 </t>
    <rPh sb="5" eb="6">
      <t>ダイ</t>
    </rPh>
    <rPh sb="7" eb="8">
      <t>ヒョウ</t>
    </rPh>
    <rPh sb="11" eb="13">
      <t>サンギョウ</t>
    </rPh>
    <rPh sb="14" eb="17">
      <t>ジギョウショ</t>
    </rPh>
    <rPh sb="17" eb="19">
      <t>キボ</t>
    </rPh>
    <rPh sb="19" eb="20">
      <t>ベツ</t>
    </rPh>
    <rPh sb="20" eb="22">
      <t>ジョウヨウ</t>
    </rPh>
    <rPh sb="22" eb="25">
      <t>ロウドウシャ</t>
    </rPh>
    <rPh sb="26" eb="27">
      <t>ヒト</t>
    </rPh>
    <rPh sb="27" eb="29">
      <t>ヘイキン</t>
    </rPh>
    <rPh sb="29" eb="31">
      <t>ゲッカン</t>
    </rPh>
    <rPh sb="31" eb="33">
      <t>ゲンキン</t>
    </rPh>
    <rPh sb="33" eb="35">
      <t>キュウヨ</t>
    </rPh>
    <rPh sb="35" eb="36">
      <t>ガク</t>
    </rPh>
    <phoneticPr fontId="5"/>
  </si>
  <si>
    <t>９</t>
  </si>
  <si>
    <t>　９月の１人平均月間現金給与総額（調査産業計）は296,128円で、前年同月比2.6％増となった。</t>
  </si>
  <si>
    <t xml:space="preserve"> M75</t>
  </si>
  <si>
    <t>表  示</t>
    <rPh sb="0" eb="1">
      <t>オモテ</t>
    </rPh>
    <rPh sb="3" eb="4">
      <t>シメス</t>
    </rPh>
    <phoneticPr fontId="20"/>
  </si>
  <si>
    <t>内      容</t>
    <rPh sb="0" eb="1">
      <t>ウチ</t>
    </rPh>
    <rPh sb="7" eb="8">
      <t>カタチ</t>
    </rPh>
    <phoneticPr fontId="20"/>
  </si>
  <si>
    <t>複合サービス事業</t>
    <rPh sb="0" eb="2">
      <t>フクゴウ</t>
    </rPh>
    <rPh sb="6" eb="8">
      <t>ジギョウ</t>
    </rPh>
    <phoneticPr fontId="25"/>
  </si>
  <si>
    <t>Ｍ一括分</t>
    <rPh sb="1" eb="3">
      <t>イッカツ</t>
    </rPh>
    <rPh sb="3" eb="4">
      <t>ブン</t>
    </rPh>
    <phoneticPr fontId="20"/>
  </si>
  <si>
    <t>サービス業等</t>
    <rPh sb="4" eb="5">
      <t>ギョウ</t>
    </rPh>
    <rPh sb="5" eb="6">
      <t>トウ</t>
    </rPh>
    <phoneticPr fontId="5"/>
  </si>
  <si>
    <t>産　　　　　業</t>
    <rPh sb="0" eb="1">
      <t>サン</t>
    </rPh>
    <rPh sb="6" eb="7">
      <t>ギョウ</t>
    </rPh>
    <phoneticPr fontId="5"/>
  </si>
  <si>
    <t>Ｒ一括分</t>
    <rPh sb="1" eb="3">
      <t>イッカツ</t>
    </rPh>
    <rPh sb="3" eb="4">
      <t>ブン</t>
    </rPh>
    <phoneticPr fontId="20"/>
  </si>
  <si>
    <t>第5表　名目賃金指数（所定内給与）</t>
    <rPh sb="0" eb="1">
      <t>ダイ</t>
    </rPh>
    <rPh sb="2" eb="3">
      <t>ヒョウ</t>
    </rPh>
    <rPh sb="4" eb="6">
      <t>メイモク</t>
    </rPh>
    <rPh sb="6" eb="8">
      <t>チンギン</t>
    </rPh>
    <rPh sb="8" eb="10">
      <t>シスウ</t>
    </rPh>
    <rPh sb="11" eb="13">
      <t>ショテイ</t>
    </rPh>
    <rPh sb="13" eb="14">
      <t>ナイ</t>
    </rPh>
    <rPh sb="14" eb="16">
      <t>キュウヨ</t>
    </rPh>
    <phoneticPr fontId="5"/>
  </si>
  <si>
    <t>常用労働者</t>
  </si>
  <si>
    <t>（事業所規模５人以上）</t>
    <rPh sb="1" eb="4">
      <t>ジギョウショ</t>
    </rPh>
    <rPh sb="4" eb="6">
      <t>キボ</t>
    </rPh>
    <rPh sb="7" eb="10">
      <t>ニンイジョウ</t>
    </rPh>
    <phoneticPr fontId="25"/>
  </si>
  <si>
    <t>電気・ガス</t>
    <rPh sb="0" eb="2">
      <t>デンキ</t>
    </rPh>
    <phoneticPr fontId="5"/>
  </si>
  <si>
    <t>現金給与総額</t>
    <rPh sb="0" eb="1">
      <t>ウツツ</t>
    </rPh>
    <rPh sb="1" eb="2">
      <t>キン</t>
    </rPh>
    <rPh sb="2" eb="3">
      <t>キュウ</t>
    </rPh>
    <rPh sb="3" eb="4">
      <t>アタエ</t>
    </rPh>
    <rPh sb="4" eb="5">
      <t>フサ</t>
    </rPh>
    <rPh sb="5" eb="6">
      <t>ガク</t>
    </rPh>
    <phoneticPr fontId="5"/>
  </si>
  <si>
    <t>前年
同月比</t>
    <rPh sb="0" eb="2">
      <t>ゼンネン</t>
    </rPh>
    <rPh sb="3" eb="5">
      <t>ドウゲツヒ</t>
    </rPh>
    <rPh sb="5" eb="6">
      <t>ヒ</t>
    </rPh>
    <phoneticPr fontId="5"/>
  </si>
  <si>
    <t>表２　月間現金給与額</t>
    <rPh sb="0" eb="1">
      <t>ヒョウ</t>
    </rPh>
    <rPh sb="3" eb="5">
      <t>ゲッカン</t>
    </rPh>
    <rPh sb="5" eb="7">
      <t>ゲンキン</t>
    </rPh>
    <rPh sb="7" eb="9">
      <t>キュウヨ</t>
    </rPh>
    <rPh sb="9" eb="10">
      <t>ガク</t>
    </rPh>
    <phoneticPr fontId="5"/>
  </si>
  <si>
    <t>電気・ガス・熱供給・水道業</t>
    <rPh sb="0" eb="2">
      <t>デンキ</t>
    </rPh>
    <rPh sb="6" eb="7">
      <t>ネツ</t>
    </rPh>
    <rPh sb="7" eb="9">
      <t>キョウキュウ</t>
    </rPh>
    <rPh sb="10" eb="12">
      <t>スイドウ</t>
    </rPh>
    <rPh sb="12" eb="13">
      <t>ギョウ</t>
    </rPh>
    <phoneticPr fontId="25"/>
  </si>
  <si>
    <t>情報通信業</t>
    <rPh sb="0" eb="2">
      <t>ジョウホウ</t>
    </rPh>
    <rPh sb="2" eb="4">
      <t>ツウシン</t>
    </rPh>
    <rPh sb="4" eb="5">
      <t>ギョウ</t>
    </rPh>
    <phoneticPr fontId="25"/>
  </si>
  <si>
    <t>教育,学習支援業</t>
    <rPh sb="0" eb="2">
      <t>キョウイク</t>
    </rPh>
    <rPh sb="3" eb="5">
      <t>ガクシュウ</t>
    </rPh>
    <rPh sb="5" eb="7">
      <t>シエン</t>
    </rPh>
    <rPh sb="7" eb="8">
      <t>ギョウ</t>
    </rPh>
    <phoneticPr fontId="25"/>
  </si>
  <si>
    <t>表６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5"/>
  </si>
  <si>
    <t>サービス業（他に分類されないもの）</t>
    <rPh sb="0" eb="5">
      <t>サービスギョウ</t>
    </rPh>
    <rPh sb="6" eb="7">
      <t>タ</t>
    </rPh>
    <rPh sb="8" eb="10">
      <t>ブンルイ</t>
    </rPh>
    <phoneticPr fontId="25"/>
  </si>
  <si>
    <t>（1）事業所規模５人以上</t>
    <rPh sb="3" eb="6">
      <t>ジギョウショ</t>
    </rPh>
    <rPh sb="6" eb="8">
      <t>キボ</t>
    </rPh>
    <rPh sb="9" eb="12">
      <t>ニンイジョウ</t>
    </rPh>
    <phoneticPr fontId="25"/>
  </si>
  <si>
    <t>表３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5"/>
  </si>
  <si>
    <t>Ｄ</t>
  </si>
  <si>
    <t>小売業（I56～I61）</t>
    <rPh sb="0" eb="3">
      <t>コウリギョウ</t>
    </rPh>
    <phoneticPr fontId="5"/>
  </si>
  <si>
    <t>所定内労働時間</t>
    <rPh sb="0" eb="3">
      <t>ショテイナイ</t>
    </rPh>
    <rPh sb="3" eb="5">
      <t>ロウドウ</t>
    </rPh>
    <rPh sb="5" eb="7">
      <t>ジカン</t>
    </rPh>
    <phoneticPr fontId="5"/>
  </si>
  <si>
    <t>医療，</t>
    <rPh sb="0" eb="2">
      <t>イリョウ</t>
    </rPh>
    <phoneticPr fontId="5"/>
  </si>
  <si>
    <t xml:space="preserve"> 現金給与額とは、賃金、給与、手当、賞与その他名称を問わず、労働の対償として使用者が労働者に通貨で支払うもので、所得税、社会保険料、組合費等を差し引く以前の金額のことです。また退職を事由に支払われる退職金は含まれません。</t>
  </si>
  <si>
    <t>日</t>
    <rPh sb="0" eb="1">
      <t>ニチ</t>
    </rPh>
    <phoneticPr fontId="25"/>
  </si>
  <si>
    <t xml:space="preserve">  ここでは、センサス局方式を用いて算定した季節調整係数で原系列を除して求めるという方法によっている。</t>
  </si>
  <si>
    <t>表５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5"/>
  </si>
  <si>
    <t>（単位：円）</t>
    <rPh sb="1" eb="3">
      <t>タンイ</t>
    </rPh>
    <rPh sb="4" eb="5">
      <t>エン</t>
    </rPh>
    <phoneticPr fontId="5"/>
  </si>
  <si>
    <t>労 働 異 動 率</t>
    <rPh sb="0" eb="1">
      <t>ロウ</t>
    </rPh>
    <rPh sb="2" eb="3">
      <t>ハタラキ</t>
    </rPh>
    <rPh sb="4" eb="5">
      <t>イ</t>
    </rPh>
    <rPh sb="6" eb="7">
      <t>ドウ</t>
    </rPh>
    <rPh sb="8" eb="9">
      <t>リツ</t>
    </rPh>
    <phoneticPr fontId="25"/>
  </si>
  <si>
    <t>複合サービス事業</t>
  </si>
  <si>
    <t>パートタイム労働者比率</t>
    <rPh sb="6" eb="9">
      <t>ロウドウシャ</t>
    </rPh>
    <rPh sb="9" eb="11">
      <t>ヒリツ</t>
    </rPh>
    <phoneticPr fontId="5"/>
  </si>
  <si>
    <t xml:space="preserve">  入職率</t>
    <rPh sb="2" eb="3">
      <t>ニュウ</t>
    </rPh>
    <rPh sb="3" eb="4">
      <t>ショク</t>
    </rPh>
    <rPh sb="4" eb="5">
      <t>リツ</t>
    </rPh>
    <phoneticPr fontId="5"/>
  </si>
  <si>
    <t>第1表　名目賃金指数（現金給与総額）</t>
    <rPh sb="0" eb="1">
      <t>ダイ</t>
    </rPh>
    <rPh sb="2" eb="3">
      <t>ヒョウ</t>
    </rPh>
    <rPh sb="4" eb="6">
      <t>メイモク</t>
    </rPh>
    <rPh sb="6" eb="8">
      <t>チンギン</t>
    </rPh>
    <rPh sb="8" eb="10">
      <t>シスウ</t>
    </rPh>
    <rPh sb="11" eb="13">
      <t>ゲンキン</t>
    </rPh>
    <rPh sb="13" eb="15">
      <t>キュウヨ</t>
    </rPh>
    <rPh sb="15" eb="17">
      <t>ソウガク</t>
    </rPh>
    <phoneticPr fontId="5"/>
  </si>
  <si>
    <t>きまって支給する給与</t>
    <rPh sb="4" eb="6">
      <t>シキュウ</t>
    </rPh>
    <rPh sb="8" eb="10">
      <t>キュウヨ</t>
    </rPh>
    <phoneticPr fontId="5"/>
  </si>
  <si>
    <t>Ｉ</t>
  </si>
  <si>
    <t>Ｊ</t>
  </si>
  <si>
    <t>本月中の減少労  働  者  数</t>
  </si>
  <si>
    <t>Ｐ</t>
  </si>
  <si>
    <t>Ｑ</t>
  </si>
  <si>
    <t>生活関連</t>
    <rPh sb="0" eb="2">
      <t>セイカツ</t>
    </rPh>
    <rPh sb="2" eb="4">
      <t>カンレン</t>
    </rPh>
    <phoneticPr fontId="5"/>
  </si>
  <si>
    <t>卸売業，</t>
    <rPh sb="0" eb="2">
      <t>オロシウリ</t>
    </rPh>
    <rPh sb="2" eb="3">
      <t>ギョウ</t>
    </rPh>
    <phoneticPr fontId="5"/>
  </si>
  <si>
    <t>水道業等</t>
    <rPh sb="0" eb="2">
      <t>スイドウ</t>
    </rPh>
    <rPh sb="2" eb="3">
      <t>ギョウ</t>
    </rPh>
    <rPh sb="3" eb="4">
      <t>トウ</t>
    </rPh>
    <phoneticPr fontId="5"/>
  </si>
  <si>
    <t>保険業</t>
    <rPh sb="0" eb="3">
      <t>ホケンギョウ</t>
    </rPh>
    <phoneticPr fontId="5"/>
  </si>
  <si>
    <t>研究等</t>
    <rPh sb="0" eb="2">
      <t>ケンキュウ</t>
    </rPh>
    <rPh sb="2" eb="3">
      <t>トウ</t>
    </rPh>
    <phoneticPr fontId="5"/>
  </si>
  <si>
    <t>福祉</t>
    <rPh sb="0" eb="2">
      <t>フクシ</t>
    </rPh>
    <phoneticPr fontId="5"/>
  </si>
  <si>
    <t>サービス事業</t>
    <rPh sb="4" eb="6">
      <t>ジギョウ</t>
    </rPh>
    <phoneticPr fontId="5"/>
  </si>
  <si>
    <t xml:space="preserve"> E26</t>
  </si>
  <si>
    <t>男</t>
  </si>
  <si>
    <t xml:space="preserve"> RS</t>
  </si>
  <si>
    <t>６年</t>
  </si>
  <si>
    <t>対前月
増減率(%)</t>
    <rPh sb="0" eb="1">
      <t>タイ</t>
    </rPh>
    <rPh sb="1" eb="3">
      <t>ゼンゲツ</t>
    </rPh>
    <rPh sb="4" eb="6">
      <t>ゾウゲン</t>
    </rPh>
    <rPh sb="6" eb="7">
      <t>リツ</t>
    </rPh>
    <phoneticPr fontId="5"/>
  </si>
  <si>
    <t>事業所規模30人以上</t>
    <rPh sb="0" eb="3">
      <t>ジギョウショ</t>
    </rPh>
    <rPh sb="3" eb="5">
      <t>キボ</t>
    </rPh>
    <rPh sb="7" eb="10">
      <t>ニンイジョウ</t>
    </rPh>
    <phoneticPr fontId="5"/>
  </si>
  <si>
    <t xml:space="preserve"> 期間を定めず、又は１ヶ月以上の期間を定めて雇われている者。</t>
    <rPh sb="13" eb="15">
      <t>イジョウ</t>
    </rPh>
    <phoneticPr fontId="20"/>
  </si>
  <si>
    <t>第2表　実質賃金指数（現金給与総額）</t>
    <rPh sb="0" eb="1">
      <t>ダイ</t>
    </rPh>
    <rPh sb="2" eb="3">
      <t>ヒョウ</t>
    </rPh>
    <rPh sb="4" eb="6">
      <t>ジッシツ</t>
    </rPh>
    <rPh sb="6" eb="8">
      <t>チンギン</t>
    </rPh>
    <rPh sb="8" eb="10">
      <t>シスウ</t>
    </rPh>
    <rPh sb="11" eb="13">
      <t>ゲンキン</t>
    </rPh>
    <rPh sb="13" eb="15">
      <t>キュウヨ</t>
    </rPh>
    <rPh sb="15" eb="17">
      <t>ソウガク</t>
    </rPh>
    <phoneticPr fontId="5"/>
  </si>
  <si>
    <t>第4表　実質賃金指数（定期給与）</t>
    <rPh sb="0" eb="1">
      <t>ダイ</t>
    </rPh>
    <rPh sb="2" eb="3">
      <t>ヒョウ</t>
    </rPh>
    <rPh sb="4" eb="6">
      <t>ジッシツ</t>
    </rPh>
    <rPh sb="6" eb="8">
      <t>チンギン</t>
    </rPh>
    <rPh sb="8" eb="10">
      <t>シスウ</t>
    </rPh>
    <rPh sb="11" eb="13">
      <t>テイキ</t>
    </rPh>
    <rPh sb="13" eb="15">
      <t>キュウヨ</t>
    </rPh>
    <phoneticPr fontId="5"/>
  </si>
  <si>
    <t>第6表　労働時間指数（総実労働時間）</t>
    <rPh sb="0" eb="1">
      <t>ダイ</t>
    </rPh>
    <rPh sb="2" eb="3">
      <t>ヒョウ</t>
    </rPh>
    <rPh sb="4" eb="6">
      <t>ロウドウ</t>
    </rPh>
    <rPh sb="6" eb="8">
      <t>ジカン</t>
    </rPh>
    <rPh sb="8" eb="10">
      <t>シスウ</t>
    </rPh>
    <rPh sb="11" eb="12">
      <t>ソウ</t>
    </rPh>
    <rPh sb="12" eb="13">
      <t>ジツ</t>
    </rPh>
    <rPh sb="13" eb="15">
      <t>ロウドウ</t>
    </rPh>
    <rPh sb="15" eb="17">
      <t>ジカン</t>
    </rPh>
    <phoneticPr fontId="5"/>
  </si>
  <si>
    <t>第7表　労働時間指数（所定内労働時間）</t>
    <rPh sb="0" eb="1">
      <t>ダイ</t>
    </rPh>
    <rPh sb="2" eb="3">
      <t>ヒョウ</t>
    </rPh>
    <rPh sb="4" eb="6">
      <t>ロウドウ</t>
    </rPh>
    <rPh sb="6" eb="8">
      <t>ジカン</t>
    </rPh>
    <rPh sb="8" eb="10">
      <t>シスウ</t>
    </rPh>
    <rPh sb="11" eb="13">
      <t>ショテイ</t>
    </rPh>
    <rPh sb="13" eb="14">
      <t>ナイ</t>
    </rPh>
    <rPh sb="14" eb="15">
      <t>ロウ</t>
    </rPh>
    <rPh sb="15" eb="16">
      <t>ハタラキ</t>
    </rPh>
    <rPh sb="16" eb="18">
      <t>ジカン</t>
    </rPh>
    <phoneticPr fontId="5"/>
  </si>
  <si>
    <t>第9表　常用雇用指数</t>
    <rPh sb="0" eb="1">
      <t>ダイ</t>
    </rPh>
    <rPh sb="2" eb="3">
      <t>ヒョウ</t>
    </rPh>
    <rPh sb="4" eb="6">
      <t>ジョウヨウ</t>
    </rPh>
    <rPh sb="6" eb="8">
      <t>コヨウ</t>
    </rPh>
    <rPh sb="8" eb="10">
      <t>シスウ</t>
    </rPh>
    <phoneticPr fontId="5"/>
  </si>
  <si>
    <t>前月比</t>
    <rPh sb="2" eb="3">
      <t>ヒ</t>
    </rPh>
    <phoneticPr fontId="5"/>
  </si>
  <si>
    <t>季節調整済</t>
    <rPh sb="0" eb="2">
      <t>キセツ</t>
    </rPh>
    <rPh sb="2" eb="4">
      <t>チョウセイ</t>
    </rPh>
    <rPh sb="4" eb="5">
      <t>ズ</t>
    </rPh>
    <phoneticPr fontId="5"/>
  </si>
  <si>
    <t>前月差</t>
  </si>
  <si>
    <t>５～２９人</t>
    <rPh sb="4" eb="5">
      <t>ニン</t>
    </rPh>
    <phoneticPr fontId="5"/>
  </si>
  <si>
    <t xml:space="preserve"> |</t>
  </si>
  <si>
    <t xml:space="preserve">  このように、指数及び比率の変動は原系列そのままでは時系列的な変化を的確に判断できないことがある。季節調整済指数はこの原系列の季節性を除去した指数である。</t>
  </si>
  <si>
    <t xml:space="preserve"> E28</t>
  </si>
  <si>
    <t>事業所規模 ＝ 5人以上</t>
  </si>
  <si>
    <t>特別に支払われた給与</t>
    <rPh sb="0" eb="2">
      <t>トクベツ</t>
    </rPh>
    <rPh sb="3" eb="5">
      <t>シハラ</t>
    </rPh>
    <rPh sb="8" eb="10">
      <t>キュウヨ</t>
    </rPh>
    <phoneticPr fontId="5"/>
  </si>
  <si>
    <t>窯業・土石製品</t>
  </si>
  <si>
    <t>計</t>
    <rPh sb="0" eb="1">
      <t>ケイ</t>
    </rPh>
    <phoneticPr fontId="5"/>
  </si>
  <si>
    <t>男</t>
    <rPh sb="0" eb="1">
      <t>オトコ</t>
    </rPh>
    <phoneticPr fontId="5"/>
  </si>
  <si>
    <t>建設業</t>
  </si>
  <si>
    <t>運輸業， 郵便業</t>
  </si>
  <si>
    <t>女</t>
  </si>
  <si>
    <t>金融業， 保険業</t>
  </si>
  <si>
    <t>学術研究， 専門・技術サービス業</t>
  </si>
  <si>
    <t>生活関連サービス業， 娯楽業</t>
  </si>
  <si>
    <t xml:space="preserve"> E14</t>
  </si>
  <si>
    <t xml:space="preserve"> E15</t>
  </si>
  <si>
    <t>印刷・同関連業</t>
  </si>
  <si>
    <t xml:space="preserve"> E18</t>
  </si>
  <si>
    <t xml:space="preserve"> E22</t>
  </si>
  <si>
    <t>非鉄金属製造業</t>
  </si>
  <si>
    <t>特別に支払われた給与</t>
  </si>
  <si>
    <r>
      <t>「</t>
    </r>
    <r>
      <rPr>
        <sz val="10.5"/>
        <color auto="1"/>
        <rFont val="ＭＳ ゴシック"/>
      </rPr>
      <t>パートタイム労働者比率」</t>
    </r>
    <r>
      <rPr>
        <sz val="10.5"/>
        <color auto="1"/>
        <rFont val="ＭＳ 明朝"/>
      </rPr>
      <t>とは、本調査期間末の全常用労働者に占めるパートタイム労働者の割合を百分率化したものです。</t>
    </r>
  </si>
  <si>
    <t xml:space="preserve"> MS</t>
  </si>
  <si>
    <t>Ｍ 一括分</t>
  </si>
  <si>
    <t>医療業</t>
  </si>
  <si>
    <t>他の事業サービス</t>
  </si>
  <si>
    <t>Ｒ 一括分</t>
  </si>
  <si>
    <t>第3表  産業、性別常用労働者１人平均月間出勤日数及び実労働時間</t>
    <rPh sb="0" eb="1">
      <t>ダイ</t>
    </rPh>
    <rPh sb="2" eb="3">
      <t>ヒョウ</t>
    </rPh>
    <phoneticPr fontId="5"/>
  </si>
  <si>
    <t>産　　　　業</t>
    <rPh sb="0" eb="1">
      <t>サン</t>
    </rPh>
    <rPh sb="5" eb="6">
      <t>ギョウ</t>
    </rPh>
    <phoneticPr fontId="5"/>
  </si>
  <si>
    <t>前月末労働者数</t>
    <rPh sb="0" eb="2">
      <t>ゼンゲツ</t>
    </rPh>
    <rPh sb="2" eb="3">
      <t>マツ</t>
    </rPh>
    <rPh sb="3" eb="6">
      <t>ロウドウシャ</t>
    </rPh>
    <rPh sb="6" eb="7">
      <t>スウ</t>
    </rPh>
    <phoneticPr fontId="5"/>
  </si>
  <si>
    <t>第6表  産業、性別常用労働者数及びパートタイム労働者比率</t>
    <rPh sb="0" eb="1">
      <t>ダイ</t>
    </rPh>
    <rPh sb="2" eb="3">
      <t>ヒョウ</t>
    </rPh>
    <phoneticPr fontId="5"/>
  </si>
  <si>
    <t>本月中の減少労働者数</t>
  </si>
  <si>
    <r>
      <t>「</t>
    </r>
    <r>
      <rPr>
        <sz val="10.5"/>
        <color auto="1"/>
        <rFont val="ＭＳ ゴシック"/>
      </rPr>
      <t>一般労働者」</t>
    </r>
    <r>
      <rPr>
        <sz val="10.5"/>
        <color auto="1"/>
        <rFont val="ＭＳ 明朝"/>
      </rPr>
      <t>とは、常用労働者のうち、パートタイム労働者でない者のことをいいます。</t>
    </r>
  </si>
  <si>
    <t>本月末労働者数</t>
  </si>
  <si>
    <t>５００人以上</t>
    <rPh sb="3" eb="4">
      <t>ニン</t>
    </rPh>
    <rPh sb="4" eb="6">
      <t>イジョウ</t>
    </rPh>
    <phoneticPr fontId="5"/>
  </si>
  <si>
    <t>１００～４９９人</t>
    <rPh sb="7" eb="8">
      <t>ニン</t>
    </rPh>
    <phoneticPr fontId="5"/>
  </si>
  <si>
    <t xml:space="preserve">     第8表   産業、事業所規模別常用労働者1人平均月間出勤日数及び実労働時間</t>
    <rPh sb="5" eb="6">
      <t>ダイ</t>
    </rPh>
    <rPh sb="7" eb="8">
      <t>ヒョウ</t>
    </rPh>
    <rPh sb="14" eb="17">
      <t>ジギョウショ</t>
    </rPh>
    <rPh sb="35" eb="36">
      <t>オヨ</t>
    </rPh>
    <phoneticPr fontId="5"/>
  </si>
  <si>
    <t>所定内時間</t>
    <rPh sb="0" eb="3">
      <t>ショテイナイ</t>
    </rPh>
    <rPh sb="3" eb="5">
      <t>ジカン</t>
    </rPh>
    <phoneticPr fontId="5"/>
  </si>
  <si>
    <t>一  般  労  働  者</t>
    <rPh sb="0" eb="1">
      <t>１</t>
    </rPh>
    <rPh sb="3" eb="4">
      <t>バン</t>
    </rPh>
    <rPh sb="6" eb="7">
      <t>ロウ</t>
    </rPh>
    <rPh sb="9" eb="10">
      <t>ドウ</t>
    </rPh>
    <rPh sb="12" eb="13">
      <t>モノ</t>
    </rPh>
    <phoneticPr fontId="5"/>
  </si>
  <si>
    <t>所 定 内        給  与</t>
    <rPh sb="0" eb="1">
      <t>トコロ</t>
    </rPh>
    <rPh sb="2" eb="3">
      <t>サダム</t>
    </rPh>
    <rPh sb="4" eb="5">
      <t>ウチ</t>
    </rPh>
    <rPh sb="13" eb="14">
      <t>キュウ</t>
    </rPh>
    <rPh sb="16" eb="17">
      <t>クミ</t>
    </rPh>
    <phoneticPr fontId="5"/>
  </si>
  <si>
    <t>-</t>
  </si>
  <si>
    <t>超過労働     給  与</t>
    <rPh sb="0" eb="1">
      <t>チョウ</t>
    </rPh>
    <rPh sb="1" eb="2">
      <t>カ</t>
    </rPh>
    <rPh sb="2" eb="3">
      <t>ロウ</t>
    </rPh>
    <rPh sb="3" eb="4">
      <t>ドウ</t>
    </rPh>
    <rPh sb="9" eb="10">
      <t>キュウ</t>
    </rPh>
    <rPh sb="12" eb="13">
      <t>クミ</t>
    </rPh>
    <phoneticPr fontId="5"/>
  </si>
  <si>
    <t>パートタイム労働者</t>
  </si>
  <si>
    <t>所   定   内        労 働 時 間</t>
    <rPh sb="0" eb="1">
      <t>トコロ</t>
    </rPh>
    <rPh sb="4" eb="5">
      <t>サダム</t>
    </rPh>
    <rPh sb="8" eb="9">
      <t>ウチ</t>
    </rPh>
    <rPh sb="17" eb="18">
      <t>ロウ</t>
    </rPh>
    <rPh sb="19" eb="20">
      <t>ドウ</t>
    </rPh>
    <rPh sb="21" eb="22">
      <t>トキ</t>
    </rPh>
    <rPh sb="23" eb="24">
      <t>アイダ</t>
    </rPh>
    <phoneticPr fontId="5"/>
  </si>
  <si>
    <t>所   定   外        労 働 時 間</t>
    <rPh sb="0" eb="1">
      <t>トコロ</t>
    </rPh>
    <rPh sb="4" eb="5">
      <t>サダム</t>
    </rPh>
    <rPh sb="8" eb="9">
      <t>ガイ</t>
    </rPh>
    <rPh sb="17" eb="18">
      <t>ロウ</t>
    </rPh>
    <rPh sb="19" eb="20">
      <t>ドウ</t>
    </rPh>
    <rPh sb="21" eb="22">
      <t>トキ</t>
    </rPh>
    <rPh sb="23" eb="24">
      <t>アイダ</t>
    </rPh>
    <phoneticPr fontId="5"/>
  </si>
  <si>
    <t>　　　　　　　　　　　　　第12表  産業、就業形態別常用労働者1人平均月間出勤日数及び実労働時間</t>
    <rPh sb="13" eb="14">
      <t>ダイ</t>
    </rPh>
    <rPh sb="16" eb="17">
      <t>ヒョウ</t>
    </rPh>
    <rPh sb="27" eb="29">
      <t>ジョウヨウ</t>
    </rPh>
    <phoneticPr fontId="5"/>
  </si>
  <si>
    <t>４　調査事項の説明</t>
  </si>
  <si>
    <t>第13表  産業、就業形態別常用労働者数</t>
    <rPh sb="0" eb="1">
      <t>ダイ</t>
    </rPh>
    <rPh sb="3" eb="4">
      <t>ヒョウ</t>
    </rPh>
    <rPh sb="14" eb="16">
      <t>ジョウヨウ</t>
    </rPh>
    <phoneticPr fontId="5"/>
  </si>
  <si>
    <t>前   月   末         労 働 者 数</t>
    <rPh sb="0" eb="1">
      <t>マエ</t>
    </rPh>
    <rPh sb="4" eb="5">
      <t>ツキ</t>
    </rPh>
    <rPh sb="8" eb="9">
      <t>マツ</t>
    </rPh>
    <rPh sb="18" eb="19">
      <t>ロウ</t>
    </rPh>
    <rPh sb="20" eb="21">
      <t>ドウ</t>
    </rPh>
    <rPh sb="22" eb="23">
      <t>モノ</t>
    </rPh>
    <rPh sb="24" eb="25">
      <t>スウ</t>
    </rPh>
    <phoneticPr fontId="5"/>
  </si>
  <si>
    <t>本月中の減少労  働  者  数</t>
    <rPh sb="0" eb="3">
      <t>ホンゲツチュウ</t>
    </rPh>
    <rPh sb="4" eb="6">
      <t>ゲンショウ</t>
    </rPh>
    <rPh sb="6" eb="7">
      <t>ロウ</t>
    </rPh>
    <rPh sb="9" eb="10">
      <t>ドウ</t>
    </rPh>
    <rPh sb="12" eb="13">
      <t>モノ</t>
    </rPh>
    <rPh sb="15" eb="16">
      <t>スウ</t>
    </rPh>
    <phoneticPr fontId="5"/>
  </si>
  <si>
    <t>　第14表  産業、就業形態別常用労働者数</t>
    <rPh sb="1" eb="2">
      <t>ダイ</t>
    </rPh>
    <rPh sb="4" eb="5">
      <t>ヒョウ</t>
    </rPh>
    <rPh sb="15" eb="17">
      <t>ジョウヨウ</t>
    </rPh>
    <phoneticPr fontId="5"/>
  </si>
  <si>
    <t>（単位：人）</t>
  </si>
  <si>
    <t>本   月   末     労 働 者 数</t>
  </si>
  <si>
    <t>１　調査の目的</t>
  </si>
  <si>
    <t>　なお、常用労働者が５人以上の規模の事業所を「事業所規模５人以上」とし、常用労働者が30人以上の規模の事業所を「事業所規模30人以上」としています。また「事業所規模５人以上」には「事業所規模30人以上」を含んでいます。</t>
  </si>
  <si>
    <t>３　調査の方法</t>
  </si>
  <si>
    <r>
      <t>「</t>
    </r>
    <r>
      <rPr>
        <sz val="10.5"/>
        <color auto="1"/>
        <rFont val="ＭＳ ゴシック"/>
      </rPr>
      <t>きまって支給する給与（以下、「定期給与」という。）」</t>
    </r>
    <r>
      <rPr>
        <sz val="10.5"/>
        <color auto="1"/>
        <rFont val="ＭＳ 明朝"/>
      </rPr>
      <t>とは、労働協約、就業規則等によってあらかじめ定められている支給条件、算定方法によって支給される給与で、いわゆる基本給、家族手当、超過勤務手当(超過労働給与)を含みます。</t>
    </r>
    <rPh sb="93" eb="95">
      <t>キンム</t>
    </rPh>
    <rPh sb="98" eb="100">
      <t>チョウカ</t>
    </rPh>
    <rPh sb="100" eb="102">
      <t>ロウドウ</t>
    </rPh>
    <rPh sb="102" eb="104">
      <t>キュウヨ</t>
    </rPh>
    <phoneticPr fontId="20"/>
  </si>
  <si>
    <r>
      <t>「</t>
    </r>
    <r>
      <rPr>
        <sz val="10.5"/>
        <color auto="1"/>
        <rFont val="ＭＳ ゴシック"/>
      </rPr>
      <t>総実労働時間」</t>
    </r>
    <r>
      <rPr>
        <sz val="10.5"/>
        <color auto="1"/>
        <rFont val="ＭＳ 明朝"/>
      </rPr>
      <t>とは</t>
    </r>
    <r>
      <rPr>
        <sz val="10.5"/>
        <color auto="1"/>
        <rFont val="ＭＳ ゴシック"/>
      </rPr>
      <t>「所定内労働時間」</t>
    </r>
    <r>
      <rPr>
        <sz val="10.5"/>
        <color auto="1"/>
        <rFont val="ＭＳ 明朝"/>
      </rPr>
      <t>と</t>
    </r>
    <r>
      <rPr>
        <sz val="10.5"/>
        <color auto="1"/>
        <rFont val="ＭＳ ゴシック"/>
      </rPr>
      <t>「所定外労働時間」</t>
    </r>
    <r>
      <rPr>
        <sz val="10.5"/>
        <color auto="1"/>
        <rFont val="ＭＳ 明朝"/>
      </rPr>
      <t>の合計です。</t>
    </r>
  </si>
  <si>
    <r>
      <t>「</t>
    </r>
    <r>
      <rPr>
        <sz val="10.5"/>
        <color auto="1"/>
        <rFont val="ＭＳ ゴシック"/>
      </rPr>
      <t>パートタイム労働者」</t>
    </r>
    <r>
      <rPr>
        <sz val="10.5"/>
        <color auto="1"/>
        <rFont val="ＭＳ 明朝"/>
      </rPr>
      <t>とは、常用労働者のうち、次のいずれかに該当する労働者のことをいいます。</t>
    </r>
  </si>
  <si>
    <t>①</t>
  </si>
  <si>
    <t>１日の所定労働時間が一般の労働者よりも短い者。</t>
  </si>
  <si>
    <t>②</t>
  </si>
  <si>
    <t xml:space="preserve"> 雇用の流動状況を示す指標としての労働異動率は、以下の式により算出しています。</t>
    <rPh sb="31" eb="33">
      <t>サンシュツ</t>
    </rPh>
    <phoneticPr fontId="20"/>
  </si>
  <si>
    <t>前月末労働者数</t>
    <rPh sb="0" eb="2">
      <t>ゼンゲツ</t>
    </rPh>
    <rPh sb="2" eb="3">
      <t>マツ</t>
    </rPh>
    <rPh sb="3" eb="6">
      <t>ロウドウシャ</t>
    </rPh>
    <rPh sb="6" eb="7">
      <t>スウ</t>
    </rPh>
    <phoneticPr fontId="20"/>
  </si>
  <si>
    <t xml:space="preserve"> なお、この入(離)職率は、単に新規の入(離)職者のみならず、同一企業内の転勤者が含まれています。</t>
  </si>
  <si>
    <t>月</t>
    <rPh sb="0" eb="1">
      <t>ツキ</t>
    </rPh>
    <phoneticPr fontId="5"/>
  </si>
  <si>
    <t xml:space="preserve">  令和６年１月分公表時に、労働者数推計を当時利用できる最新のデータ（令和３年経済センサス-活動調査）に基づき更新（ベンチマーク更新）しました。ベンチマーク更新に伴い常用雇用指数及びその前年同月比等は、過去に遡って改訂しています。またそれに伴い、基準年（令和２年）の常用雇用指数が100となるように、令和６年５月分より、常用雇用指数を過去に遡って改定し、令和６年１月から令和６年４月までの伸び率についても、改定後の指数で再計算しています。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t>
    <rPh sb="120" eb="121">
      <t>トモナ</t>
    </rPh>
    <rPh sb="123" eb="125">
      <t>キジュン</t>
    </rPh>
    <rPh sb="125" eb="126">
      <t>ネン</t>
    </rPh>
    <rPh sb="127" eb="129">
      <t>レイワ</t>
    </rPh>
    <rPh sb="130" eb="131">
      <t>ネン</t>
    </rPh>
    <rPh sb="133" eb="135">
      <t>ジョウヨウ</t>
    </rPh>
    <rPh sb="135" eb="137">
      <t>コヨウ</t>
    </rPh>
    <rPh sb="137" eb="139">
      <t>シスウ</t>
    </rPh>
    <rPh sb="150" eb="152">
      <t>レイワ</t>
    </rPh>
    <rPh sb="153" eb="154">
      <t>ネン</t>
    </rPh>
    <rPh sb="155" eb="156">
      <t>ガツ</t>
    </rPh>
    <rPh sb="156" eb="157">
      <t>ブン</t>
    </rPh>
    <rPh sb="160" eb="162">
      <t>ジョウヨウ</t>
    </rPh>
    <rPh sb="162" eb="164">
      <t>コヨウ</t>
    </rPh>
    <rPh sb="164" eb="166">
      <t>シスウ</t>
    </rPh>
    <rPh sb="167" eb="169">
      <t>カコ</t>
    </rPh>
    <rPh sb="170" eb="171">
      <t>サカノボ</t>
    </rPh>
    <rPh sb="173" eb="175">
      <t>カイテイ</t>
    </rPh>
    <rPh sb="177" eb="179">
      <t>レイワ</t>
    </rPh>
    <rPh sb="180" eb="181">
      <t>ネン</t>
    </rPh>
    <rPh sb="182" eb="183">
      <t>ガツ</t>
    </rPh>
    <rPh sb="185" eb="187">
      <t>レイワ</t>
    </rPh>
    <rPh sb="188" eb="189">
      <t>ネン</t>
    </rPh>
    <rPh sb="190" eb="191">
      <t>ガツ</t>
    </rPh>
    <rPh sb="194" eb="195">
      <t>ノ</t>
    </rPh>
    <rPh sb="196" eb="197">
      <t>リツ</t>
    </rPh>
    <rPh sb="203" eb="205">
      <t>カイテイ</t>
    </rPh>
    <rPh sb="205" eb="206">
      <t>ゴ</t>
    </rPh>
    <rPh sb="207" eb="209">
      <t>シスウ</t>
    </rPh>
    <rPh sb="210" eb="213">
      <t>サイケイサン</t>
    </rPh>
    <phoneticPr fontId="20"/>
  </si>
  <si>
    <t>令和６年１１月２８日</t>
  </si>
  <si>
    <r>
      <t>「</t>
    </r>
    <r>
      <rPr>
        <sz val="10.5"/>
        <color auto="1"/>
        <rFont val="ＭＳ ゴシック"/>
      </rPr>
      <t>特別に支払われた給与（以下「特別給与」という。）」</t>
    </r>
    <r>
      <rPr>
        <sz val="10.5"/>
        <color auto="1"/>
        <rFont val="ＭＳ 明朝"/>
      </rPr>
      <t>とは、労働協約、就業規則等によらないで一時的又は突発的理由に基づいて支払われる給与又は労働協約、就業規則等によりあらかじめ支給要件が定められているもので、賞与及び期末手当、3か月を超える期間で算定される手当、支給事由の発生が不定期なもの、ベースアップ等が行われた場合の差額追給などをいいます。</t>
    </r>
    <rPh sb="139" eb="141">
      <t>テイキ</t>
    </rPh>
    <phoneticPr fontId="20"/>
  </si>
  <si>
    <t xml:space="preserve"> 調査期間中に労働者が実際に労働した時間のことで、休憩時間は除かれますが、鉱業の抗内作業者の休憩時間や運輸関係労働者等の手待ち時間は含めます。なお、本来の職務外として行われる宿日直の時間は含めません。</t>
    <rPh sb="60" eb="62">
      <t>テマ</t>
    </rPh>
    <phoneticPr fontId="20"/>
  </si>
  <si>
    <t xml:space="preserve"> 調査期間中に労働者が実際に出勤した日数のことです。事業所に出勤しない日は、有給であっても出勤日数には含めませんが、雇用契約上で在宅勤務やテレワークが認められており、労働者を在宅勤務(テレワークを含む)させた場合は、出勤日数に含めます。１日のうち１時間でも就業すれば、１出勤日とします。</t>
    <rPh sb="47" eb="49">
      <t>ニッスウ</t>
    </rPh>
    <rPh sb="51" eb="52">
      <t>フク</t>
    </rPh>
    <rPh sb="58" eb="60">
      <t>コヨウ</t>
    </rPh>
    <rPh sb="60" eb="63">
      <t>ケイヤクジョウ</t>
    </rPh>
    <rPh sb="64" eb="66">
      <t>ザイタク</t>
    </rPh>
    <rPh sb="66" eb="68">
      <t>キンム</t>
    </rPh>
    <rPh sb="75" eb="76">
      <t>ミト</t>
    </rPh>
    <rPh sb="98" eb="99">
      <t>フク</t>
    </rPh>
    <phoneticPr fontId="20"/>
  </si>
  <si>
    <t>　９月の１人平均月間現金給与総額（調査産業計）は273,175円で、前年同月比2.3％増となった。</t>
  </si>
  <si>
    <t>　現金給与総額のうち定期給与は269,158円で、前年同月比2.4％増、特別給与は4,017円で、前年同月差191円減となった。</t>
  </si>
  <si>
    <t>　定期給与のうち所定内給与は248,102円で、前年同月比2.8％増、超過労働給与は21,056円で、前年同月差418円減となった。</t>
  </si>
  <si>
    <t>　定期給与のうち所定内給与は266,548円で、前年同月比2.8％増、超過労働給与は24,882円で、前年同月差1,210円減となった。</t>
  </si>
  <si>
    <t>　９月の１人平均月間総実労働時間（調査産業計）は140.1時間で、前年同月比1.6％減となった。</t>
  </si>
  <si>
    <t>　総実労働時間のうち、所定内労働時間は128.8時間で、前年同月比2.0％減、所定外労働時間は11.3時間で、前年同月比2.7％増となった。</t>
  </si>
  <si>
    <t>　９月の１人平均月間総実労働時間（調査産業計）は146.2時間で、前年同月比0.7％減となった。</t>
  </si>
  <si>
    <t>　総実労働時間のうち、所定内労働時間は133.1時間で、前年同月比1.2％減、所定外労働時間は13.1時間で、前年同月比4.8％増となった。</t>
  </si>
  <si>
    <t>　９月末の常用労働者数は1,432,352人で、前年同月比0.8％減となった。また、パートタイム労働者比率は29.3％で、前年同月差0.9ポイント減となった。</t>
  </si>
  <si>
    <t>　９月末の常用労働者数は882,406人で、前年同月比2.5％減となった。また、パートタイム労働者比率は22.9％で、前年同月差0.8ポイント減となった。</t>
  </si>
  <si>
    <t>　調査産業計の労働異動率をみると、入職率は1.37％で、前年同月差0.04ポイント増、離職率は2.25％で、前年同月差0.80ポイント増となった。</t>
  </si>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</sst>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
    <numFmt numFmtId="177" formatCode="[$-411]&quot;令&quot;&quot;和&quot;&quot;6&quot;&quot;年&quot;m&quot;月分&quot;"/>
    <numFmt numFmtId="178" formatCode="[$-411]&quot;令&quot;&quot;和&quot;&quot;3&quot;&quot;年&quot;m&quot;月分&quot;"/>
    <numFmt numFmtId="179" formatCode="0.0_ "/>
    <numFmt numFmtId="180" formatCode="0.0_ ;[Red]\-0.0\ "/>
    <numFmt numFmtId="181" formatCode="0.0_);[Red]\(0.0\)"/>
    <numFmt numFmtId="182" formatCode="0.00_ "/>
    <numFmt numFmtId="183" formatCode="#,##0.0;[Red]\-#,##0.0"/>
    <numFmt numFmtId="184" formatCode="[$-F400]h:mm:ss\ AM/PM"/>
    <numFmt numFmtId="185" formatCode="[$-411]ggge&quot;年&quot;m&quot;月分&quot;"/>
    <numFmt numFmtId="186" formatCode="#,##0_ "/>
    <numFmt numFmtId="187" formatCode="0_);[Red]\(0\)"/>
  </numFmts>
  <fonts count="58">
    <font>
      <sz val="11"/>
      <color indexed="8"/>
      <name val="ＭＳ Ｐゴシック"/>
      <family val="3"/>
    </font>
    <font>
      <u/>
      <sz val="11"/>
      <color indexed="12"/>
      <name val="ＭＳ 明朝"/>
      <family val="1"/>
    </font>
    <font>
      <sz val="11"/>
      <color auto="1"/>
      <name val="ＭＳ 明朝"/>
      <family val="1"/>
    </font>
    <font>
      <sz val="11"/>
      <color auto="1"/>
      <name val="ＭＳ Ｐゴシック"/>
      <family val="3"/>
    </font>
    <font>
      <sz val="5"/>
      <color auto="1"/>
      <name val="ＭＳ 明朝"/>
      <family val="1"/>
    </font>
    <font>
      <sz val="6"/>
      <color auto="1"/>
      <name val="ＭＳ Ｐゴシック"/>
      <family val="3"/>
    </font>
    <font>
      <b/>
      <sz val="14"/>
      <color auto="1"/>
      <name val="ＭＳ Ｐゴシック"/>
      <family val="3"/>
    </font>
    <font>
      <sz val="28"/>
      <color auto="1"/>
      <name val="ＭＳ Ｐゴシック"/>
      <family val="3"/>
    </font>
    <font>
      <b/>
      <sz val="16"/>
      <color auto="1"/>
      <name val="ＭＳ Ｐゴシック"/>
      <family val="3"/>
    </font>
    <font>
      <b/>
      <sz val="11"/>
      <color auto="1"/>
      <name val="ＭＳ Ｐゴシック"/>
      <family val="3"/>
    </font>
    <font>
      <sz val="14"/>
      <color auto="1"/>
      <name val="ＭＳ Ｐゴシック"/>
      <family val="3"/>
    </font>
    <font>
      <sz val="10.5"/>
      <color auto="1"/>
      <name val="ＭＳ 明朝"/>
      <family val="1"/>
    </font>
    <font>
      <b/>
      <sz val="20"/>
      <color auto="1"/>
      <name val="ＭＳ Ｐゴシック"/>
      <family val="3"/>
    </font>
    <font>
      <b/>
      <sz val="12"/>
      <color auto="1"/>
      <name val="ＭＳ Ｐゴシック"/>
      <family val="3"/>
    </font>
    <font>
      <sz val="12"/>
      <color auto="1"/>
      <name val="ＭＳ 明朝"/>
      <family val="1"/>
    </font>
    <font>
      <sz val="14"/>
      <color auto="1"/>
      <name val="ＭＳ Ｐ明朝"/>
      <family val="1"/>
    </font>
    <font>
      <sz val="11"/>
      <color auto="1"/>
      <name val="ＭＳ Ｐ明朝"/>
      <family val="1"/>
    </font>
    <font>
      <u/>
      <sz val="11"/>
      <color indexed="12"/>
      <name val="ＭＳ Ｐ明朝"/>
      <family val="1"/>
    </font>
    <font>
      <sz val="9"/>
      <color auto="1"/>
      <name val="ＭＳ Ｐ明朝"/>
      <family val="1"/>
    </font>
    <font>
      <sz val="10"/>
      <color auto="1"/>
      <name val="ＭＳ Ｐ明朝"/>
      <family val="1"/>
    </font>
    <font>
      <sz val="6"/>
      <color auto="1"/>
      <name val="ＭＳ 明朝"/>
      <family val="1"/>
    </font>
    <font>
      <sz val="10"/>
      <color auto="1"/>
      <name val="ＭＳ 明朝"/>
      <family val="1"/>
    </font>
    <font>
      <sz val="9.5"/>
      <color auto="1"/>
      <name val="ＭＳ 明朝"/>
      <family val="1"/>
    </font>
    <font>
      <sz val="9"/>
      <color auto="1"/>
      <name val="ＭＳ 明朝"/>
      <family val="1"/>
    </font>
    <font>
      <sz val="14"/>
      <color auto="1"/>
      <name val="ＭＳ ゴシック"/>
      <family val="3"/>
    </font>
    <font>
      <sz val="6"/>
      <color auto="1"/>
      <name val="ＭＳ Ｐ明朝"/>
      <family val="1"/>
    </font>
    <font>
      <sz val="7"/>
      <color auto="1"/>
      <name val="ＭＳ Ｐゴシック"/>
      <family val="3"/>
    </font>
    <font>
      <b/>
      <sz val="14"/>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11"/>
      <color auto="1"/>
      <name val="ＭＳ ゴシック"/>
      <family val="3"/>
    </font>
    <font>
      <sz val="8"/>
      <color auto="1"/>
      <name val="ＭＳ ゴシック"/>
      <family val="3"/>
    </font>
    <font>
      <sz val="9"/>
      <color auto="1"/>
      <name val="ＭＳ Ｐゴシック"/>
      <family val="3"/>
    </font>
    <font>
      <sz val="10"/>
      <color indexed="8"/>
      <name val="ＭＳ ゴシック"/>
      <family val="3"/>
    </font>
    <font>
      <sz val="11"/>
      <color indexed="10"/>
      <name val="ＭＳ Ｐゴシック"/>
      <family val="3"/>
    </font>
    <font>
      <sz val="10"/>
      <color auto="1"/>
      <name val="ＭＳ Ｐゴシック"/>
      <family val="3"/>
    </font>
    <font>
      <b/>
      <sz val="10"/>
      <color auto="1"/>
      <name val="ＭＳ Ｐゴシック"/>
      <family val="3"/>
    </font>
    <font>
      <b/>
      <sz val="9"/>
      <color auto="1"/>
      <name val="ＭＳ Ｐゴシック"/>
      <family val="3"/>
    </font>
    <font>
      <sz val="16"/>
      <color auto="1"/>
      <name val="ＭＳ Ｐゴシック"/>
      <family val="3"/>
    </font>
    <font>
      <sz val="11"/>
      <color indexed="48"/>
      <name val="ＭＳ Ｐゴシック"/>
      <family val="3"/>
    </font>
    <font>
      <sz val="10"/>
      <color indexed="12"/>
      <name val="ＭＳ ゴシック"/>
      <family val="3"/>
    </font>
    <font>
      <b/>
      <sz val="10.5"/>
      <color auto="1"/>
      <name val="ＭＳ Ｐゴシック"/>
      <family val="3"/>
    </font>
    <font>
      <sz val="12"/>
      <color auto="1"/>
      <name val="ＭＳ Ｐゴシック"/>
      <family val="3"/>
    </font>
    <font>
      <sz val="8.5"/>
      <color auto="1"/>
      <name val="ＭＳ Ｐゴシック"/>
      <family val="3"/>
    </font>
    <font>
      <b/>
      <i/>
      <sz val="11"/>
      <color auto="1"/>
      <name val="ＭＳ Ｐゴシック"/>
      <family val="3"/>
    </font>
    <font>
      <sz val="9.5"/>
      <color auto="1"/>
      <name val="ＭＳ Ｐゴシック"/>
      <family val="3"/>
    </font>
    <font>
      <sz val="8"/>
      <color auto="1"/>
      <name val="ＭＳ Ｐゴシック"/>
      <family val="3"/>
    </font>
    <font>
      <b/>
      <sz val="17"/>
      <color auto="1"/>
      <name val="ＭＳ Ｐゴシック"/>
      <family val="3"/>
    </font>
    <font>
      <sz val="6"/>
      <color auto="1"/>
      <name val="ＭＳ Ｐゴシック"/>
      <family val="3"/>
    </font>
    <font>
      <sz val="12"/>
      <color auto="1"/>
      <name val="ＭＳ ゴシック"/>
      <family val="3"/>
    </font>
    <font>
      <sz val="10.5"/>
      <color auto="1"/>
      <name val="ＭＳ Ｐゴシック"/>
      <family val="3"/>
    </font>
    <font>
      <sz val="10.5"/>
      <color auto="1"/>
      <name val="ＭＳ ゴシック"/>
      <family val="3"/>
    </font>
    <font>
      <sz val="11"/>
      <color auto="1"/>
      <name val="HG丸ｺﾞｼｯｸM-PRO"/>
      <family val="3"/>
    </font>
    <font>
      <sz val="12"/>
      <color auto="1"/>
      <name val="HG丸ｺﾞｼｯｸM-PRO"/>
      <family val="3"/>
    </font>
    <font>
      <sz val="14"/>
      <color auto="1"/>
      <name val="HG丸ｺﾞｼｯｸM-PRO"/>
      <family val="3"/>
    </font>
    <font>
      <b/>
      <sz val="14"/>
      <color auto="1"/>
      <name val="HG丸ｺﾞｼｯｸM-PRO"/>
      <family val="3"/>
    </font>
    <font>
      <sz val="18"/>
      <color auto="1"/>
      <name val="ＭＳ Ｐゴシック"/>
      <family val="3"/>
    </font>
  </fonts>
  <fills count="5">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s>
  <borders count="45">
    <border>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8"/>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31">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cellStyleXfs>
  <cellXfs count="650">
    <xf numFmtId="0" fontId="0" fillId="0" borderId="0" xfId="0">
      <alignment vertical="center"/>
    </xf>
    <xf numFmtId="0" fontId="3" fillId="0" borderId="0" xfId="22"/>
    <xf numFmtId="176" fontId="3" fillId="0" borderId="0" xfId="22" applyNumberFormat="1"/>
    <xf numFmtId="0" fontId="6" fillId="0" borderId="0" xfId="8" applyFont="1" applyFill="1"/>
    <xf numFmtId="0" fontId="7" fillId="0" borderId="0" xfId="29" applyFont="1" applyAlignment="1">
      <alignment horizontal="centerContinuous"/>
    </xf>
    <xf numFmtId="0" fontId="6" fillId="0" borderId="0" xfId="29" applyFont="1" applyAlignment="1">
      <alignment horizontal="center"/>
    </xf>
    <xf numFmtId="0" fontId="8" fillId="0" borderId="0" xfId="29" applyFont="1" applyBorder="1" applyAlignment="1">
      <alignment horizontal="centerContinuous"/>
    </xf>
    <xf numFmtId="0" fontId="9" fillId="0" borderId="0" xfId="29" applyFont="1" applyAlignment="1">
      <alignment horizontal="centerContinuous"/>
    </xf>
    <xf numFmtId="0" fontId="3" fillId="0" borderId="0" xfId="10" applyAlignment="1"/>
    <xf numFmtId="49" fontId="10" fillId="0" borderId="0" xfId="29" applyNumberFormat="1" applyFont="1" applyBorder="1" applyAlignment="1">
      <alignment horizontal="center" vertical="center"/>
    </xf>
    <xf numFmtId="0" fontId="8" fillId="0" borderId="0" xfId="29" applyFont="1" applyAlignment="1">
      <alignment horizontal="center"/>
    </xf>
    <xf numFmtId="0" fontId="3" fillId="0" borderId="0" xfId="29" applyAlignment="1">
      <alignment horizontal="centerContinuous"/>
    </xf>
    <xf numFmtId="0" fontId="11" fillId="0" borderId="0" xfId="29" applyFont="1"/>
    <xf numFmtId="58" fontId="3" fillId="0" borderId="0" xfId="29" applyNumberFormat="1" applyAlignment="1">
      <alignment horizontal="center"/>
    </xf>
    <xf numFmtId="177" fontId="12" fillId="0" borderId="0" xfId="29" applyNumberFormat="1" applyFont="1" applyBorder="1" applyAlignment="1">
      <alignment horizontal="center"/>
    </xf>
    <xf numFmtId="58" fontId="3" fillId="0" borderId="0" xfId="29" applyNumberFormat="1" applyAlignment="1">
      <alignment horizontal="center" vertical="center"/>
    </xf>
    <xf numFmtId="0" fontId="13" fillId="0" borderId="0" xfId="29" applyFont="1" applyAlignment="1"/>
    <xf numFmtId="0" fontId="14" fillId="0" borderId="0" xfId="19" applyFont="1" applyAlignment="1"/>
    <xf numFmtId="178" fontId="12" fillId="0" borderId="0" xfId="29" applyNumberFormat="1" applyFont="1" applyBorder="1" applyAlignment="1"/>
    <xf numFmtId="0" fontId="3" fillId="0" borderId="0" xfId="8" applyFont="1" applyFill="1" applyAlignment="1">
      <alignment horizontal="right"/>
    </xf>
    <xf numFmtId="176" fontId="3" fillId="0" borderId="0" xfId="29" applyNumberFormat="1" applyFont="1" applyBorder="1" applyAlignment="1">
      <alignment horizontal="center" vertical="top" wrapText="1"/>
    </xf>
    <xf numFmtId="49" fontId="3" fillId="0" borderId="0" xfId="28" applyNumberFormat="1"/>
    <xf numFmtId="179" fontId="3" fillId="0" borderId="0" xfId="12" applyNumberFormat="1" applyFont="1" applyBorder="1"/>
    <xf numFmtId="179" fontId="3" fillId="0" borderId="0" xfId="18" applyNumberFormat="1" applyFont="1" applyBorder="1" applyAlignment="1"/>
    <xf numFmtId="176" fontId="3" fillId="0" borderId="0" xfId="29" applyNumberFormat="1" applyFont="1" applyBorder="1" applyAlignment="1">
      <alignment wrapText="1"/>
    </xf>
    <xf numFmtId="0" fontId="3" fillId="0" borderId="0" xfId="30">
      <alignment vertical="center"/>
    </xf>
    <xf numFmtId="0" fontId="2" fillId="0" borderId="0" xfId="21" applyFont="1">
      <alignment vertical="center"/>
    </xf>
    <xf numFmtId="0" fontId="10" fillId="0" borderId="0" xfId="21" applyFont="1">
      <alignment vertical="center"/>
    </xf>
    <xf numFmtId="0" fontId="10" fillId="0" borderId="0" xfId="21" applyFont="1" applyAlignment="1">
      <alignment horizontal="center" vertical="center"/>
    </xf>
    <xf numFmtId="0" fontId="15" fillId="0" borderId="0" xfId="21" applyFont="1">
      <alignment vertical="center"/>
    </xf>
    <xf numFmtId="0" fontId="16" fillId="0" borderId="0" xfId="21" applyFont="1">
      <alignment vertical="center"/>
    </xf>
    <xf numFmtId="49" fontId="16" fillId="0" borderId="0" xfId="21" applyNumberFormat="1" applyFont="1" applyAlignment="1">
      <alignment horizontal="center" vertical="center"/>
    </xf>
    <xf numFmtId="0" fontId="16" fillId="0" borderId="0" xfId="21" applyFont="1" applyAlignment="1">
      <alignment horizontal="right" vertical="center"/>
    </xf>
    <xf numFmtId="49" fontId="16" fillId="0" borderId="0" xfId="21" applyNumberFormat="1" applyFont="1">
      <alignment vertical="center"/>
    </xf>
    <xf numFmtId="0" fontId="16" fillId="0" borderId="0" xfId="1" applyFont="1" applyAlignment="1" applyProtection="1">
      <alignment vertical="center"/>
    </xf>
    <xf numFmtId="0" fontId="15" fillId="0" borderId="0" xfId="21" applyFont="1" applyAlignment="1">
      <alignment horizontal="center" vertical="center"/>
    </xf>
    <xf numFmtId="0" fontId="17" fillId="0" borderId="0" xfId="1" applyFont="1" applyAlignment="1" applyProtection="1">
      <alignment vertical="center"/>
    </xf>
    <xf numFmtId="14" fontId="16" fillId="0" borderId="0" xfId="21" applyNumberFormat="1" applyFont="1">
      <alignment vertical="center"/>
    </xf>
    <xf numFmtId="0" fontId="18" fillId="0" borderId="0" xfId="21" applyFont="1">
      <alignment vertical="center"/>
    </xf>
    <xf numFmtId="0" fontId="19" fillId="0" borderId="0" xfId="21" applyFont="1">
      <alignment vertical="center"/>
    </xf>
    <xf numFmtId="0" fontId="18" fillId="0" borderId="0" xfId="21" quotePrefix="1" applyFont="1" applyAlignment="1">
      <alignment horizontal="center" vertical="center"/>
    </xf>
    <xf numFmtId="0" fontId="18" fillId="0" borderId="0" xfId="21" applyFont="1" applyAlignment="1">
      <alignment horizontal="center" vertical="center"/>
    </xf>
    <xf numFmtId="0" fontId="2" fillId="0" borderId="0" xfId="1" applyFont="1" applyAlignment="1" applyProtection="1">
      <alignment horizontal="right" vertical="center"/>
    </xf>
    <xf numFmtId="0" fontId="2" fillId="0" borderId="0" xfId="21" applyFont="1" applyAlignment="1">
      <alignment horizontal="right" vertical="center"/>
    </xf>
    <xf numFmtId="0" fontId="2" fillId="0" borderId="0" xfId="12"/>
    <xf numFmtId="0" fontId="2" fillId="0" borderId="0" xfId="16" applyAlignment="1">
      <alignment horizontal="left" vertical="top"/>
    </xf>
    <xf numFmtId="0" fontId="21" fillId="0" borderId="0" xfId="16" applyFont="1"/>
    <xf numFmtId="49" fontId="2" fillId="0" borderId="0" xfId="6" applyNumberFormat="1" applyFont="1" applyAlignment="1">
      <alignment horizontal="center" vertical="center"/>
    </xf>
    <xf numFmtId="49" fontId="2" fillId="0" borderId="0" xfId="6" applyNumberFormat="1" applyFont="1" applyAlignment="1">
      <alignment vertical="center"/>
    </xf>
    <xf numFmtId="0" fontId="11" fillId="0" borderId="0" xfId="16" quotePrefix="1" applyFont="1"/>
    <xf numFmtId="0" fontId="11" fillId="0" borderId="0" xfId="16" applyFont="1" applyAlignment="1">
      <alignment horizontal="left" vertical="top"/>
    </xf>
    <xf numFmtId="49" fontId="11" fillId="0" borderId="0" xfId="16" applyNumberFormat="1" applyFont="1" applyAlignment="1">
      <alignment horizontal="left" vertical="top"/>
    </xf>
    <xf numFmtId="49" fontId="2" fillId="0" borderId="0" xfId="16" applyNumberFormat="1" applyFont="1" applyAlignment="1">
      <alignment horizontal="left" vertical="top"/>
    </xf>
    <xf numFmtId="49" fontId="21" fillId="0" borderId="0" xfId="16" applyNumberFormat="1" applyFont="1" applyAlignment="1">
      <alignment horizontal="left" vertical="top"/>
    </xf>
    <xf numFmtId="49" fontId="11" fillId="0" borderId="0" xfId="16" applyNumberFormat="1" applyFont="1"/>
    <xf numFmtId="49" fontId="11" fillId="0" borderId="0" xfId="16" applyNumberFormat="1" applyFont="1" applyAlignment="1">
      <alignment vertical="top" wrapText="1"/>
    </xf>
    <xf numFmtId="0" fontId="11" fillId="0" borderId="0" xfId="16" applyFont="1" applyAlignment="1">
      <alignment vertical="top"/>
    </xf>
    <xf numFmtId="49" fontId="11" fillId="0" borderId="0" xfId="16" applyNumberFormat="1" applyFont="1" applyAlignment="1">
      <alignment vertical="top"/>
    </xf>
    <xf numFmtId="49" fontId="11" fillId="0" borderId="0" xfId="16" applyNumberFormat="1" applyFont="1" applyAlignment="1">
      <alignment vertical="center"/>
    </xf>
    <xf numFmtId="49" fontId="22" fillId="0" borderId="0" xfId="16" applyNumberFormat="1" applyFont="1" applyFill="1" applyBorder="1" applyAlignment="1">
      <alignment vertical="center"/>
    </xf>
    <xf numFmtId="49" fontId="10" fillId="0" borderId="0" xfId="16" applyNumberFormat="1" applyFont="1" applyFill="1" applyBorder="1" applyAlignment="1">
      <alignment vertical="center"/>
    </xf>
    <xf numFmtId="49" fontId="2" fillId="0" borderId="0" xfId="16" applyNumberFormat="1" applyFont="1" applyBorder="1"/>
    <xf numFmtId="49" fontId="11" fillId="0" borderId="0" xfId="16" applyNumberFormat="1" applyFont="1" applyAlignment="1">
      <alignment horizontal="left" vertical="top" wrapText="1"/>
    </xf>
    <xf numFmtId="0" fontId="11" fillId="0" borderId="0" xfId="16" applyNumberFormat="1" applyFont="1" applyAlignment="1">
      <alignment vertical="top" wrapText="1"/>
    </xf>
    <xf numFmtId="0" fontId="11" fillId="0" borderId="0" xfId="16" applyNumberFormat="1" applyFont="1" applyBorder="1" applyAlignment="1">
      <alignment horizontal="left" vertical="top" wrapText="1"/>
    </xf>
    <xf numFmtId="49" fontId="11" fillId="0" borderId="0" xfId="16" applyNumberFormat="1" applyFont="1" applyAlignment="1">
      <alignment vertical="distributed"/>
    </xf>
    <xf numFmtId="49" fontId="22" fillId="0" borderId="1" xfId="16" applyNumberFormat="1" applyFont="1" applyFill="1" applyBorder="1" applyAlignment="1">
      <alignment horizontal="center" vertical="center"/>
    </xf>
    <xf numFmtId="49" fontId="22" fillId="0" borderId="2" xfId="16" applyNumberFormat="1" applyFont="1" applyFill="1" applyBorder="1" applyAlignment="1">
      <alignment vertical="center"/>
    </xf>
    <xf numFmtId="49" fontId="22" fillId="0" borderId="3" xfId="16" applyNumberFormat="1" applyFont="1" applyFill="1" applyBorder="1" applyAlignment="1">
      <alignment vertical="center"/>
    </xf>
    <xf numFmtId="49" fontId="22" fillId="0" borderId="4" xfId="16" applyNumberFormat="1" applyFont="1" applyFill="1" applyBorder="1" applyAlignment="1">
      <alignment vertical="center"/>
    </xf>
    <xf numFmtId="49" fontId="23" fillId="0" borderId="1" xfId="6" applyNumberFormat="1" applyFont="1" applyBorder="1" applyAlignment="1">
      <alignment horizontal="center" vertical="center" wrapText="1" shrinkToFit="1"/>
    </xf>
    <xf numFmtId="49" fontId="23" fillId="0" borderId="2" xfId="6" applyNumberFormat="1" applyFont="1" applyBorder="1" applyAlignment="1">
      <alignment vertical="center" shrinkToFit="1"/>
    </xf>
    <xf numFmtId="49" fontId="23" fillId="0" borderId="3" xfId="6" applyNumberFormat="1" applyFont="1" applyBorder="1" applyAlignment="1">
      <alignment vertical="center" shrinkToFit="1"/>
    </xf>
    <xf numFmtId="49" fontId="23" fillId="0" borderId="4" xfId="6" applyNumberFormat="1" applyFont="1" applyBorder="1" applyAlignment="1">
      <alignment vertical="center" shrinkToFit="1"/>
    </xf>
    <xf numFmtId="49" fontId="22" fillId="0" borderId="5" xfId="16" applyNumberFormat="1" applyFont="1" applyFill="1" applyBorder="1" applyAlignment="1">
      <alignment horizontal="center" vertical="center"/>
    </xf>
    <xf numFmtId="49" fontId="22" fillId="0" borderId="0" xfId="16" applyNumberFormat="1" applyFont="1" applyFill="1" applyBorder="1" applyAlignment="1">
      <alignment horizontal="center" vertical="center"/>
    </xf>
    <xf numFmtId="49" fontId="2" fillId="0" borderId="6" xfId="16" applyNumberFormat="1" applyFont="1" applyBorder="1"/>
    <xf numFmtId="49" fontId="22" fillId="0" borderId="5" xfId="16" applyNumberFormat="1" applyFont="1" applyFill="1" applyBorder="1" applyAlignment="1">
      <alignment vertical="center"/>
    </xf>
    <xf numFmtId="49" fontId="22" fillId="0" borderId="6" xfId="16" applyNumberFormat="1" applyFont="1" applyFill="1" applyBorder="1" applyAlignment="1">
      <alignment vertical="center"/>
    </xf>
    <xf numFmtId="49" fontId="23" fillId="0" borderId="5" xfId="6" applyNumberFormat="1" applyFont="1" applyBorder="1" applyAlignment="1">
      <alignment horizontal="left" vertical="center" shrinkToFit="1"/>
    </xf>
    <xf numFmtId="49" fontId="23" fillId="0" borderId="0" xfId="6" applyNumberFormat="1" applyFont="1" applyBorder="1" applyAlignment="1">
      <alignment horizontal="left" vertical="center" shrinkToFit="1"/>
    </xf>
    <xf numFmtId="49" fontId="23" fillId="0" borderId="6" xfId="6" applyNumberFormat="1" applyFont="1" applyBorder="1" applyAlignment="1">
      <alignment horizontal="left" vertical="center" shrinkToFit="1"/>
    </xf>
    <xf numFmtId="49" fontId="23" fillId="0" borderId="7" xfId="6" applyNumberFormat="1" applyFont="1" applyBorder="1" applyAlignment="1">
      <alignment horizontal="center" vertical="center" wrapText="1" shrinkToFit="1"/>
    </xf>
    <xf numFmtId="49" fontId="23" fillId="0" borderId="2" xfId="6" applyNumberFormat="1" applyFont="1" applyBorder="1" applyAlignment="1">
      <alignment horizontal="left" vertical="center" shrinkToFit="1"/>
    </xf>
    <xf numFmtId="49" fontId="23" fillId="0" borderId="3" xfId="6" applyNumberFormat="1" applyFont="1" applyBorder="1" applyAlignment="1">
      <alignment horizontal="left" vertical="center" shrinkToFit="1"/>
    </xf>
    <xf numFmtId="49" fontId="23" fillId="0" borderId="4" xfId="6" applyNumberFormat="1" applyFont="1" applyBorder="1" applyAlignment="1">
      <alignment horizontal="left" vertical="center" shrinkToFit="1"/>
    </xf>
    <xf numFmtId="49" fontId="22" fillId="0" borderId="7" xfId="16" applyNumberFormat="1" applyFont="1" applyFill="1" applyBorder="1" applyAlignment="1">
      <alignment horizontal="center" vertical="center"/>
    </xf>
    <xf numFmtId="49" fontId="22" fillId="0" borderId="2" xfId="16" applyNumberFormat="1" applyFont="1" applyFill="1" applyBorder="1" applyAlignment="1">
      <alignment horizontal="center" vertical="center"/>
    </xf>
    <xf numFmtId="49" fontId="22" fillId="0" borderId="3" xfId="16" applyNumberFormat="1" applyFont="1" applyFill="1" applyBorder="1" applyAlignment="1">
      <alignment horizontal="center" vertical="center"/>
    </xf>
    <xf numFmtId="49" fontId="2" fillId="0" borderId="3" xfId="16" applyNumberFormat="1" applyFont="1" applyBorder="1"/>
    <xf numFmtId="49" fontId="2" fillId="0" borderId="4" xfId="16" applyNumberFormat="1" applyFont="1" applyBorder="1"/>
    <xf numFmtId="49" fontId="23" fillId="0" borderId="8" xfId="6" applyNumberFormat="1" applyFont="1" applyBorder="1" applyAlignment="1">
      <alignment horizontal="center" vertical="center" wrapText="1"/>
    </xf>
    <xf numFmtId="49" fontId="23" fillId="0" borderId="9" xfId="6" applyNumberFormat="1" applyFont="1" applyBorder="1" applyAlignment="1">
      <alignment vertical="center" wrapText="1"/>
    </xf>
    <xf numFmtId="0" fontId="2" fillId="0" borderId="10" xfId="16" applyBorder="1" applyAlignment="1">
      <alignment vertical="center" wrapText="1"/>
    </xf>
    <xf numFmtId="49" fontId="23" fillId="0" borderId="11" xfId="6" applyNumberFormat="1" applyFont="1" applyBorder="1" applyAlignment="1">
      <alignment vertical="center" shrinkToFit="1"/>
    </xf>
    <xf numFmtId="49" fontId="23" fillId="0" borderId="12" xfId="6" applyNumberFormat="1" applyFont="1" applyBorder="1" applyAlignment="1">
      <alignment vertical="center" shrinkToFit="1"/>
    </xf>
    <xf numFmtId="49" fontId="22" fillId="0" borderId="13" xfId="16" applyNumberFormat="1" applyFont="1" applyFill="1" applyBorder="1" applyAlignment="1">
      <alignment horizontal="center" vertical="center"/>
    </xf>
    <xf numFmtId="49" fontId="22" fillId="0" borderId="9" xfId="16" applyNumberFormat="1" applyFont="1" applyFill="1" applyBorder="1" applyAlignment="1">
      <alignment horizontal="left" vertical="top" wrapText="1"/>
    </xf>
    <xf numFmtId="49" fontId="22" fillId="0" borderId="10" xfId="16" applyNumberFormat="1" applyFont="1" applyFill="1" applyBorder="1" applyAlignment="1">
      <alignment horizontal="left" vertical="top" wrapText="1"/>
    </xf>
    <xf numFmtId="0" fontId="2" fillId="0" borderId="10" xfId="16" applyFont="1" applyBorder="1" applyAlignment="1">
      <alignment horizontal="left" vertical="top" wrapText="1"/>
    </xf>
    <xf numFmtId="0" fontId="2" fillId="0" borderId="14" xfId="16" applyFont="1" applyBorder="1" applyAlignment="1">
      <alignment horizontal="left" vertical="top" wrapText="1"/>
    </xf>
    <xf numFmtId="0" fontId="2" fillId="0" borderId="0" xfId="16" applyFont="1" applyBorder="1" applyAlignment="1">
      <alignment horizontal="left" vertical="top" wrapText="1"/>
    </xf>
    <xf numFmtId="49" fontId="24" fillId="0" borderId="0" xfId="16" applyNumberFormat="1" applyFont="1"/>
    <xf numFmtId="0" fontId="23" fillId="0" borderId="8" xfId="16" applyFont="1" applyBorder="1" applyAlignment="1">
      <alignment horizontal="center" vertical="center" wrapText="1"/>
    </xf>
    <xf numFmtId="0" fontId="23" fillId="0" borderId="5" xfId="16" applyFont="1" applyBorder="1" applyAlignment="1">
      <alignment vertical="center" wrapText="1"/>
    </xf>
    <xf numFmtId="0" fontId="2" fillId="0" borderId="0" xfId="16" applyAlignment="1">
      <alignment vertical="center" wrapText="1"/>
    </xf>
    <xf numFmtId="0" fontId="23" fillId="0" borderId="11" xfId="16" applyFont="1" applyBorder="1" applyAlignment="1">
      <alignment vertical="center" shrinkToFit="1"/>
    </xf>
    <xf numFmtId="0" fontId="23" fillId="0" borderId="12" xfId="16" applyFont="1" applyBorder="1" applyAlignment="1">
      <alignment vertical="center" shrinkToFit="1"/>
    </xf>
    <xf numFmtId="49" fontId="22" fillId="0" borderId="5" xfId="16" applyNumberFormat="1" applyFont="1" applyFill="1" applyBorder="1" applyAlignment="1">
      <alignment horizontal="left" vertical="top" wrapText="1"/>
    </xf>
    <xf numFmtId="49" fontId="22" fillId="0" borderId="0" xfId="16" applyNumberFormat="1" applyFont="1" applyFill="1" applyBorder="1" applyAlignment="1">
      <alignment horizontal="left" vertical="top" wrapText="1"/>
    </xf>
    <xf numFmtId="0" fontId="2" fillId="0" borderId="6" xfId="16" applyFont="1" applyBorder="1" applyAlignment="1">
      <alignment horizontal="left" vertical="top" wrapText="1"/>
    </xf>
    <xf numFmtId="0" fontId="23" fillId="0" borderId="13" xfId="16" applyFont="1" applyBorder="1" applyAlignment="1">
      <alignment horizontal="center" vertical="center" wrapText="1"/>
    </xf>
    <xf numFmtId="0" fontId="23" fillId="0" borderId="2" xfId="16" applyFont="1" applyBorder="1" applyAlignment="1">
      <alignment vertical="center" wrapText="1"/>
    </xf>
    <xf numFmtId="0" fontId="2" fillId="0" borderId="3" xfId="16" applyBorder="1" applyAlignment="1">
      <alignment vertical="center" wrapText="1"/>
    </xf>
    <xf numFmtId="49" fontId="22" fillId="0" borderId="9" xfId="16" applyNumberFormat="1" applyFont="1" applyFill="1" applyBorder="1" applyAlignment="1">
      <alignment vertical="center"/>
    </xf>
    <xf numFmtId="49" fontId="22" fillId="0" borderId="10" xfId="16" applyNumberFormat="1" applyFont="1" applyFill="1" applyBorder="1" applyAlignment="1">
      <alignment vertical="center"/>
    </xf>
    <xf numFmtId="49" fontId="22" fillId="0" borderId="14" xfId="16" applyNumberFormat="1" applyFont="1" applyFill="1" applyBorder="1" applyAlignment="1">
      <alignment vertical="center"/>
    </xf>
    <xf numFmtId="49" fontId="23" fillId="0" borderId="13" xfId="6" applyNumberFormat="1" applyFont="1" applyBorder="1" applyAlignment="1">
      <alignment horizontal="center" vertical="center" wrapText="1" shrinkToFit="1"/>
    </xf>
    <xf numFmtId="49" fontId="23" fillId="0" borderId="15" xfId="6" applyNumberFormat="1" applyFont="1" applyBorder="1" applyAlignment="1">
      <alignment vertical="center" shrinkToFit="1"/>
    </xf>
    <xf numFmtId="49" fontId="23" fillId="0" borderId="0" xfId="6" applyNumberFormat="1" applyFont="1" applyBorder="1" applyAlignment="1">
      <alignment horizontal="left" vertical="center" wrapText="1"/>
    </xf>
    <xf numFmtId="0" fontId="2" fillId="0" borderId="6" xfId="16" applyBorder="1" applyAlignment="1">
      <alignment vertical="center" wrapText="1"/>
    </xf>
    <xf numFmtId="49" fontId="23" fillId="0" borderId="3" xfId="6" applyNumberFormat="1" applyFont="1" applyBorder="1" applyAlignment="1">
      <alignment horizontal="left" vertical="center" wrapText="1"/>
    </xf>
    <xf numFmtId="0" fontId="2" fillId="0" borderId="4" xfId="16" applyBorder="1" applyAlignment="1">
      <alignment vertical="center" wrapText="1"/>
    </xf>
    <xf numFmtId="49" fontId="23" fillId="0" borderId="10" xfId="6" applyNumberFormat="1" applyFont="1" applyBorder="1" applyAlignment="1">
      <alignment vertical="center" shrinkToFit="1"/>
    </xf>
    <xf numFmtId="49" fontId="23" fillId="0" borderId="10" xfId="6" applyNumberFormat="1" applyFont="1" applyBorder="1" applyAlignment="1">
      <alignment vertical="center" wrapText="1"/>
    </xf>
    <xf numFmtId="0" fontId="2" fillId="0" borderId="14" xfId="16" applyBorder="1" applyAlignment="1">
      <alignment vertical="center" wrapText="1"/>
    </xf>
    <xf numFmtId="0" fontId="22" fillId="0" borderId="0" xfId="16" applyFont="1" applyFill="1" applyBorder="1" applyAlignment="1">
      <alignment vertical="center"/>
    </xf>
    <xf numFmtId="49" fontId="23" fillId="0" borderId="0" xfId="6" applyNumberFormat="1" applyFont="1" applyBorder="1" applyAlignment="1">
      <alignment vertical="center" shrinkToFit="1"/>
    </xf>
    <xf numFmtId="0" fontId="23" fillId="0" borderId="0" xfId="16" applyFont="1" applyBorder="1" applyAlignment="1">
      <alignment vertical="center" wrapText="1"/>
    </xf>
    <xf numFmtId="0" fontId="23" fillId="0" borderId="10" xfId="16" applyFont="1" applyBorder="1" applyAlignment="1">
      <alignment vertical="center" shrinkToFit="1"/>
    </xf>
    <xf numFmtId="0" fontId="26" fillId="0" borderId="0" xfId="13" applyFont="1" applyAlignment="1">
      <alignment horizontal="right"/>
    </xf>
    <xf numFmtId="0" fontId="9" fillId="0" borderId="0" xfId="28" applyFont="1"/>
    <xf numFmtId="0" fontId="27" fillId="0" borderId="0" xfId="17" applyFont="1"/>
    <xf numFmtId="0" fontId="28" fillId="2" borderId="5" xfId="17" applyNumberFormat="1" applyFont="1" applyFill="1" applyBorder="1" applyAlignment="1">
      <alignment horizontal="center" vertical="center" shrinkToFit="1"/>
    </xf>
    <xf numFmtId="0" fontId="2" fillId="0" borderId="0" xfId="17" applyBorder="1" applyAlignment="1">
      <alignment shrinkToFit="1"/>
    </xf>
    <xf numFmtId="0" fontId="2" fillId="0" borderId="6" xfId="17" applyBorder="1" applyAlignment="1">
      <alignment shrinkToFit="1"/>
    </xf>
    <xf numFmtId="0" fontId="26" fillId="0" borderId="5" xfId="17" applyFont="1" applyBorder="1" applyAlignment="1">
      <alignment horizontal="right"/>
    </xf>
    <xf numFmtId="0" fontId="3" fillId="0" borderId="0" xfId="17" applyFont="1" applyBorder="1" applyAlignment="1">
      <alignment horizontal="left" vertical="center"/>
    </xf>
    <xf numFmtId="0" fontId="3" fillId="0" borderId="6" xfId="17" applyFont="1" applyBorder="1" applyAlignment="1">
      <alignment horizontal="left" vertical="center"/>
    </xf>
    <xf numFmtId="0" fontId="29" fillId="0" borderId="0" xfId="17" applyFont="1"/>
    <xf numFmtId="38" fontId="14" fillId="0" borderId="0" xfId="4" applyFont="1" applyAlignment="1">
      <alignment vertical="top" wrapText="1"/>
    </xf>
    <xf numFmtId="0" fontId="14" fillId="0" borderId="0" xfId="17" applyFont="1" applyAlignment="1">
      <alignment vertical="top" wrapText="1"/>
    </xf>
    <xf numFmtId="0" fontId="30" fillId="0" borderId="0" xfId="8" applyFont="1"/>
    <xf numFmtId="0" fontId="2" fillId="0" borderId="2" xfId="17" applyBorder="1" applyAlignment="1">
      <alignment shrinkToFit="1"/>
    </xf>
    <xf numFmtId="0" fontId="2" fillId="0" borderId="3" xfId="17" applyBorder="1" applyAlignment="1">
      <alignment shrinkToFit="1"/>
    </xf>
    <xf numFmtId="0" fontId="2" fillId="0" borderId="4" xfId="17" applyBorder="1" applyAlignment="1">
      <alignment shrinkToFit="1"/>
    </xf>
    <xf numFmtId="0" fontId="28" fillId="0" borderId="2" xfId="17" applyNumberFormat="1" applyFont="1" applyBorder="1" applyAlignment="1">
      <alignment horizontal="right"/>
    </xf>
    <xf numFmtId="0" fontId="28" fillId="0" borderId="3" xfId="17" applyFont="1" applyBorder="1" applyAlignment="1">
      <alignment horizontal="distributed" vertical="center" shrinkToFit="1"/>
    </xf>
    <xf numFmtId="0" fontId="28" fillId="0" borderId="3" xfId="17" applyFont="1" applyBorder="1" applyAlignment="1">
      <alignment horizontal="left" vertical="center" shrinkToFit="1"/>
    </xf>
    <xf numFmtId="0" fontId="28" fillId="0" borderId="4" xfId="17" applyFont="1" applyBorder="1" applyAlignment="1">
      <alignment vertical="center" shrinkToFit="1"/>
    </xf>
    <xf numFmtId="0" fontId="28" fillId="0" borderId="0" xfId="8" applyFont="1" applyBorder="1"/>
    <xf numFmtId="0" fontId="31" fillId="0" borderId="0" xfId="22" applyFont="1"/>
    <xf numFmtId="0" fontId="28" fillId="2" borderId="9" xfId="17" applyFont="1" applyFill="1" applyBorder="1" applyAlignment="1">
      <alignment horizontal="center" vertical="center" wrapText="1"/>
    </xf>
    <xf numFmtId="0" fontId="28" fillId="2" borderId="10" xfId="17" applyFont="1" applyFill="1" applyBorder="1" applyAlignment="1">
      <alignment horizontal="center" vertical="center" wrapText="1"/>
    </xf>
    <xf numFmtId="0" fontId="28" fillId="2" borderId="14" xfId="17" applyFont="1" applyFill="1" applyBorder="1" applyAlignment="1">
      <alignment vertical="center" wrapText="1"/>
    </xf>
    <xf numFmtId="0" fontId="32" fillId="0" borderId="9" xfId="8" applyFont="1" applyBorder="1" applyAlignment="1">
      <alignment horizontal="right" vertical="top"/>
    </xf>
    <xf numFmtId="3" fontId="30" fillId="0" borderId="10" xfId="17" applyNumberFormat="1" applyFont="1" applyBorder="1" applyAlignment="1">
      <alignment vertical="center"/>
    </xf>
    <xf numFmtId="38" fontId="30" fillId="0" borderId="10" xfId="4" applyFont="1" applyBorder="1" applyAlignment="1"/>
    <xf numFmtId="38" fontId="30" fillId="0" borderId="14" xfId="4" applyFont="1" applyBorder="1" applyAlignment="1"/>
    <xf numFmtId="3" fontId="30" fillId="0" borderId="14" xfId="17" applyNumberFormat="1" applyFont="1" applyBorder="1" applyAlignment="1">
      <alignment vertical="center"/>
    </xf>
    <xf numFmtId="0" fontId="28" fillId="2" borderId="5" xfId="17" applyFont="1" applyFill="1" applyBorder="1" applyAlignment="1">
      <alignment horizontal="center" vertical="center" wrapText="1"/>
    </xf>
    <xf numFmtId="0" fontId="28" fillId="2" borderId="0" xfId="17" applyFont="1" applyFill="1" applyBorder="1" applyAlignment="1">
      <alignment horizontal="center" vertical="center" wrapText="1"/>
    </xf>
    <xf numFmtId="0" fontId="28" fillId="2" borderId="13" xfId="8" applyFont="1" applyFill="1" applyBorder="1" applyAlignment="1">
      <alignment horizontal="center" vertical="center" wrapText="1" shrinkToFit="1"/>
    </xf>
    <xf numFmtId="0" fontId="32" fillId="0" borderId="5" xfId="17" applyFont="1" applyBorder="1" applyAlignment="1">
      <alignment horizontal="right" vertical="top" shrinkToFit="1"/>
    </xf>
    <xf numFmtId="180" fontId="30" fillId="0" borderId="0" xfId="8" applyNumberFormat="1" applyFont="1" applyFill="1" applyBorder="1" applyAlignment="1"/>
    <xf numFmtId="180" fontId="30" fillId="0" borderId="6" xfId="17" applyNumberFormat="1" applyFont="1" applyFill="1" applyBorder="1" applyAlignment="1"/>
    <xf numFmtId="0" fontId="28" fillId="2" borderId="5" xfId="17" applyFont="1" applyFill="1" applyBorder="1" applyAlignment="1">
      <alignment vertical="center" shrinkToFit="1"/>
    </xf>
    <xf numFmtId="0" fontId="28" fillId="2" borderId="9" xfId="17" applyFont="1" applyFill="1" applyBorder="1" applyAlignment="1">
      <alignment horizontal="center" vertical="center" shrinkToFit="1"/>
    </xf>
    <xf numFmtId="0" fontId="28" fillId="2" borderId="10" xfId="17" applyFont="1" applyFill="1" applyBorder="1" applyAlignment="1">
      <alignment horizontal="center" vertical="center" shrinkToFit="1"/>
    </xf>
    <xf numFmtId="0" fontId="28" fillId="2" borderId="14" xfId="17" applyFont="1" applyFill="1" applyBorder="1" applyAlignment="1">
      <alignment vertical="center" shrinkToFit="1"/>
    </xf>
    <xf numFmtId="3" fontId="30" fillId="0" borderId="0" xfId="17" applyNumberFormat="1" applyFont="1" applyBorder="1" applyAlignment="1">
      <alignment vertical="center"/>
    </xf>
    <xf numFmtId="38" fontId="30" fillId="0" borderId="0" xfId="4" applyFont="1" applyBorder="1" applyAlignment="1"/>
    <xf numFmtId="38" fontId="30" fillId="0" borderId="6" xfId="4" applyFont="1" applyFill="1" applyBorder="1" applyAlignment="1"/>
    <xf numFmtId="3" fontId="30" fillId="0" borderId="6" xfId="17" applyNumberFormat="1" applyFont="1" applyFill="1" applyBorder="1" applyAlignment="1">
      <alignment vertical="center"/>
    </xf>
    <xf numFmtId="0" fontId="28" fillId="2" borderId="5" xfId="17" applyFont="1" applyFill="1" applyBorder="1" applyAlignment="1"/>
    <xf numFmtId="0" fontId="28" fillId="2" borderId="0" xfId="17" applyFont="1" applyFill="1" applyBorder="1" applyAlignment="1">
      <alignment horizontal="center" vertical="center" shrinkToFit="1"/>
    </xf>
    <xf numFmtId="49" fontId="3" fillId="0" borderId="0" xfId="22" applyNumberFormat="1" applyFont="1" applyAlignment="1">
      <alignment horizontal="center"/>
    </xf>
    <xf numFmtId="0" fontId="33" fillId="2" borderId="5" xfId="17" applyFont="1" applyFill="1" applyBorder="1"/>
    <xf numFmtId="0" fontId="28" fillId="2" borderId="14" xfId="17" applyFont="1" applyFill="1" applyBorder="1" applyAlignment="1"/>
    <xf numFmtId="0" fontId="28" fillId="2" borderId="2" xfId="17" applyFont="1" applyFill="1" applyBorder="1" applyAlignment="1">
      <alignment horizontal="center" vertical="center" shrinkToFit="1"/>
    </xf>
    <xf numFmtId="0" fontId="28" fillId="2" borderId="9" xfId="17" applyFont="1" applyFill="1" applyBorder="1" applyAlignment="1">
      <alignment horizontal="center" vertical="center" wrapText="1" shrinkToFit="1"/>
    </xf>
    <xf numFmtId="38" fontId="30" fillId="0" borderId="0" xfId="17" applyNumberFormat="1" applyFont="1" applyBorder="1" applyAlignment="1">
      <alignment vertical="center"/>
    </xf>
    <xf numFmtId="38" fontId="30" fillId="0" borderId="6" xfId="17" applyNumberFormat="1" applyFont="1" applyFill="1" applyBorder="1" applyAlignment="1">
      <alignment vertical="center"/>
    </xf>
    <xf numFmtId="0" fontId="28" fillId="2" borderId="2" xfId="17" applyFont="1" applyFill="1" applyBorder="1" applyAlignment="1">
      <alignment vertical="center" shrinkToFit="1"/>
    </xf>
    <xf numFmtId="0" fontId="28" fillId="2" borderId="2" xfId="17" applyFont="1" applyFill="1" applyBorder="1" applyAlignment="1">
      <alignment horizontal="center" vertical="center" wrapText="1" shrinkToFit="1"/>
    </xf>
    <xf numFmtId="0" fontId="28" fillId="2" borderId="8" xfId="17" applyFont="1" applyFill="1" applyBorder="1" applyAlignment="1">
      <alignment horizontal="center" vertical="center" wrapText="1" shrinkToFit="1"/>
    </xf>
    <xf numFmtId="38" fontId="34" fillId="0" borderId="0" xfId="17" applyNumberFormat="1" applyFont="1" applyBorder="1" applyAlignment="1"/>
    <xf numFmtId="38" fontId="34" fillId="0" borderId="6" xfId="17" applyNumberFormat="1" applyFont="1" applyFill="1" applyBorder="1" applyAlignment="1"/>
    <xf numFmtId="0" fontId="28" fillId="0" borderId="6" xfId="13" applyFont="1" applyBorder="1" applyAlignment="1">
      <alignment horizontal="right"/>
    </xf>
    <xf numFmtId="0" fontId="28" fillId="2" borderId="6" xfId="17" applyFont="1" applyFill="1" applyBorder="1" applyAlignment="1">
      <alignment vertical="center" shrinkToFit="1"/>
    </xf>
    <xf numFmtId="0" fontId="28" fillId="2" borderId="5" xfId="17" applyFont="1" applyFill="1" applyBorder="1" applyAlignment="1">
      <alignment vertical="center"/>
    </xf>
    <xf numFmtId="0" fontId="35" fillId="0" borderId="0" xfId="27" applyFont="1"/>
    <xf numFmtId="0" fontId="3" fillId="0" borderId="0" xfId="22" applyBorder="1" applyAlignment="1">
      <alignment horizontal="center" vertical="center" shrinkToFit="1"/>
    </xf>
    <xf numFmtId="0" fontId="26" fillId="0" borderId="0" xfId="17" applyFont="1" applyBorder="1" applyAlignment="1">
      <alignment horizontal="right" vertical="center" shrinkToFit="1"/>
    </xf>
    <xf numFmtId="0" fontId="28" fillId="2" borderId="5" xfId="8" applyFont="1" applyFill="1" applyBorder="1" applyAlignment="1">
      <alignment horizontal="center" vertical="center"/>
    </xf>
    <xf numFmtId="0" fontId="28" fillId="2" borderId="0" xfId="17" applyNumberFormat="1" applyFont="1" applyFill="1" applyBorder="1" applyAlignment="1">
      <alignment horizontal="center" vertical="center"/>
    </xf>
    <xf numFmtId="0" fontId="28" fillId="2" borderId="6" xfId="8" applyFont="1" applyFill="1" applyBorder="1" applyAlignment="1">
      <alignment horizontal="center" vertical="center"/>
    </xf>
    <xf numFmtId="0" fontId="28" fillId="2" borderId="2" xfId="8" applyFont="1" applyFill="1" applyBorder="1" applyAlignment="1">
      <alignment horizontal="center" vertical="center"/>
    </xf>
    <xf numFmtId="0" fontId="28" fillId="2" borderId="3" xfId="17" applyNumberFormat="1" applyFont="1" applyFill="1" applyBorder="1" applyAlignment="1">
      <alignment horizontal="center" vertical="center"/>
    </xf>
    <xf numFmtId="0" fontId="28" fillId="2" borderId="4" xfId="8" applyFont="1" applyFill="1" applyBorder="1" applyAlignment="1">
      <alignment horizontal="center" vertical="center"/>
    </xf>
    <xf numFmtId="0" fontId="28" fillId="0" borderId="4" xfId="17" applyFont="1" applyBorder="1" applyAlignment="1">
      <alignment horizontal="distributed" vertical="center" shrinkToFit="1"/>
    </xf>
    <xf numFmtId="0" fontId="33" fillId="0" borderId="0" xfId="22" applyFont="1"/>
    <xf numFmtId="0" fontId="32" fillId="0" borderId="9" xfId="17" applyFont="1" applyBorder="1" applyAlignment="1">
      <alignment horizontal="right" vertical="center"/>
    </xf>
    <xf numFmtId="180" fontId="30" fillId="0" borderId="10" xfId="17" applyNumberFormat="1" applyFont="1" applyBorder="1" applyAlignment="1">
      <alignment vertical="center"/>
    </xf>
    <xf numFmtId="180" fontId="30" fillId="0" borderId="10" xfId="8" applyNumberFormat="1" applyFont="1" applyFill="1" applyBorder="1" applyAlignment="1"/>
    <xf numFmtId="180" fontId="30" fillId="0" borderId="14" xfId="4" applyNumberFormat="1" applyFont="1" applyFill="1" applyBorder="1" applyAlignment="1"/>
    <xf numFmtId="180" fontId="30" fillId="0" borderId="14" xfId="17" applyNumberFormat="1" applyFont="1" applyBorder="1" applyAlignment="1">
      <alignment vertical="center"/>
    </xf>
    <xf numFmtId="0" fontId="32" fillId="0" borderId="5" xfId="17" applyFont="1" applyBorder="1" applyAlignment="1">
      <alignment horizontal="right" vertical="center"/>
    </xf>
    <xf numFmtId="0" fontId="28" fillId="2" borderId="1" xfId="17" applyFont="1" applyFill="1" applyBorder="1" applyAlignment="1">
      <alignment vertical="center" wrapText="1"/>
    </xf>
    <xf numFmtId="180" fontId="30" fillId="0" borderId="0" xfId="17" applyNumberFormat="1" applyFont="1" applyBorder="1" applyAlignment="1">
      <alignment vertical="center"/>
    </xf>
    <xf numFmtId="180" fontId="30" fillId="0" borderId="6" xfId="17" applyNumberFormat="1" applyFont="1" applyFill="1" applyBorder="1" applyAlignment="1">
      <alignment vertical="center"/>
    </xf>
    <xf numFmtId="0" fontId="28" fillId="2" borderId="2" xfId="17" applyFont="1" applyFill="1" applyBorder="1" applyAlignment="1">
      <alignment horizontal="center" vertical="center" wrapText="1"/>
    </xf>
    <xf numFmtId="0" fontId="2" fillId="0" borderId="0" xfId="17" applyFont="1" applyAlignment="1">
      <alignment vertical="top" wrapText="1"/>
    </xf>
    <xf numFmtId="0" fontId="24" fillId="0" borderId="0" xfId="17" applyFont="1"/>
    <xf numFmtId="0" fontId="28" fillId="2" borderId="3" xfId="17" applyFont="1" applyFill="1" applyBorder="1" applyAlignment="1">
      <alignment horizontal="center" vertical="center" shrinkToFit="1"/>
    </xf>
    <xf numFmtId="0" fontId="28" fillId="2" borderId="14" xfId="17" applyFont="1" applyFill="1" applyBorder="1" applyAlignment="1">
      <alignment vertical="center"/>
    </xf>
    <xf numFmtId="0" fontId="32" fillId="0" borderId="5" xfId="8" applyFont="1" applyBorder="1" applyAlignment="1">
      <alignment horizontal="right" vertical="top"/>
    </xf>
    <xf numFmtId="181" fontId="30" fillId="0" borderId="0" xfId="17" applyNumberFormat="1" applyFont="1" applyBorder="1" applyAlignment="1"/>
    <xf numFmtId="181" fontId="30" fillId="0" borderId="6" xfId="17" applyNumberFormat="1" applyFont="1" applyBorder="1" applyAlignment="1"/>
    <xf numFmtId="0" fontId="28" fillId="2" borderId="3" xfId="17" applyFont="1" applyFill="1" applyBorder="1" applyAlignment="1">
      <alignment horizontal="center" vertical="center" wrapText="1"/>
    </xf>
    <xf numFmtId="0" fontId="28" fillId="2" borderId="13" xfId="8" applyFont="1" applyFill="1" applyBorder="1" applyAlignment="1">
      <alignment horizontal="center" vertical="center"/>
    </xf>
    <xf numFmtId="0" fontId="28" fillId="2" borderId="9" xfId="17" applyFont="1" applyFill="1" applyBorder="1" applyAlignment="1">
      <alignment horizontal="center" vertical="center"/>
    </xf>
    <xf numFmtId="0" fontId="28" fillId="2" borderId="14" xfId="17" applyFont="1" applyFill="1" applyBorder="1" applyAlignment="1">
      <alignment horizontal="center" vertical="center"/>
    </xf>
    <xf numFmtId="182" fontId="30" fillId="0" borderId="0" xfId="17" applyNumberFormat="1" applyFont="1" applyBorder="1" applyAlignment="1"/>
    <xf numFmtId="182" fontId="30" fillId="0" borderId="6" xfId="17" applyNumberFormat="1" applyFont="1" applyBorder="1" applyAlignment="1"/>
    <xf numFmtId="0" fontId="28" fillId="2" borderId="1" xfId="8" applyFont="1" applyFill="1" applyBorder="1" applyAlignment="1">
      <alignment horizontal="center" vertical="center"/>
    </xf>
    <xf numFmtId="0" fontId="28" fillId="2" borderId="0" xfId="17" applyFont="1" applyFill="1" applyBorder="1" applyAlignment="1"/>
    <xf numFmtId="0" fontId="8" fillId="0" borderId="0" xfId="30" applyFont="1">
      <alignment vertical="center"/>
    </xf>
    <xf numFmtId="0" fontId="9" fillId="0" borderId="0" xfId="30" applyFont="1" applyAlignment="1"/>
    <xf numFmtId="183" fontId="3" fillId="2" borderId="5" xfId="2" applyNumberFormat="1" applyFont="1" applyFill="1" applyBorder="1" applyAlignment="1">
      <alignment horizontal="center" vertical="center" wrapText="1"/>
    </xf>
    <xf numFmtId="183" fontId="3" fillId="2" borderId="0" xfId="2" applyNumberFormat="1" applyFont="1" applyFill="1" applyBorder="1" applyAlignment="1">
      <alignment horizontal="center" vertical="center" wrapText="1"/>
    </xf>
    <xf numFmtId="183" fontId="3" fillId="2" borderId="6" xfId="2" applyNumberFormat="1" applyFont="1" applyFill="1" applyBorder="1" applyAlignment="1">
      <alignment horizontal="center" vertical="center" wrapText="1"/>
    </xf>
    <xf numFmtId="183" fontId="9" fillId="3" borderId="1" xfId="2" applyNumberFormat="1" applyFont="1" applyFill="1" applyBorder="1" applyAlignment="1">
      <alignment vertical="center"/>
    </xf>
    <xf numFmtId="49" fontId="36" fillId="0" borderId="5" xfId="2" applyNumberFormat="1" applyFont="1" applyBorder="1" applyAlignment="1">
      <alignment horizontal="right" vertical="center"/>
    </xf>
    <xf numFmtId="49" fontId="36" fillId="0" borderId="0" xfId="2" applyNumberFormat="1" applyFont="1" applyBorder="1" applyAlignment="1">
      <alignment horizontal="right" vertical="center"/>
    </xf>
    <xf numFmtId="49" fontId="37" fillId="0" borderId="6" xfId="2" applyNumberFormat="1" applyFont="1" applyBorder="1" applyAlignment="1">
      <alignment horizontal="right" vertical="center"/>
    </xf>
    <xf numFmtId="0" fontId="36" fillId="0" borderId="0" xfId="30" applyFont="1" applyAlignment="1">
      <alignment horizontal="right" vertical="center"/>
    </xf>
    <xf numFmtId="0" fontId="3" fillId="0" borderId="0" xfId="30" applyAlignment="1">
      <alignment horizontal="right" vertical="center"/>
    </xf>
    <xf numFmtId="49" fontId="37" fillId="0" borderId="0" xfId="2" applyNumberFormat="1" applyFont="1" applyBorder="1" applyAlignment="1">
      <alignment horizontal="right" vertical="center"/>
    </xf>
    <xf numFmtId="183" fontId="38" fillId="0" borderId="1" xfId="2" applyNumberFormat="1" applyFont="1" applyBorder="1" applyAlignment="1">
      <alignment horizontal="center" vertical="center" wrapText="1"/>
    </xf>
    <xf numFmtId="183" fontId="3" fillId="0" borderId="0" xfId="2" applyNumberFormat="1" applyFont="1" applyBorder="1" applyAlignment="1">
      <alignment vertical="center"/>
    </xf>
    <xf numFmtId="0" fontId="9" fillId="0" borderId="0" xfId="30" applyFont="1" applyAlignment="1">
      <alignment horizontal="center" vertical="center"/>
    </xf>
    <xf numFmtId="0" fontId="37" fillId="0" borderId="6" xfId="2" applyNumberFormat="1" applyFont="1" applyBorder="1" applyAlignment="1">
      <alignment horizontal="right" vertical="center"/>
    </xf>
    <xf numFmtId="183" fontId="3" fillId="2" borderId="2" xfId="2" applyNumberFormat="1" applyFont="1" applyFill="1" applyBorder="1" applyAlignment="1">
      <alignment horizontal="center" vertical="center" wrapText="1"/>
    </xf>
    <xf numFmtId="183" fontId="3" fillId="2" borderId="3" xfId="2" applyNumberFormat="1" applyFont="1" applyFill="1" applyBorder="1" applyAlignment="1">
      <alignment horizontal="center" vertical="center" wrapText="1"/>
    </xf>
    <xf numFmtId="183" fontId="3" fillId="2" borderId="4" xfId="2" applyNumberFormat="1" applyFont="1" applyFill="1" applyBorder="1" applyAlignment="1">
      <alignment horizontal="center" vertical="center" wrapText="1"/>
    </xf>
    <xf numFmtId="49" fontId="36" fillId="0" borderId="0" xfId="2" applyNumberFormat="1" applyFont="1" applyBorder="1" applyAlignment="1">
      <alignment horizontal="center" vertical="center"/>
    </xf>
    <xf numFmtId="49" fontId="37" fillId="0" borderId="6" xfId="2" applyNumberFormat="1" applyFont="1" applyBorder="1" applyAlignment="1">
      <alignment horizontal="center" vertical="center"/>
    </xf>
    <xf numFmtId="0" fontId="37" fillId="0" borderId="0" xfId="30" applyFont="1" applyBorder="1" applyAlignment="1">
      <alignment horizontal="center" vertical="center"/>
    </xf>
    <xf numFmtId="183" fontId="38" fillId="0" borderId="7" xfId="2" applyNumberFormat="1" applyFont="1" applyBorder="1" applyAlignment="1">
      <alignment horizontal="center" vertical="center" wrapText="1"/>
    </xf>
    <xf numFmtId="183" fontId="10" fillId="2" borderId="4" xfId="2" applyNumberFormat="1" applyFont="1" applyFill="1" applyBorder="1" applyAlignment="1">
      <alignment horizontal="center" vertical="center" wrapText="1"/>
    </xf>
    <xf numFmtId="183" fontId="33" fillId="2" borderId="9" xfId="2" applyNumberFormat="1" applyFont="1" applyFill="1" applyBorder="1" applyAlignment="1" applyProtection="1">
      <alignment horizontal="left" vertical="center" wrapText="1"/>
      <protection locked="0"/>
    </xf>
    <xf numFmtId="184" fontId="33" fillId="2" borderId="10" xfId="2" applyNumberFormat="1" applyFont="1" applyFill="1" applyBorder="1" applyAlignment="1" applyProtection="1">
      <alignment horizontal="distributed" vertical="center" shrinkToFit="1"/>
      <protection locked="0"/>
    </xf>
    <xf numFmtId="184" fontId="33" fillId="2" borderId="14" xfId="2" applyNumberFormat="1" applyFont="1" applyFill="1" applyBorder="1" applyAlignment="1" applyProtection="1">
      <alignment horizontal="distributed" vertical="center" shrinkToFit="1"/>
      <protection locked="0"/>
    </xf>
    <xf numFmtId="183" fontId="13" fillId="3" borderId="1" xfId="2" applyNumberFormat="1" applyFont="1" applyFill="1" applyBorder="1" applyAlignment="1">
      <alignment horizontal="center" vertical="center"/>
    </xf>
    <xf numFmtId="180" fontId="3" fillId="0" borderId="9" xfId="14" applyNumberFormat="1" applyFont="1" applyBorder="1"/>
    <xf numFmtId="180" fontId="3" fillId="0" borderId="10" xfId="14" applyNumberFormat="1" applyFont="1" applyBorder="1"/>
    <xf numFmtId="180" fontId="3" fillId="0" borderId="10" xfId="2" applyNumberFormat="1" applyFont="1" applyBorder="1" applyAlignment="1">
      <alignment vertical="center"/>
    </xf>
    <xf numFmtId="180" fontId="9" fillId="0" borderId="14" xfId="14" applyNumberFormat="1" applyFont="1" applyBorder="1"/>
    <xf numFmtId="180" fontId="9" fillId="0" borderId="14" xfId="2" applyNumberFormat="1" applyFont="1" applyBorder="1" applyAlignment="1">
      <alignment vertical="center"/>
    </xf>
    <xf numFmtId="180" fontId="13" fillId="3" borderId="1" xfId="2" applyNumberFormat="1" applyFont="1" applyFill="1" applyBorder="1" applyAlignment="1">
      <alignment horizontal="center" vertical="center" shrinkToFit="1"/>
    </xf>
    <xf numFmtId="180" fontId="9" fillId="0" borderId="1" xfId="2" applyNumberFormat="1" applyFont="1" applyBorder="1" applyAlignment="1"/>
    <xf numFmtId="180" fontId="3" fillId="0" borderId="5" xfId="2" applyNumberFormat="1" applyFont="1" applyBorder="1" applyAlignment="1">
      <alignment vertical="center"/>
    </xf>
    <xf numFmtId="180" fontId="3" fillId="0" borderId="0" xfId="7" applyNumberFormat="1">
      <alignment vertical="center"/>
    </xf>
    <xf numFmtId="180" fontId="9" fillId="0" borderId="14" xfId="2" applyNumberFormat="1" applyFont="1" applyBorder="1" applyAlignment="1"/>
    <xf numFmtId="0" fontId="6" fillId="0" borderId="0" xfId="30" applyFont="1">
      <alignment vertical="center"/>
    </xf>
    <xf numFmtId="180" fontId="3" fillId="0" borderId="5" xfId="14" applyNumberFormat="1" applyFont="1" applyBorder="1"/>
    <xf numFmtId="180" fontId="3" fillId="0" borderId="0" xfId="13" applyNumberFormat="1" applyFont="1" applyFill="1" applyBorder="1"/>
    <xf numFmtId="180" fontId="3" fillId="0" borderId="0" xfId="2" applyNumberFormat="1" applyFont="1" applyBorder="1" applyAlignment="1">
      <alignment vertical="center"/>
    </xf>
    <xf numFmtId="180" fontId="9" fillId="0" borderId="6" xfId="14" applyNumberFormat="1" applyFont="1" applyBorder="1"/>
    <xf numFmtId="180" fontId="9" fillId="0" borderId="6" xfId="2" applyNumberFormat="1" applyFont="1" applyBorder="1" applyAlignment="1">
      <alignment vertical="center"/>
    </xf>
    <xf numFmtId="179" fontId="3" fillId="0" borderId="0" xfId="30" applyNumberFormat="1" applyFont="1">
      <alignment vertical="center"/>
    </xf>
    <xf numFmtId="180" fontId="9" fillId="0" borderId="6" xfId="2" applyNumberFormat="1" applyFont="1" applyBorder="1" applyAlignment="1"/>
    <xf numFmtId="0" fontId="8" fillId="0" borderId="0" xfId="30" applyFont="1" applyAlignment="1">
      <alignment vertical="center"/>
    </xf>
    <xf numFmtId="0" fontId="6" fillId="0" borderId="0" xfId="30" applyFont="1" applyAlignment="1">
      <alignment vertical="center" shrinkToFit="1"/>
    </xf>
    <xf numFmtId="0" fontId="6" fillId="0" borderId="0" xfId="30" applyFont="1" applyAlignment="1">
      <alignment horizontal="center" vertical="center" shrinkToFit="1"/>
    </xf>
    <xf numFmtId="0" fontId="10" fillId="0" borderId="6" xfId="30" applyFont="1" applyBorder="1" applyAlignment="1">
      <alignment horizontal="distributed" vertical="center"/>
    </xf>
    <xf numFmtId="180" fontId="10" fillId="0" borderId="6" xfId="30" applyNumberFormat="1" applyFont="1" applyBorder="1" applyAlignment="1">
      <alignment horizontal="center" vertical="center"/>
    </xf>
    <xf numFmtId="180" fontId="3" fillId="0" borderId="0" xfId="14" applyNumberFormat="1" applyFont="1" applyFill="1" applyBorder="1" applyAlignment="1"/>
    <xf numFmtId="184" fontId="33" fillId="2" borderId="10" xfId="2" applyNumberFormat="1" applyFont="1" applyFill="1" applyBorder="1" applyAlignment="1" applyProtection="1">
      <alignment horizontal="distributed" vertical="center"/>
      <protection locked="0"/>
    </xf>
    <xf numFmtId="184" fontId="33" fillId="2" borderId="14" xfId="2" applyNumberFormat="1" applyFont="1" applyFill="1" applyBorder="1" applyAlignment="1" applyProtection="1">
      <alignment vertical="center" shrinkToFit="1"/>
      <protection locked="0"/>
    </xf>
    <xf numFmtId="180" fontId="3" fillId="0" borderId="5" xfId="30" applyNumberFormat="1" applyFont="1" applyBorder="1" applyAlignment="1">
      <alignment horizontal="right" vertical="center"/>
    </xf>
    <xf numFmtId="180" fontId="3" fillId="0" borderId="0" xfId="30" applyNumberFormat="1" applyFont="1" applyBorder="1" applyAlignment="1">
      <alignment horizontal="right" vertical="center"/>
    </xf>
    <xf numFmtId="184" fontId="33" fillId="2" borderId="10" xfId="2" applyNumberFormat="1" applyFont="1" applyFill="1" applyBorder="1" applyAlignment="1" applyProtection="1">
      <alignment horizontal="distributed" vertical="center" wrapText="1"/>
      <protection locked="0"/>
    </xf>
    <xf numFmtId="184" fontId="33" fillId="2" borderId="14" xfId="2" applyNumberFormat="1" applyFont="1" applyFill="1" applyBorder="1" applyAlignment="1" applyProtection="1">
      <alignment horizontal="distributed" vertical="center"/>
      <protection locked="0"/>
    </xf>
    <xf numFmtId="0" fontId="39" fillId="0" borderId="0" xfId="30" applyFont="1" applyAlignment="1">
      <alignment vertical="center"/>
    </xf>
    <xf numFmtId="0" fontId="3" fillId="0" borderId="0" xfId="7" applyAlignment="1">
      <alignment horizontal="center" vertical="center"/>
    </xf>
    <xf numFmtId="184" fontId="33" fillId="2" borderId="10" xfId="2" applyNumberFormat="1" applyFont="1" applyFill="1" applyBorder="1" applyAlignment="1" applyProtection="1">
      <alignment vertical="center" shrinkToFit="1"/>
      <protection locked="0"/>
    </xf>
    <xf numFmtId="180" fontId="9" fillId="3" borderId="1" xfId="2" applyNumberFormat="1" applyFont="1" applyFill="1" applyBorder="1" applyAlignment="1">
      <alignment vertical="center"/>
    </xf>
    <xf numFmtId="0" fontId="40" fillId="0" borderId="0" xfId="22" applyFont="1" applyFill="1"/>
    <xf numFmtId="0" fontId="36" fillId="0" borderId="0" xfId="27" applyFont="1"/>
    <xf numFmtId="180" fontId="41" fillId="0" borderId="0" xfId="27" applyNumberFormat="1" applyFont="1" applyBorder="1"/>
    <xf numFmtId="0" fontId="2" fillId="0" borderId="0" xfId="14" applyBorder="1" applyAlignment="1">
      <alignment vertical="center"/>
    </xf>
    <xf numFmtId="183" fontId="13" fillId="3" borderId="1" xfId="2" applyNumberFormat="1" applyFont="1" applyFill="1" applyBorder="1" applyAlignment="1">
      <alignment vertical="center"/>
    </xf>
    <xf numFmtId="183" fontId="33" fillId="0" borderId="5" xfId="2" applyNumberFormat="1" applyFont="1" applyBorder="1" applyAlignment="1">
      <alignment vertical="top" wrapText="1"/>
    </xf>
    <xf numFmtId="183" fontId="33" fillId="0" borderId="0" xfId="2" applyNumberFormat="1" applyFont="1" applyBorder="1" applyAlignment="1">
      <alignment vertical="top" wrapText="1"/>
    </xf>
    <xf numFmtId="183" fontId="36" fillId="0" borderId="0" xfId="2" applyNumberFormat="1" applyFont="1" applyBorder="1" applyAlignment="1">
      <alignment horizontal="left" vertical="top" wrapText="1"/>
    </xf>
    <xf numFmtId="180" fontId="3" fillId="0" borderId="9" xfId="14" applyNumberFormat="1" applyFont="1" applyBorder="1" applyAlignment="1">
      <alignment horizontal="right"/>
    </xf>
    <xf numFmtId="180" fontId="3" fillId="0" borderId="10" xfId="22" applyNumberFormat="1" applyFont="1" applyBorder="1" applyAlignment="1">
      <alignment horizontal="right"/>
    </xf>
    <xf numFmtId="180" fontId="3" fillId="0" borderId="10" xfId="2" applyNumberFormat="1" applyFont="1" applyBorder="1" applyAlignment="1">
      <alignment horizontal="right" vertical="center"/>
    </xf>
    <xf numFmtId="180" fontId="9" fillId="0" borderId="14" xfId="14" applyNumberFormat="1" applyFont="1" applyBorder="1" applyAlignment="1">
      <alignment horizontal="right"/>
    </xf>
    <xf numFmtId="180" fontId="9" fillId="0" borderId="1" xfId="2" applyNumberFormat="1" applyFont="1" applyBorder="1" applyAlignment="1">
      <alignment horizontal="right"/>
    </xf>
    <xf numFmtId="183" fontId="3" fillId="0" borderId="5" xfId="2" applyNumberFormat="1" applyFont="1" applyBorder="1" applyAlignment="1">
      <alignment vertical="center"/>
    </xf>
    <xf numFmtId="180" fontId="42" fillId="0" borderId="14" xfId="14" applyNumberFormat="1" applyFont="1" applyBorder="1" applyAlignment="1">
      <alignment horizontal="right"/>
    </xf>
    <xf numFmtId="180" fontId="9" fillId="0" borderId="13" xfId="2" applyNumberFormat="1" applyFont="1" applyBorder="1" applyAlignment="1"/>
    <xf numFmtId="180" fontId="3" fillId="0" borderId="5" xfId="14" applyNumberFormat="1" applyFont="1" applyBorder="1" applyAlignment="1">
      <alignment horizontal="right"/>
    </xf>
    <xf numFmtId="180" fontId="3" fillId="0" borderId="0" xfId="14" applyNumberFormat="1" applyFont="1" applyBorder="1" applyAlignment="1">
      <alignment horizontal="right"/>
    </xf>
    <xf numFmtId="180" fontId="9" fillId="0" borderId="6" xfId="14" applyNumberFormat="1" applyFont="1" applyBorder="1" applyAlignment="1">
      <alignment horizontal="right"/>
    </xf>
    <xf numFmtId="180" fontId="42" fillId="0" borderId="6" xfId="14" applyNumberFormat="1" applyFont="1" applyBorder="1" applyAlignment="1">
      <alignment horizontal="right"/>
    </xf>
    <xf numFmtId="0" fontId="10" fillId="0" borderId="6" xfId="30" applyFont="1" applyBorder="1" applyAlignment="1">
      <alignment horizontal="center" vertical="center"/>
    </xf>
    <xf numFmtId="0" fontId="36" fillId="0" borderId="0" xfId="20" applyFont="1" applyBorder="1" applyAlignment="1">
      <alignment horizontal="right" vertical="top" shrinkToFit="1"/>
    </xf>
    <xf numFmtId="0" fontId="3" fillId="0" borderId="0" xfId="20" applyFont="1" applyBorder="1" applyAlignment="1">
      <alignment horizontal="right" vertical="top" shrinkToFit="1"/>
    </xf>
    <xf numFmtId="183" fontId="36" fillId="0" borderId="0" xfId="2" applyNumberFormat="1" applyFont="1" applyBorder="1" applyAlignment="1">
      <alignment vertical="top" wrapText="1"/>
    </xf>
    <xf numFmtId="0" fontId="36" fillId="0" borderId="0" xfId="30" applyFont="1" applyAlignment="1">
      <alignment horizontal="right" vertical="center"/>
    </xf>
    <xf numFmtId="183" fontId="33" fillId="0" borderId="0" xfId="2" applyNumberFormat="1" applyFont="1" applyBorder="1" applyAlignment="1">
      <alignment horizontal="center" vertical="center" wrapText="1"/>
    </xf>
    <xf numFmtId="180" fontId="9" fillId="0" borderId="16" xfId="2" applyNumberFormat="1" applyFont="1" applyBorder="1" applyAlignment="1">
      <alignment vertical="center"/>
    </xf>
    <xf numFmtId="183" fontId="3" fillId="0" borderId="0" xfId="2" applyNumberFormat="1" applyFont="1" applyBorder="1" applyAlignment="1"/>
    <xf numFmtId="0" fontId="3" fillId="0" borderId="0" xfId="30">
      <alignment vertical="center"/>
    </xf>
    <xf numFmtId="183" fontId="33" fillId="0" borderId="0" xfId="2" applyNumberFormat="1" applyFont="1" applyBorder="1" applyAlignment="1">
      <alignment horizontal="left" vertical="top" wrapText="1"/>
    </xf>
    <xf numFmtId="180" fontId="9" fillId="0" borderId="10" xfId="2" applyNumberFormat="1" applyFont="1" applyBorder="1" applyAlignment="1">
      <alignment vertical="center"/>
    </xf>
    <xf numFmtId="180" fontId="9" fillId="0" borderId="0" xfId="2" applyNumberFormat="1" applyFont="1" applyBorder="1" applyAlignment="1">
      <alignment vertical="center"/>
    </xf>
    <xf numFmtId="183" fontId="3" fillId="0" borderId="5" xfId="2" applyNumberFormat="1" applyFont="1" applyBorder="1" applyAlignment="1"/>
    <xf numFmtId="183" fontId="38" fillId="0" borderId="17" xfId="2" applyNumberFormat="1" applyFont="1" applyBorder="1" applyAlignment="1">
      <alignment horizontal="center" vertical="center" wrapText="1"/>
    </xf>
    <xf numFmtId="183" fontId="38" fillId="0" borderId="6" xfId="2" applyNumberFormat="1" applyFont="1" applyBorder="1" applyAlignment="1">
      <alignment horizontal="center" vertical="center" wrapText="1"/>
    </xf>
    <xf numFmtId="183" fontId="38" fillId="0" borderId="18" xfId="2" applyNumberFormat="1" applyFont="1" applyBorder="1" applyAlignment="1">
      <alignment horizontal="center" vertical="center" wrapText="1"/>
    </xf>
    <xf numFmtId="0" fontId="36" fillId="0" borderId="0" xfId="30" applyFont="1" applyBorder="1" applyAlignment="1">
      <alignment horizontal="center" vertical="center"/>
    </xf>
    <xf numFmtId="0" fontId="33" fillId="0" borderId="0" xfId="30" applyFont="1" applyAlignment="1">
      <alignment horizontal="center" vertical="center"/>
    </xf>
    <xf numFmtId="183" fontId="33" fillId="0" borderId="5" xfId="2" applyNumberFormat="1" applyFont="1" applyBorder="1" applyAlignment="1">
      <alignment horizontal="left" vertical="center" wrapText="1"/>
    </xf>
    <xf numFmtId="0" fontId="33" fillId="0" borderId="0" xfId="30" applyFont="1">
      <alignment vertical="center"/>
    </xf>
    <xf numFmtId="181" fontId="3" fillId="0" borderId="9" xfId="14" applyNumberFormat="1" applyFont="1" applyBorder="1"/>
    <xf numFmtId="181" fontId="3" fillId="0" borderId="10" xfId="14" applyNumberFormat="1" applyFont="1" applyBorder="1"/>
    <xf numFmtId="181" fontId="3" fillId="0" borderId="10" xfId="2" applyNumberFormat="1" applyFont="1" applyBorder="1" applyAlignment="1">
      <alignment vertical="center"/>
    </xf>
    <xf numFmtId="181" fontId="9" fillId="0" borderId="14" xfId="14" applyNumberFormat="1" applyFont="1" applyBorder="1"/>
    <xf numFmtId="181" fontId="3" fillId="0" borderId="9" xfId="0" applyNumberFormat="1" applyFont="1" applyBorder="1">
      <alignment vertical="center"/>
    </xf>
    <xf numFmtId="181" fontId="3" fillId="0" borderId="10" xfId="0" applyNumberFormat="1" applyFont="1" applyBorder="1">
      <alignment vertical="center"/>
    </xf>
    <xf numFmtId="181" fontId="9" fillId="0" borderId="14" xfId="2" applyNumberFormat="1" applyFont="1" applyBorder="1" applyAlignment="1">
      <alignment vertical="center"/>
    </xf>
    <xf numFmtId="180" fontId="3" fillId="0" borderId="9" xfId="0" applyNumberFormat="1" applyFont="1" applyBorder="1">
      <alignment vertical="center"/>
    </xf>
    <xf numFmtId="180" fontId="3" fillId="0" borderId="10" xfId="0" applyNumberFormat="1" applyFont="1" applyBorder="1">
      <alignment vertical="center"/>
    </xf>
    <xf numFmtId="179" fontId="3" fillId="0" borderId="9" xfId="14" applyNumberFormat="1" applyFont="1" applyBorder="1"/>
    <xf numFmtId="179" fontId="3" fillId="0" borderId="10" xfId="14" applyNumberFormat="1" applyFont="1" applyBorder="1"/>
    <xf numFmtId="179" fontId="3" fillId="0" borderId="10" xfId="2" applyNumberFormat="1" applyFont="1" applyBorder="1" applyAlignment="1">
      <alignment vertical="center"/>
    </xf>
    <xf numFmtId="179" fontId="9" fillId="0" borderId="14" xfId="14" applyNumberFormat="1" applyFont="1" applyBorder="1"/>
    <xf numFmtId="179" fontId="3" fillId="0" borderId="9" xfId="0" applyNumberFormat="1" applyFont="1" applyBorder="1">
      <alignment vertical="center"/>
    </xf>
    <xf numFmtId="179" fontId="3" fillId="0" borderId="10" xfId="0" applyNumberFormat="1" applyFont="1" applyBorder="1">
      <alignment vertical="center"/>
    </xf>
    <xf numFmtId="179" fontId="9" fillId="0" borderId="14" xfId="2" applyNumberFormat="1" applyFont="1" applyBorder="1" applyAlignment="1">
      <alignment vertical="center"/>
    </xf>
    <xf numFmtId="181" fontId="3" fillId="0" borderId="5" xfId="14" applyNumberFormat="1" applyFont="1" applyBorder="1"/>
    <xf numFmtId="181" fontId="3" fillId="0" borderId="0" xfId="22" applyNumberFormat="1" applyBorder="1"/>
    <xf numFmtId="181" fontId="3" fillId="0" borderId="0" xfId="7" applyNumberFormat="1" applyFont="1">
      <alignment vertical="center"/>
    </xf>
    <xf numFmtId="181" fontId="9" fillId="0" borderId="6" xfId="14" applyNumberFormat="1" applyFont="1" applyBorder="1"/>
    <xf numFmtId="181" fontId="3" fillId="0" borderId="5" xfId="0" applyNumberFormat="1" applyFont="1" applyBorder="1">
      <alignment vertical="center"/>
    </xf>
    <xf numFmtId="181" fontId="3" fillId="0" borderId="0" xfId="0" applyNumberFormat="1" applyFont="1" applyBorder="1">
      <alignment vertical="center"/>
    </xf>
    <xf numFmtId="181" fontId="9" fillId="0" borderId="6" xfId="2" applyNumberFormat="1" applyFont="1" applyBorder="1" applyAlignment="1">
      <alignment vertical="center"/>
    </xf>
    <xf numFmtId="180" fontId="3" fillId="0" borderId="5" xfId="7" applyNumberFormat="1" applyBorder="1">
      <alignment vertical="center"/>
    </xf>
    <xf numFmtId="180" fontId="3" fillId="0" borderId="0" xfId="7" applyNumberFormat="1" applyBorder="1">
      <alignment vertical="center"/>
    </xf>
    <xf numFmtId="179" fontId="3" fillId="0" borderId="5" xfId="14" applyNumberFormat="1" applyFont="1" applyBorder="1"/>
    <xf numFmtId="179" fontId="9" fillId="0" borderId="6" xfId="14" applyNumberFormat="1" applyFont="1" applyBorder="1"/>
    <xf numFmtId="179" fontId="3" fillId="0" borderId="5" xfId="0" applyNumberFormat="1" applyFont="1" applyBorder="1">
      <alignment vertical="center"/>
    </xf>
    <xf numFmtId="179" fontId="3" fillId="0" borderId="0" xfId="0" applyNumberFormat="1" applyFont="1" applyBorder="1">
      <alignment vertical="center"/>
    </xf>
    <xf numFmtId="179" fontId="9" fillId="0" borderId="6" xfId="2" applyNumberFormat="1" applyFont="1" applyBorder="1" applyAlignment="1">
      <alignment vertical="center"/>
    </xf>
    <xf numFmtId="181" fontId="3" fillId="0" borderId="5" xfId="30" applyNumberFormat="1" applyFont="1" applyBorder="1" applyAlignment="1">
      <alignment horizontal="right" vertical="center"/>
    </xf>
    <xf numFmtId="181" fontId="3" fillId="0" borderId="0" xfId="30" applyNumberFormat="1" applyFont="1" applyBorder="1" applyAlignment="1">
      <alignment horizontal="right" vertical="center"/>
    </xf>
    <xf numFmtId="179" fontId="3" fillId="0" borderId="5" xfId="30" applyNumberFormat="1" applyFont="1" applyBorder="1" applyAlignment="1">
      <alignment horizontal="right" vertical="center"/>
    </xf>
    <xf numFmtId="179" fontId="3" fillId="0" borderId="0" xfId="30" applyNumberFormat="1" applyFont="1" applyBorder="1" applyAlignment="1">
      <alignment horizontal="right" vertical="center"/>
    </xf>
    <xf numFmtId="0" fontId="3" fillId="0" borderId="19" xfId="22" applyBorder="1"/>
    <xf numFmtId="0" fontId="3" fillId="0" borderId="3" xfId="22" applyBorder="1"/>
    <xf numFmtId="0" fontId="3" fillId="0" borderId="19" xfId="11" applyFont="1" applyBorder="1" applyAlignment="1">
      <alignment horizontal="left"/>
    </xf>
    <xf numFmtId="0" fontId="3" fillId="0" borderId="0" xfId="13" applyFont="1" applyAlignment="1">
      <alignment horizontal="left"/>
    </xf>
    <xf numFmtId="49" fontId="43" fillId="0" borderId="0" xfId="11" applyNumberFormat="1" applyFont="1" applyBorder="1" applyAlignment="1">
      <alignment horizontal="left" vertical="center" textRotation="180"/>
    </xf>
    <xf numFmtId="0" fontId="3" fillId="0" borderId="0" xfId="10" quotePrefix="1" applyAlignment="1">
      <alignment horizontal="left"/>
    </xf>
    <xf numFmtId="0" fontId="36" fillId="2" borderId="9" xfId="11" applyFont="1" applyFill="1" applyBorder="1" applyAlignment="1">
      <alignment horizontal="center" vertical="distributed"/>
    </xf>
    <xf numFmtId="0" fontId="36" fillId="2" borderId="14" xfId="11" applyFont="1" applyFill="1" applyBorder="1" applyAlignment="1">
      <alignment horizontal="center" vertical="distributed"/>
    </xf>
    <xf numFmtId="0" fontId="26" fillId="0" borderId="10" xfId="11" applyFont="1" applyBorder="1" applyAlignment="1">
      <alignment horizontal="right" vertical="distributed"/>
    </xf>
    <xf numFmtId="0" fontId="3" fillId="0" borderId="10" xfId="11" applyFont="1" applyBorder="1" applyAlignment="1">
      <alignment horizontal="left"/>
    </xf>
    <xf numFmtId="0" fontId="3" fillId="0" borderId="10" xfId="22" applyFont="1" applyBorder="1"/>
    <xf numFmtId="0" fontId="3" fillId="0" borderId="20" xfId="11" applyFont="1" applyBorder="1"/>
    <xf numFmtId="0" fontId="3" fillId="0" borderId="14" xfId="11" applyFont="1" applyBorder="1" applyAlignment="1">
      <alignment horizontal="left"/>
    </xf>
    <xf numFmtId="0" fontId="9" fillId="0" borderId="13" xfId="10" applyFont="1" applyBorder="1"/>
    <xf numFmtId="0" fontId="2" fillId="0" borderId="14" xfId="16" applyBorder="1" applyAlignment="1">
      <alignment horizontal="center" vertical="distributed"/>
    </xf>
    <xf numFmtId="0" fontId="36" fillId="2" borderId="5" xfId="11" applyFont="1" applyFill="1" applyBorder="1" applyAlignment="1">
      <alignment horizontal="center" vertical="distributed"/>
    </xf>
    <xf numFmtId="0" fontId="36" fillId="2" borderId="6" xfId="11" applyFont="1" applyFill="1" applyBorder="1" applyAlignment="1">
      <alignment horizontal="center" vertical="distributed"/>
    </xf>
    <xf numFmtId="0" fontId="26" fillId="0" borderId="0" xfId="11" applyFont="1" applyBorder="1" applyAlignment="1">
      <alignment horizontal="right" vertical="distributed"/>
    </xf>
    <xf numFmtId="49" fontId="3" fillId="0" borderId="0" xfId="11" applyNumberFormat="1" applyFont="1" applyBorder="1" applyAlignment="1">
      <alignment horizontal="right" vertical="center" shrinkToFit="1"/>
    </xf>
    <xf numFmtId="0" fontId="3" fillId="0" borderId="6" xfId="3" applyNumberFormat="1" applyFont="1" applyBorder="1" applyAlignment="1">
      <alignment horizontal="right" vertical="center"/>
    </xf>
    <xf numFmtId="0" fontId="9" fillId="0" borderId="6" xfId="3" applyNumberFormat="1" applyFont="1" applyBorder="1" applyAlignment="1">
      <alignment horizontal="right" vertical="center"/>
    </xf>
    <xf numFmtId="0" fontId="2" fillId="0" borderId="5" xfId="16" applyBorder="1" applyAlignment="1">
      <alignment horizontal="center" vertical="distributed"/>
    </xf>
    <xf numFmtId="0" fontId="2" fillId="0" borderId="6" xfId="16" applyBorder="1" applyAlignment="1">
      <alignment horizontal="center" vertical="distributed"/>
    </xf>
    <xf numFmtId="0" fontId="10" fillId="0" borderId="0" xfId="11" applyFont="1"/>
    <xf numFmtId="0" fontId="36" fillId="2" borderId="2" xfId="11" applyFont="1" applyFill="1" applyBorder="1" applyAlignment="1">
      <alignment horizontal="center" vertical="distributed"/>
    </xf>
    <xf numFmtId="0" fontId="36" fillId="2" borderId="4" xfId="11" applyFont="1" applyFill="1" applyBorder="1" applyAlignment="1">
      <alignment horizontal="center" vertical="distributed"/>
    </xf>
    <xf numFmtId="0" fontId="26" fillId="0" borderId="0" xfId="11" applyFont="1" applyBorder="1" applyAlignment="1">
      <alignment horizontal="left" vertical="distributed"/>
    </xf>
    <xf numFmtId="0" fontId="3" fillId="0" borderId="0" xfId="11" applyFont="1" applyFill="1" applyBorder="1" applyAlignment="1">
      <alignment horizontal="left" vertical="center" shrinkToFit="1"/>
    </xf>
    <xf numFmtId="49" fontId="3" fillId="0" borderId="0" xfId="11" applyNumberFormat="1" applyFont="1" applyBorder="1" applyAlignment="1">
      <alignment horizontal="left" vertical="center" shrinkToFit="1"/>
    </xf>
    <xf numFmtId="0" fontId="9" fillId="0" borderId="6" xfId="11" applyFont="1" applyFill="1" applyBorder="1" applyAlignment="1">
      <alignment horizontal="left" vertical="center" shrinkToFit="1"/>
    </xf>
    <xf numFmtId="0" fontId="2" fillId="0" borderId="2" xfId="16" applyBorder="1" applyAlignment="1">
      <alignment horizontal="center" vertical="distributed"/>
    </xf>
    <xf numFmtId="0" fontId="2" fillId="0" borderId="4" xfId="16" applyBorder="1" applyAlignment="1">
      <alignment horizontal="center" vertical="distributed"/>
    </xf>
    <xf numFmtId="0" fontId="11" fillId="0" borderId="0" xfId="11" applyFont="1" applyBorder="1" applyAlignment="1">
      <alignment horizontal="left" vertical="distributed"/>
    </xf>
    <xf numFmtId="49" fontId="3" fillId="0" borderId="6" xfId="11" applyNumberFormat="1" applyFont="1" applyBorder="1" applyAlignment="1">
      <alignment horizontal="left" vertical="center" shrinkToFit="1"/>
    </xf>
    <xf numFmtId="0" fontId="3" fillId="0" borderId="0" xfId="22" applyFill="1" applyAlignment="1">
      <alignment horizontal="center"/>
    </xf>
    <xf numFmtId="0" fontId="3" fillId="2" borderId="9" xfId="11" applyFont="1" applyFill="1" applyBorder="1" applyAlignment="1">
      <alignment horizontal="centerContinuous" shrinkToFit="1"/>
    </xf>
    <xf numFmtId="0" fontId="3" fillId="2" borderId="8" xfId="11" applyFont="1" applyFill="1" applyBorder="1" applyAlignment="1">
      <alignment horizontal="center" vertical="center" shrinkToFit="1"/>
    </xf>
    <xf numFmtId="0" fontId="26" fillId="0" borderId="10" xfId="11" applyFont="1" applyBorder="1" applyAlignment="1">
      <alignment horizontal="right" vertical="center" shrinkToFit="1"/>
    </xf>
    <xf numFmtId="176" fontId="3" fillId="0" borderId="10" xfId="11" applyNumberFormat="1" applyFont="1" applyBorder="1"/>
    <xf numFmtId="176" fontId="3" fillId="0" borderId="14" xfId="11" applyNumberFormat="1" applyFont="1" applyBorder="1"/>
    <xf numFmtId="176" fontId="9" fillId="0" borderId="14" xfId="11" applyNumberFormat="1" applyFont="1" applyBorder="1"/>
    <xf numFmtId="0" fontId="3" fillId="2" borderId="13" xfId="11" applyFont="1" applyFill="1" applyBorder="1" applyAlignment="1">
      <alignment horizontal="center" shrinkToFit="1"/>
    </xf>
    <xf numFmtId="0" fontId="3" fillId="2" borderId="5" xfId="11" applyFont="1" applyFill="1" applyBorder="1" applyAlignment="1">
      <alignment horizontal="centerContinuous" shrinkToFit="1"/>
    </xf>
    <xf numFmtId="0" fontId="44" fillId="2" borderId="8" xfId="11" applyFont="1" applyFill="1" applyBorder="1" applyAlignment="1">
      <alignment horizontal="center" vertical="center" shrinkToFit="1"/>
    </xf>
    <xf numFmtId="0" fontId="26" fillId="0" borderId="3" xfId="11" applyFont="1" applyBorder="1" applyAlignment="1">
      <alignment horizontal="right" vertical="center" shrinkToFit="1"/>
    </xf>
    <xf numFmtId="176" fontId="3" fillId="0" borderId="3" xfId="22" applyNumberFormat="1" applyFont="1" applyBorder="1"/>
    <xf numFmtId="176" fontId="3" fillId="0" borderId="4" xfId="11" applyNumberFormat="1" applyFont="1" applyBorder="1"/>
    <xf numFmtId="176" fontId="9" fillId="0" borderId="4" xfId="11" applyNumberFormat="1" applyFont="1" applyBorder="1"/>
    <xf numFmtId="0" fontId="45" fillId="0" borderId="0" xfId="10" applyFont="1" applyAlignment="1"/>
    <xf numFmtId="0" fontId="3" fillId="2" borderId="7" xfId="11" applyFont="1" applyFill="1" applyBorder="1" applyAlignment="1">
      <alignment horizontal="center" shrinkToFit="1"/>
    </xf>
    <xf numFmtId="176" fontId="3" fillId="0" borderId="6" xfId="11" applyNumberFormat="1" applyFont="1" applyBorder="1"/>
    <xf numFmtId="0" fontId="46" fillId="0" borderId="0" xfId="11" applyFont="1"/>
    <xf numFmtId="0" fontId="47" fillId="0" borderId="0" xfId="24" applyFont="1"/>
    <xf numFmtId="14" fontId="3" fillId="0" borderId="0" xfId="11" applyNumberFormat="1" applyFont="1"/>
    <xf numFmtId="0" fontId="48" fillId="0" borderId="0" xfId="11" applyFont="1" applyAlignment="1">
      <alignment horizontal="center" vertical="center"/>
    </xf>
    <xf numFmtId="176" fontId="9" fillId="0" borderId="6" xfId="11" applyNumberFormat="1" applyFont="1" applyBorder="1"/>
    <xf numFmtId="0" fontId="3" fillId="2" borderId="13" xfId="11" applyFont="1" applyFill="1" applyBorder="1" applyAlignment="1">
      <alignment horizontal="centerContinuous" shrinkToFit="1"/>
    </xf>
    <xf numFmtId="0" fontId="3" fillId="2" borderId="2" xfId="11" applyFont="1" applyFill="1" applyBorder="1" applyAlignment="1">
      <alignment horizontal="centerContinuous" shrinkToFit="1"/>
    </xf>
    <xf numFmtId="0" fontId="3" fillId="2" borderId="7" xfId="11" applyFont="1" applyFill="1" applyBorder="1" applyAlignment="1">
      <alignment horizontal="centerContinuous" shrinkToFit="1"/>
    </xf>
    <xf numFmtId="176" fontId="6" fillId="0" borderId="0" xfId="11" applyNumberFormat="1" applyFont="1" applyBorder="1" applyAlignment="1"/>
    <xf numFmtId="176" fontId="8" fillId="0" borderId="0" xfId="11" applyNumberFormat="1" applyFont="1" applyBorder="1" applyAlignment="1"/>
    <xf numFmtId="0" fontId="3" fillId="2" borderId="1" xfId="11" applyFont="1" applyFill="1" applyBorder="1" applyAlignment="1">
      <alignment horizontal="centerContinuous" shrinkToFit="1"/>
    </xf>
    <xf numFmtId="0" fontId="3" fillId="2" borderId="15" xfId="11" applyFont="1" applyFill="1" applyBorder="1" applyAlignment="1">
      <alignment horizontal="centerContinuous" shrinkToFit="1"/>
    </xf>
    <xf numFmtId="0" fontId="3" fillId="2" borderId="8" xfId="11" applyFont="1" applyFill="1" applyBorder="1" applyAlignment="1">
      <alignment horizontal="centerContinuous" shrinkToFit="1"/>
    </xf>
    <xf numFmtId="0" fontId="3" fillId="2" borderId="9" xfId="11" applyFont="1" applyFill="1" applyBorder="1" applyAlignment="1">
      <alignment horizontal="center" vertical="distributed" shrinkToFit="1"/>
    </xf>
    <xf numFmtId="0" fontId="3" fillId="2" borderId="2" xfId="11" applyFont="1" applyFill="1" applyBorder="1" applyAlignment="1">
      <alignment horizontal="center" vertical="distributed"/>
    </xf>
    <xf numFmtId="0" fontId="3" fillId="2" borderId="9" xfId="11" quotePrefix="1" applyFont="1" applyFill="1" applyBorder="1" applyAlignment="1">
      <alignment horizontal="centerContinuous" shrinkToFit="1"/>
    </xf>
    <xf numFmtId="0" fontId="44" fillId="2" borderId="13" xfId="11" applyFont="1" applyFill="1" applyBorder="1" applyAlignment="1">
      <alignment horizontal="center" vertical="center"/>
    </xf>
    <xf numFmtId="0" fontId="26" fillId="0" borderId="10" xfId="11" applyFont="1" applyBorder="1" applyAlignment="1">
      <alignment horizontal="right" vertical="center"/>
    </xf>
    <xf numFmtId="182" fontId="3" fillId="0" borderId="10" xfId="11" applyNumberFormat="1" applyFont="1" applyBorder="1"/>
    <xf numFmtId="182" fontId="3" fillId="0" borderId="14" xfId="11" applyNumberFormat="1" applyFont="1" applyBorder="1"/>
    <xf numFmtId="182" fontId="9" fillId="0" borderId="14" xfId="11" applyNumberFormat="1" applyFont="1" applyBorder="1"/>
    <xf numFmtId="0" fontId="3" fillId="0" borderId="6" xfId="10" applyFill="1" applyBorder="1"/>
    <xf numFmtId="182" fontId="3" fillId="0" borderId="3" xfId="10" applyNumberFormat="1" applyBorder="1"/>
    <xf numFmtId="182" fontId="3" fillId="0" borderId="4" xfId="10" applyNumberFormat="1" applyBorder="1"/>
    <xf numFmtId="182" fontId="9" fillId="0" borderId="4" xfId="11" applyNumberFormat="1" applyFont="1" applyBorder="1"/>
    <xf numFmtId="182" fontId="3" fillId="0" borderId="6" xfId="10" applyNumberFormat="1" applyBorder="1"/>
    <xf numFmtId="0" fontId="43" fillId="0" borderId="0" xfId="11" applyFont="1" applyFill="1" applyAlignment="1">
      <alignment horizontal="center"/>
    </xf>
    <xf numFmtId="0" fontId="26" fillId="0" borderId="0" xfId="11" applyFont="1" applyBorder="1" applyAlignment="1">
      <alignment horizontal="right" vertical="center"/>
    </xf>
    <xf numFmtId="182" fontId="3" fillId="0" borderId="0" xfId="10" applyNumberFormat="1" applyBorder="1"/>
    <xf numFmtId="182" fontId="9" fillId="0" borderId="6" xfId="11" applyNumberFormat="1" applyFont="1" applyBorder="1"/>
    <xf numFmtId="0" fontId="45" fillId="0" borderId="0" xfId="10" applyFont="1" applyAlignment="1">
      <alignment horizontal="center"/>
    </xf>
    <xf numFmtId="0" fontId="45" fillId="0" borderId="6" xfId="10" applyFont="1" applyBorder="1" applyAlignment="1">
      <alignment horizontal="center"/>
    </xf>
    <xf numFmtId="0" fontId="43" fillId="0" borderId="0" xfId="9" applyFont="1" applyAlignment="1">
      <alignment vertical="center"/>
    </xf>
    <xf numFmtId="0" fontId="43" fillId="4" borderId="9" xfId="9" applyFont="1" applyFill="1" applyBorder="1" applyAlignment="1">
      <alignment horizontal="center" vertical="center"/>
    </xf>
    <xf numFmtId="0" fontId="43" fillId="4" borderId="10" xfId="9" applyFont="1" applyFill="1" applyBorder="1" applyAlignment="1">
      <alignment horizontal="center" vertical="center"/>
    </xf>
    <xf numFmtId="0" fontId="43" fillId="4" borderId="21" xfId="9" applyFont="1" applyFill="1" applyBorder="1" applyAlignment="1">
      <alignment horizontal="center" vertical="center"/>
    </xf>
    <xf numFmtId="0" fontId="3" fillId="0" borderId="22" xfId="16" applyFont="1" applyBorder="1" applyAlignment="1">
      <alignment horizontal="left" vertical="center"/>
    </xf>
    <xf numFmtId="0" fontId="3" fillId="0" borderId="23" xfId="16" applyFont="1" applyBorder="1" applyAlignment="1">
      <alignment horizontal="left" vertical="center"/>
    </xf>
    <xf numFmtId="0" fontId="3" fillId="0" borderId="24" xfId="16" applyFont="1" applyBorder="1" applyAlignment="1">
      <alignment horizontal="left" vertical="center"/>
    </xf>
    <xf numFmtId="0" fontId="3" fillId="0" borderId="25" xfId="16" applyFont="1" applyBorder="1" applyAlignment="1">
      <alignment horizontal="left" vertical="center"/>
    </xf>
    <xf numFmtId="0" fontId="3" fillId="0" borderId="26" xfId="16" applyFont="1" applyBorder="1" applyAlignment="1">
      <alignment horizontal="left" vertical="center"/>
    </xf>
    <xf numFmtId="0" fontId="36" fillId="0" borderId="9" xfId="9" applyNumberFormat="1" applyFont="1" applyFill="1" applyBorder="1" applyAlignment="1">
      <alignment vertical="center" wrapText="1"/>
    </xf>
    <xf numFmtId="0" fontId="36" fillId="0" borderId="24" xfId="9" applyNumberFormat="1" applyFont="1" applyFill="1" applyBorder="1" applyAlignment="1">
      <alignment vertical="center" wrapText="1"/>
    </xf>
    <xf numFmtId="0" fontId="36" fillId="0" borderId="10" xfId="9" applyNumberFormat="1" applyFont="1" applyFill="1" applyBorder="1" applyAlignment="1">
      <alignment vertical="center" wrapText="1"/>
    </xf>
    <xf numFmtId="0" fontId="36" fillId="0" borderId="27" xfId="9" applyNumberFormat="1" applyFont="1" applyFill="1" applyBorder="1" applyAlignment="1">
      <alignment vertical="center" wrapText="1"/>
    </xf>
    <xf numFmtId="0" fontId="36" fillId="0" borderId="26" xfId="9" applyNumberFormat="1" applyFont="1" applyFill="1" applyBorder="1" applyAlignment="1">
      <alignment vertical="center" wrapText="1"/>
    </xf>
    <xf numFmtId="185" fontId="43" fillId="0" borderId="0" xfId="9" applyNumberFormat="1" applyFont="1" applyAlignment="1">
      <alignment horizontal="left"/>
    </xf>
    <xf numFmtId="0" fontId="43" fillId="0" borderId="0" xfId="9" applyFont="1"/>
    <xf numFmtId="0" fontId="43" fillId="4" borderId="2" xfId="9" applyFont="1" applyFill="1" applyBorder="1" applyAlignment="1">
      <alignment horizontal="center" vertical="center"/>
    </xf>
    <xf numFmtId="0" fontId="43" fillId="4" borderId="3" xfId="9" applyFont="1" applyFill="1" applyBorder="1" applyAlignment="1">
      <alignment horizontal="center" vertical="center"/>
    </xf>
    <xf numFmtId="0" fontId="43" fillId="4" borderId="28" xfId="9" applyFont="1" applyFill="1" applyBorder="1" applyAlignment="1">
      <alignment horizontal="center" vertical="center"/>
    </xf>
    <xf numFmtId="49" fontId="36" fillId="0" borderId="29" xfId="9" applyNumberFormat="1" applyFont="1" applyBorder="1" applyAlignment="1">
      <alignment horizontal="distributed" vertical="center"/>
    </xf>
    <xf numFmtId="49" fontId="36" fillId="0" borderId="30" xfId="9" applyNumberFormat="1" applyFont="1" applyBorder="1" applyAlignment="1">
      <alignment horizontal="distributed" vertical="center" wrapText="1"/>
    </xf>
    <xf numFmtId="49" fontId="36" fillId="0" borderId="31" xfId="9" applyNumberFormat="1" applyFont="1" applyBorder="1" applyAlignment="1">
      <alignment horizontal="distributed" vertical="center" wrapText="1"/>
    </xf>
    <xf numFmtId="49" fontId="36" fillId="0" borderId="32" xfId="9" applyNumberFormat="1" applyFont="1" applyBorder="1" applyAlignment="1">
      <alignment horizontal="distributed" vertical="center" wrapText="1"/>
    </xf>
    <xf numFmtId="49" fontId="36" fillId="0" borderId="2" xfId="9" applyNumberFormat="1" applyFont="1" applyBorder="1" applyAlignment="1">
      <alignment horizontal="distributed" vertical="center" wrapText="1"/>
    </xf>
    <xf numFmtId="49" fontId="36" fillId="0" borderId="3" xfId="9" applyNumberFormat="1" applyFont="1" applyBorder="1" applyAlignment="1">
      <alignment horizontal="distributed" vertical="center" wrapText="1"/>
    </xf>
    <xf numFmtId="49" fontId="36" fillId="0" borderId="33" xfId="9" applyNumberFormat="1" applyFont="1" applyBorder="1" applyAlignment="1">
      <alignment horizontal="distributed" vertical="center" wrapText="1"/>
    </xf>
    <xf numFmtId="49" fontId="36" fillId="0" borderId="33" xfId="6" applyNumberFormat="1" applyFont="1" applyBorder="1" applyAlignment="1">
      <alignment horizontal="distributed" vertical="center"/>
    </xf>
    <xf numFmtId="0" fontId="36" fillId="0" borderId="2" xfId="16" applyFont="1" applyBorder="1" applyAlignment="1">
      <alignment horizontal="distributed" vertical="center"/>
    </xf>
    <xf numFmtId="0" fontId="36" fillId="0" borderId="32" xfId="16" applyFont="1" applyBorder="1" applyAlignment="1">
      <alignment horizontal="distributed" vertical="center"/>
    </xf>
    <xf numFmtId="0" fontId="8" fillId="0" borderId="0" xfId="9" applyFont="1" applyAlignment="1"/>
    <xf numFmtId="0" fontId="43" fillId="4" borderId="14" xfId="9" applyFont="1" applyFill="1" applyBorder="1" applyAlignment="1">
      <alignment horizontal="center" vertical="center"/>
    </xf>
    <xf numFmtId="0" fontId="43" fillId="4" borderId="34" xfId="9" applyFont="1" applyFill="1" applyBorder="1" applyAlignment="1">
      <alignment horizontal="center" vertical="center"/>
    </xf>
    <xf numFmtId="3" fontId="3" fillId="0" borderId="35" xfId="9" applyNumberFormat="1" applyFont="1" applyBorder="1"/>
    <xf numFmtId="3" fontId="3" fillId="0" borderId="15" xfId="9" applyNumberFormat="1" applyFont="1" applyBorder="1"/>
    <xf numFmtId="3" fontId="3" fillId="0" borderId="36" xfId="9" applyNumberFormat="1" applyFont="1" applyBorder="1"/>
    <xf numFmtId="3" fontId="3" fillId="0" borderId="37" xfId="9" applyNumberFormat="1" applyFont="1" applyBorder="1"/>
    <xf numFmtId="3" fontId="3" fillId="0" borderId="11" xfId="9" applyNumberFormat="1" applyFont="1" applyBorder="1"/>
    <xf numFmtId="3" fontId="3" fillId="0" borderId="36" xfId="9" applyNumberFormat="1" applyFont="1" applyBorder="1" applyAlignment="1">
      <alignment horizontal="right"/>
    </xf>
    <xf numFmtId="3" fontId="3" fillId="0" borderId="38" xfId="9" applyNumberFormat="1" applyFont="1" applyBorder="1"/>
    <xf numFmtId="3" fontId="3" fillId="0" borderId="37" xfId="9" applyNumberFormat="1" applyFont="1" applyBorder="1" applyAlignment="1"/>
    <xf numFmtId="3" fontId="3" fillId="0" borderId="11" xfId="9" applyNumberFormat="1" applyFont="1" applyBorder="1" applyAlignment="1">
      <alignment horizontal="right"/>
    </xf>
    <xf numFmtId="3" fontId="3" fillId="0" borderId="38" xfId="9" applyNumberFormat="1" applyFont="1" applyBorder="1" applyAlignment="1">
      <alignment horizontal="right"/>
    </xf>
    <xf numFmtId="0" fontId="43" fillId="4" borderId="5" xfId="9" applyFont="1" applyFill="1" applyBorder="1" applyAlignment="1">
      <alignment horizontal="center" vertical="center"/>
    </xf>
    <xf numFmtId="0" fontId="43" fillId="4" borderId="0" xfId="9" applyFont="1" applyFill="1" applyBorder="1" applyAlignment="1">
      <alignment horizontal="center" vertical="center"/>
    </xf>
    <xf numFmtId="0" fontId="43" fillId="4" borderId="6" xfId="9" applyFont="1" applyFill="1" applyBorder="1" applyAlignment="1">
      <alignment horizontal="center" vertical="center"/>
    </xf>
    <xf numFmtId="0" fontId="43" fillId="4" borderId="39" xfId="9" applyFont="1" applyFill="1" applyBorder="1" applyAlignment="1">
      <alignment horizontal="center" vertical="center"/>
    </xf>
    <xf numFmtId="3" fontId="3" fillId="0" borderId="40" xfId="9" applyNumberFormat="1" applyFont="1" applyBorder="1"/>
    <xf numFmtId="3" fontId="3" fillId="0" borderId="2" xfId="9" applyNumberFormat="1" applyFont="1" applyBorder="1"/>
    <xf numFmtId="3" fontId="3" fillId="0" borderId="33" xfId="9" applyNumberFormat="1" applyFont="1" applyBorder="1"/>
    <xf numFmtId="3" fontId="3" fillId="0" borderId="32" xfId="9" applyNumberFormat="1" applyFont="1" applyBorder="1"/>
    <xf numFmtId="3" fontId="3" fillId="0" borderId="31" xfId="9" applyNumberFormat="1" applyFont="1" applyBorder="1"/>
    <xf numFmtId="3" fontId="3" fillId="0" borderId="3" xfId="9" applyNumberFormat="1" applyFont="1" applyBorder="1"/>
    <xf numFmtId="3" fontId="3" fillId="0" borderId="33" xfId="9" applyNumberFormat="1" applyFont="1" applyBorder="1" applyAlignment="1">
      <alignment horizontal="right"/>
    </xf>
    <xf numFmtId="3" fontId="3" fillId="0" borderId="3" xfId="9" applyNumberFormat="1" applyFont="1" applyBorder="1" applyAlignment="1">
      <alignment horizontal="right"/>
    </xf>
    <xf numFmtId="3" fontId="3" fillId="0" borderId="32" xfId="9" applyNumberFormat="1" applyFont="1" applyBorder="1" applyAlignment="1">
      <alignment horizontal="right"/>
    </xf>
    <xf numFmtId="0" fontId="43" fillId="4" borderId="4" xfId="9" applyFont="1" applyFill="1" applyBorder="1" applyAlignment="1">
      <alignment horizontal="center" vertical="center"/>
    </xf>
    <xf numFmtId="14" fontId="8" fillId="0" borderId="0" xfId="9" applyNumberFormat="1" applyFont="1" applyAlignment="1">
      <alignment horizontal="center"/>
    </xf>
    <xf numFmtId="0" fontId="43" fillId="4" borderId="1" xfId="9" applyFont="1" applyFill="1" applyBorder="1" applyAlignment="1">
      <alignment vertical="center"/>
    </xf>
    <xf numFmtId="0" fontId="43" fillId="4" borderId="5" xfId="9" applyFont="1" applyFill="1" applyBorder="1" applyAlignment="1">
      <alignment vertical="center"/>
    </xf>
    <xf numFmtId="185" fontId="36" fillId="0" borderId="0" xfId="9" applyNumberFormat="1" applyFont="1"/>
    <xf numFmtId="0" fontId="43" fillId="4" borderId="15" xfId="9" applyFont="1" applyFill="1" applyBorder="1" applyAlignment="1">
      <alignment horizontal="center" vertical="center" shrinkToFit="1"/>
    </xf>
    <xf numFmtId="0" fontId="43" fillId="4" borderId="41" xfId="9" applyFont="1" applyFill="1" applyBorder="1" applyAlignment="1">
      <alignment horizontal="center" vertical="center" shrinkToFit="1"/>
    </xf>
    <xf numFmtId="0" fontId="43" fillId="4" borderId="7" xfId="9" applyFont="1" applyFill="1" applyBorder="1" applyAlignment="1">
      <alignment vertical="center"/>
    </xf>
    <xf numFmtId="0" fontId="43" fillId="4" borderId="2" xfId="9" applyFont="1" applyFill="1" applyBorder="1" applyAlignment="1">
      <alignment vertical="center"/>
    </xf>
    <xf numFmtId="0" fontId="43" fillId="4" borderId="42" xfId="9" applyFont="1" applyFill="1" applyBorder="1" applyAlignment="1">
      <alignment horizontal="center" vertical="center"/>
    </xf>
    <xf numFmtId="0" fontId="47" fillId="0" borderId="0" xfId="9" applyFont="1" applyAlignment="1">
      <alignment vertical="center"/>
    </xf>
    <xf numFmtId="0" fontId="47" fillId="0" borderId="22" xfId="9" applyFont="1" applyBorder="1" applyAlignment="1">
      <alignment horizontal="center" vertical="center"/>
    </xf>
    <xf numFmtId="0" fontId="3" fillId="0" borderId="10" xfId="16" applyFont="1" applyBorder="1" applyAlignment="1">
      <alignment horizontal="left" vertical="center"/>
    </xf>
    <xf numFmtId="0" fontId="47" fillId="0" borderId="40" xfId="9" applyFont="1" applyBorder="1" applyAlignment="1">
      <alignment horizontal="center" vertical="center"/>
    </xf>
    <xf numFmtId="49" fontId="36" fillId="0" borderId="4" xfId="9" applyNumberFormat="1" applyFont="1" applyBorder="1" applyAlignment="1">
      <alignment horizontal="distributed" vertical="center"/>
    </xf>
    <xf numFmtId="0" fontId="47" fillId="0" borderId="3" xfId="9" applyFont="1" applyBorder="1" applyAlignment="1">
      <alignment horizontal="right" vertical="top"/>
    </xf>
    <xf numFmtId="179" fontId="3" fillId="0" borderId="3" xfId="22" applyNumberFormat="1" applyBorder="1"/>
    <xf numFmtId="179" fontId="3" fillId="0" borderId="15" xfId="9" applyNumberFormat="1" applyFont="1" applyBorder="1"/>
    <xf numFmtId="179" fontId="3" fillId="0" borderId="37" xfId="9" applyNumberFormat="1" applyFont="1" applyBorder="1"/>
    <xf numFmtId="179" fontId="3" fillId="0" borderId="36" xfId="9" applyNumberFormat="1" applyFont="1" applyBorder="1"/>
    <xf numFmtId="179" fontId="3" fillId="0" borderId="38" xfId="9" applyNumberFormat="1" applyFont="1" applyBorder="1"/>
    <xf numFmtId="179" fontId="3" fillId="0" borderId="31" xfId="9" applyNumberFormat="1" applyFont="1" applyBorder="1"/>
    <xf numFmtId="179" fontId="3" fillId="0" borderId="33" xfId="9" applyNumberFormat="1" applyFont="1" applyBorder="1"/>
    <xf numFmtId="179" fontId="3" fillId="0" borderId="33" xfId="9" applyNumberFormat="1" applyFont="1" applyBorder="1" applyAlignment="1">
      <alignment horizontal="right"/>
    </xf>
    <xf numFmtId="179" fontId="3" fillId="0" borderId="2" xfId="9" applyNumberFormat="1" applyFont="1" applyBorder="1"/>
    <xf numFmtId="179" fontId="3" fillId="0" borderId="32" xfId="9" applyNumberFormat="1" applyFont="1" applyBorder="1"/>
    <xf numFmtId="0" fontId="47" fillId="0" borderId="40" xfId="9" applyFont="1" applyBorder="1" applyAlignment="1">
      <alignment horizontal="right" vertical="top"/>
    </xf>
    <xf numFmtId="179" fontId="3" fillId="0" borderId="3" xfId="9" applyNumberFormat="1" applyFont="1" applyBorder="1" applyAlignment="1">
      <alignment horizontal="right"/>
    </xf>
    <xf numFmtId="179" fontId="3" fillId="0" borderId="32" xfId="9" applyNumberFormat="1" applyFont="1" applyBorder="1" applyAlignment="1">
      <alignment horizontal="right"/>
    </xf>
    <xf numFmtId="0" fontId="47" fillId="0" borderId="10" xfId="9" applyFont="1" applyBorder="1" applyAlignment="1">
      <alignment horizontal="right" vertical="top"/>
    </xf>
    <xf numFmtId="0" fontId="47" fillId="0" borderId="22" xfId="9" applyFont="1" applyBorder="1" applyAlignment="1">
      <alignment horizontal="right" vertical="top"/>
    </xf>
    <xf numFmtId="0" fontId="47" fillId="0" borderId="11" xfId="9" applyFont="1" applyBorder="1" applyAlignment="1">
      <alignment horizontal="right" vertical="top"/>
    </xf>
    <xf numFmtId="0" fontId="47" fillId="0" borderId="35" xfId="9" applyFont="1" applyBorder="1" applyAlignment="1">
      <alignment horizontal="right" vertical="top"/>
    </xf>
    <xf numFmtId="0" fontId="43" fillId="4" borderId="13" xfId="9" applyFont="1" applyFill="1" applyBorder="1" applyAlignment="1">
      <alignment horizontal="center" vertical="center"/>
    </xf>
    <xf numFmtId="0" fontId="3" fillId="4" borderId="1" xfId="9" applyFont="1" applyFill="1" applyBorder="1" applyAlignment="1">
      <alignment horizontal="center" vertical="center"/>
    </xf>
    <xf numFmtId="0" fontId="43" fillId="4" borderId="1" xfId="9" applyFont="1" applyFill="1" applyBorder="1" applyAlignment="1">
      <alignment horizontal="center" vertical="center"/>
    </xf>
    <xf numFmtId="0" fontId="43" fillId="4" borderId="7" xfId="9" applyFont="1" applyFill="1" applyBorder="1" applyAlignment="1">
      <alignment horizontal="center" vertical="center"/>
    </xf>
    <xf numFmtId="0" fontId="49" fillId="0" borderId="43" xfId="9" applyFont="1" applyBorder="1" applyAlignment="1">
      <alignment horizontal="right" vertical="top"/>
    </xf>
    <xf numFmtId="186" fontId="3" fillId="0" borderId="3" xfId="9" applyNumberFormat="1" applyFont="1" applyBorder="1"/>
    <xf numFmtId="186" fontId="3" fillId="0" borderId="15" xfId="9" applyNumberFormat="1" applyFont="1" applyBorder="1"/>
    <xf numFmtId="186" fontId="3" fillId="0" borderId="36" xfId="9" applyNumberFormat="1" applyFont="1" applyBorder="1"/>
    <xf numFmtId="186" fontId="3" fillId="0" borderId="2" xfId="9" applyNumberFormat="1" applyFont="1" applyBorder="1"/>
    <xf numFmtId="186" fontId="3" fillId="0" borderId="37" xfId="9" applyNumberFormat="1" applyFont="1" applyBorder="1"/>
    <xf numFmtId="186" fontId="3" fillId="0" borderId="33" xfId="9" applyNumberFormat="1" applyFont="1" applyBorder="1"/>
    <xf numFmtId="186" fontId="3" fillId="0" borderId="31" xfId="9" applyNumberFormat="1" applyFont="1" applyBorder="1"/>
    <xf numFmtId="186" fontId="3" fillId="0" borderId="33" xfId="9" applyNumberFormat="1" applyFont="1" applyBorder="1" applyAlignment="1">
      <alignment horizontal="right"/>
    </xf>
    <xf numFmtId="186" fontId="3" fillId="0" borderId="32" xfId="9" applyNumberFormat="1" applyFont="1" applyBorder="1"/>
    <xf numFmtId="186" fontId="3" fillId="0" borderId="38" xfId="9" applyNumberFormat="1" applyFont="1" applyBorder="1"/>
    <xf numFmtId="186" fontId="3" fillId="0" borderId="3" xfId="9" applyNumberFormat="1" applyFont="1" applyBorder="1" applyAlignment="1">
      <alignment horizontal="right"/>
    </xf>
    <xf numFmtId="186" fontId="3" fillId="0" borderId="32" xfId="9" applyNumberFormat="1" applyFont="1" applyBorder="1" applyAlignment="1">
      <alignment horizontal="right"/>
    </xf>
    <xf numFmtId="0" fontId="49" fillId="0" borderId="22" xfId="9" applyFont="1" applyBorder="1" applyAlignment="1">
      <alignment horizontal="right" vertical="top"/>
    </xf>
    <xf numFmtId="0" fontId="3" fillId="4" borderId="5" xfId="9" applyFont="1" applyFill="1" applyBorder="1" applyAlignment="1">
      <alignment horizontal="center" vertical="center"/>
    </xf>
    <xf numFmtId="0" fontId="43" fillId="4" borderId="44" xfId="9" applyFont="1" applyFill="1" applyBorder="1" applyAlignment="1">
      <alignment horizontal="center" vertical="center"/>
    </xf>
    <xf numFmtId="0" fontId="49" fillId="0" borderId="35" xfId="9" applyFont="1" applyBorder="1" applyAlignment="1">
      <alignment horizontal="right" vertical="top"/>
    </xf>
    <xf numFmtId="0" fontId="33" fillId="0" borderId="0" xfId="26" applyFont="1" applyAlignment="1"/>
    <xf numFmtId="0" fontId="36" fillId="0" borderId="0" xfId="26" applyFont="1" applyAlignment="1">
      <alignment textRotation="180"/>
    </xf>
    <xf numFmtId="0" fontId="3" fillId="0" borderId="0" xfId="26" applyFont="1" applyAlignment="1">
      <alignment vertical="top"/>
    </xf>
    <xf numFmtId="0" fontId="33" fillId="4" borderId="9" xfId="26" applyFont="1" applyFill="1" applyBorder="1" applyAlignment="1">
      <alignment horizontal="center" vertical="center"/>
    </xf>
    <xf numFmtId="0" fontId="33" fillId="4" borderId="10" xfId="26" applyFont="1" applyFill="1" applyBorder="1" applyAlignment="1">
      <alignment horizontal="center" vertical="center"/>
    </xf>
    <xf numFmtId="0" fontId="33" fillId="4" borderId="14" xfId="26" applyFont="1" applyFill="1" applyBorder="1" applyAlignment="1">
      <alignment horizontal="center" vertical="center"/>
    </xf>
    <xf numFmtId="0" fontId="3" fillId="0" borderId="14" xfId="10" applyBorder="1"/>
    <xf numFmtId="0" fontId="33" fillId="4" borderId="2" xfId="26" applyFont="1" applyFill="1" applyBorder="1" applyAlignment="1">
      <alignment horizontal="center" vertical="center"/>
    </xf>
    <xf numFmtId="0" fontId="33" fillId="4" borderId="3" xfId="26" applyFont="1" applyFill="1" applyBorder="1" applyAlignment="1">
      <alignment horizontal="center" vertical="center"/>
    </xf>
    <xf numFmtId="0" fontId="33" fillId="4" borderId="4" xfId="26" applyFont="1" applyFill="1" applyBorder="1" applyAlignment="1">
      <alignment horizontal="center" vertical="center"/>
    </xf>
    <xf numFmtId="0" fontId="36" fillId="0" borderId="0" xfId="13" applyFont="1" applyBorder="1" applyAlignment="1">
      <alignment horizontal="distributed" vertical="center" shrinkToFit="1"/>
    </xf>
    <xf numFmtId="0" fontId="36" fillId="0" borderId="3" xfId="26" applyFont="1" applyBorder="1" applyAlignment="1">
      <alignment horizontal="distributed" vertical="center" shrinkToFit="1"/>
    </xf>
    <xf numFmtId="0" fontId="36" fillId="0" borderId="3" xfId="26" applyFont="1" applyBorder="1" applyAlignment="1">
      <alignment vertical="center" shrinkToFit="1"/>
    </xf>
    <xf numFmtId="0" fontId="36" fillId="0" borderId="4" xfId="26" applyFont="1" applyBorder="1" applyAlignment="1">
      <alignment vertical="center" shrinkToFit="1"/>
    </xf>
    <xf numFmtId="0" fontId="33" fillId="4" borderId="13" xfId="26" applyFont="1" applyFill="1" applyBorder="1" applyAlignment="1">
      <alignment horizontal="center"/>
    </xf>
    <xf numFmtId="0" fontId="46" fillId="4" borderId="9" xfId="26" applyFont="1" applyFill="1" applyBorder="1" applyAlignment="1">
      <alignment horizontal="center" vertical="center" shrinkToFit="1"/>
    </xf>
    <xf numFmtId="0" fontId="46" fillId="4" borderId="14" xfId="26" applyFont="1" applyFill="1" applyBorder="1" applyAlignment="1">
      <alignment horizontal="center" vertical="center" shrinkToFit="1"/>
    </xf>
    <xf numFmtId="3" fontId="36" fillId="0" borderId="10" xfId="26" applyNumberFormat="1" applyFont="1" applyBorder="1" applyAlignment="1">
      <alignment horizontal="right" vertical="center"/>
    </xf>
    <xf numFmtId="3" fontId="36" fillId="0" borderId="14" xfId="26" applyNumberFormat="1" applyFont="1" applyBorder="1" applyAlignment="1">
      <alignment horizontal="right" vertical="center"/>
    </xf>
    <xf numFmtId="0" fontId="9" fillId="0" borderId="0" xfId="26" applyFont="1" applyAlignment="1">
      <alignment vertical="top"/>
    </xf>
    <xf numFmtId="0" fontId="33" fillId="4" borderId="1" xfId="26" applyFont="1" applyFill="1" applyBorder="1" applyAlignment="1">
      <alignment horizontal="center"/>
    </xf>
    <xf numFmtId="0" fontId="33" fillId="4" borderId="5" xfId="26" applyFont="1" applyFill="1" applyBorder="1" applyAlignment="1">
      <alignment horizontal="center"/>
    </xf>
    <xf numFmtId="0" fontId="46" fillId="4" borderId="13" xfId="26" applyFont="1" applyFill="1" applyBorder="1" applyAlignment="1">
      <alignment horizontal="center" vertical="center" shrinkToFit="1"/>
    </xf>
    <xf numFmtId="3" fontId="36" fillId="0" borderId="0" xfId="26" applyNumberFormat="1" applyFont="1" applyBorder="1" applyAlignment="1">
      <alignment horizontal="right" vertical="center"/>
    </xf>
    <xf numFmtId="3" fontId="36" fillId="0" borderId="6" xfId="26" applyNumberFormat="1" applyFont="1" applyBorder="1" applyAlignment="1">
      <alignment horizontal="right" vertical="center"/>
    </xf>
    <xf numFmtId="38" fontId="33" fillId="0" borderId="0" xfId="3" applyFont="1" applyBorder="1" applyAlignment="1">
      <alignment horizontal="center"/>
    </xf>
    <xf numFmtId="0" fontId="33" fillId="4" borderId="7" xfId="26" applyFont="1" applyFill="1" applyBorder="1" applyAlignment="1">
      <alignment horizontal="center"/>
    </xf>
    <xf numFmtId="0" fontId="33" fillId="4" borderId="2" xfId="26" applyFont="1" applyFill="1" applyBorder="1" applyAlignment="1">
      <alignment horizontal="center"/>
    </xf>
    <xf numFmtId="0" fontId="46" fillId="4" borderId="8" xfId="26" applyFont="1" applyFill="1" applyBorder="1" applyAlignment="1">
      <alignment horizontal="center" vertical="center" shrinkToFit="1"/>
    </xf>
    <xf numFmtId="3" fontId="36" fillId="0" borderId="3" xfId="26" applyNumberFormat="1" applyFont="1" applyBorder="1" applyAlignment="1">
      <alignment horizontal="right" vertical="center"/>
    </xf>
    <xf numFmtId="3" fontId="36" fillId="0" borderId="4" xfId="26" applyNumberFormat="1" applyFont="1" applyBorder="1" applyAlignment="1">
      <alignment horizontal="right" vertical="center"/>
    </xf>
    <xf numFmtId="14" fontId="33" fillId="0" borderId="0" xfId="26" applyNumberFormat="1" applyFont="1"/>
    <xf numFmtId="0" fontId="33" fillId="0" borderId="0" xfId="8" applyFont="1" applyFill="1" applyBorder="1" applyAlignment="1">
      <alignment horizontal="center"/>
    </xf>
    <xf numFmtId="0" fontId="36" fillId="0" borderId="0" xfId="26" applyFont="1" applyBorder="1" applyAlignment="1">
      <alignment vertical="center" shrinkToFit="1"/>
    </xf>
    <xf numFmtId="0" fontId="26" fillId="0" borderId="9" xfId="26" applyFont="1" applyBorder="1" applyAlignment="1">
      <alignment horizontal="right"/>
    </xf>
    <xf numFmtId="0" fontId="26" fillId="0" borderId="3" xfId="26" applyFont="1" applyBorder="1" applyAlignment="1">
      <alignment horizontal="right" vertical="center"/>
    </xf>
    <xf numFmtId="0" fontId="33" fillId="4" borderId="13" xfId="26" applyFont="1" applyFill="1" applyBorder="1" applyAlignment="1">
      <alignment horizontal="center" vertical="center"/>
    </xf>
    <xf numFmtId="0" fontId="47" fillId="4" borderId="9" xfId="26" applyFont="1" applyFill="1" applyBorder="1" applyAlignment="1">
      <alignment horizontal="center" vertical="center" shrinkToFit="1"/>
    </xf>
    <xf numFmtId="0" fontId="47" fillId="4" borderId="14" xfId="26" applyFont="1" applyFill="1" applyBorder="1" applyAlignment="1">
      <alignment horizontal="center" vertical="center" shrinkToFit="1"/>
    </xf>
    <xf numFmtId="0" fontId="26" fillId="0" borderId="9" xfId="26" applyFont="1" applyBorder="1" applyAlignment="1">
      <alignment horizontal="right" vertical="center" shrinkToFit="1"/>
    </xf>
    <xf numFmtId="176" fontId="36" fillId="0" borderId="10" xfId="26" applyNumberFormat="1" applyFont="1" applyBorder="1" applyAlignment="1">
      <alignment horizontal="right" vertical="center"/>
    </xf>
    <xf numFmtId="176" fontId="36" fillId="0" borderId="14" xfId="26" applyNumberFormat="1" applyFont="1" applyBorder="1" applyAlignment="1">
      <alignment horizontal="right" vertical="center"/>
    </xf>
    <xf numFmtId="0" fontId="33" fillId="4" borderId="1" xfId="26" applyFont="1" applyFill="1" applyBorder="1" applyAlignment="1">
      <alignment horizontal="center" vertical="center"/>
    </xf>
    <xf numFmtId="0" fontId="26" fillId="0" borderId="5" xfId="26" applyFont="1" applyBorder="1" applyAlignment="1">
      <alignment horizontal="right" vertical="center" shrinkToFit="1"/>
    </xf>
    <xf numFmtId="176" fontId="36" fillId="0" borderId="0" xfId="26" applyNumberFormat="1" applyFont="1" applyBorder="1" applyAlignment="1">
      <alignment horizontal="right" vertical="center"/>
    </xf>
    <xf numFmtId="176" fontId="36" fillId="0" borderId="6" xfId="26" applyNumberFormat="1" applyFont="1" applyBorder="1" applyAlignment="1">
      <alignment horizontal="right" vertical="center"/>
    </xf>
    <xf numFmtId="0" fontId="33" fillId="4" borderId="5" xfId="26" applyFont="1" applyFill="1" applyBorder="1" applyAlignment="1">
      <alignment horizontal="center" vertical="center"/>
    </xf>
    <xf numFmtId="0" fontId="47" fillId="4" borderId="13" xfId="26" applyFont="1" applyFill="1" applyBorder="1" applyAlignment="1">
      <alignment horizontal="center" vertical="center" shrinkToFit="1"/>
    </xf>
    <xf numFmtId="0" fontId="33" fillId="4" borderId="7" xfId="26" applyFont="1" applyFill="1" applyBorder="1" applyAlignment="1">
      <alignment horizontal="center" vertical="center"/>
    </xf>
    <xf numFmtId="0" fontId="47" fillId="4" borderId="8" xfId="26" applyFont="1" applyFill="1" applyBorder="1" applyAlignment="1">
      <alignment horizontal="center" vertical="center" shrinkToFit="1"/>
    </xf>
    <xf numFmtId="0" fontId="26" fillId="0" borderId="2" xfId="26" applyFont="1" applyBorder="1" applyAlignment="1">
      <alignment horizontal="right" vertical="center" shrinkToFit="1"/>
    </xf>
    <xf numFmtId="176" fontId="36" fillId="0" borderId="3" xfId="26" applyNumberFormat="1" applyFont="1" applyBorder="1" applyAlignment="1">
      <alignment horizontal="right" vertical="center"/>
    </xf>
    <xf numFmtId="176" fontId="36" fillId="0" borderId="4" xfId="26" applyNumberFormat="1" applyFont="1" applyBorder="1" applyAlignment="1">
      <alignment horizontal="right" vertical="center"/>
    </xf>
    <xf numFmtId="0" fontId="47" fillId="4" borderId="15" xfId="26" applyFont="1" applyFill="1" applyBorder="1" applyAlignment="1">
      <alignment horizontal="center" vertical="center" shrinkToFit="1"/>
    </xf>
    <xf numFmtId="0" fontId="37" fillId="0" borderId="0" xfId="9" applyFont="1" applyAlignment="1">
      <alignment horizontal="center"/>
    </xf>
    <xf numFmtId="0" fontId="3" fillId="4" borderId="9" xfId="9" applyFont="1" applyFill="1" applyBorder="1" applyAlignment="1">
      <alignment horizontal="center" vertical="center" wrapText="1"/>
    </xf>
    <xf numFmtId="0" fontId="3" fillId="4" borderId="10" xfId="9" applyFont="1" applyFill="1" applyBorder="1" applyAlignment="1">
      <alignment horizontal="center" vertical="center" wrapText="1"/>
    </xf>
    <xf numFmtId="0" fontId="3" fillId="4" borderId="21" xfId="9" applyFont="1" applyFill="1" applyBorder="1" applyAlignment="1">
      <alignment horizontal="center" vertical="center" wrapText="1"/>
    </xf>
    <xf numFmtId="0" fontId="39" fillId="0" borderId="0" xfId="9" applyFont="1" applyAlignment="1">
      <alignment horizontal="center"/>
    </xf>
    <xf numFmtId="0" fontId="3" fillId="4" borderId="14" xfId="9" applyFont="1" applyFill="1" applyBorder="1" applyAlignment="1">
      <alignment horizontal="center" vertical="center" wrapText="1"/>
    </xf>
    <xf numFmtId="0" fontId="3" fillId="4" borderId="39" xfId="9" applyFont="1" applyFill="1" applyBorder="1" applyAlignment="1">
      <alignment horizontal="center" vertical="center" wrapText="1"/>
    </xf>
    <xf numFmtId="0" fontId="3" fillId="4" borderId="13" xfId="9" applyFont="1" applyFill="1" applyBorder="1" applyAlignment="1">
      <alignment horizontal="center" vertical="center" wrapText="1"/>
    </xf>
    <xf numFmtId="0" fontId="3" fillId="4" borderId="2" xfId="9" applyFont="1" applyFill="1" applyBorder="1" applyAlignment="1">
      <alignment horizontal="center" vertical="center"/>
    </xf>
    <xf numFmtId="0" fontId="3" fillId="4" borderId="34" xfId="9" applyFont="1" applyFill="1" applyBorder="1" applyAlignment="1">
      <alignment horizontal="center" vertical="center" wrapText="1"/>
    </xf>
    <xf numFmtId="0" fontId="3" fillId="4" borderId="8" xfId="9" applyFont="1" applyFill="1" applyBorder="1" applyAlignment="1">
      <alignment horizontal="center" vertical="center" wrapText="1"/>
    </xf>
    <xf numFmtId="0" fontId="3" fillId="4" borderId="7" xfId="9" applyFont="1" applyFill="1" applyBorder="1" applyAlignment="1">
      <alignment horizontal="center" vertical="center"/>
    </xf>
    <xf numFmtId="0" fontId="36" fillId="4" borderId="2" xfId="9" applyFont="1" applyFill="1" applyBorder="1" applyAlignment="1">
      <alignment horizontal="center" vertical="center" wrapText="1"/>
    </xf>
    <xf numFmtId="0" fontId="36" fillId="4" borderId="28" xfId="9" applyFont="1" applyFill="1" applyBorder="1" applyAlignment="1">
      <alignment horizontal="center" vertical="center" wrapText="1"/>
    </xf>
    <xf numFmtId="0" fontId="43" fillId="4" borderId="9" xfId="9" applyFont="1" applyFill="1" applyBorder="1" applyAlignment="1">
      <alignment horizontal="center" vertical="center" wrapText="1"/>
    </xf>
    <xf numFmtId="0" fontId="43" fillId="4" borderId="21" xfId="9" applyFont="1" applyFill="1" applyBorder="1" applyAlignment="1">
      <alignment horizontal="center" vertical="center" wrapText="1"/>
    </xf>
    <xf numFmtId="0" fontId="47" fillId="0" borderId="3" xfId="9" applyFont="1" applyBorder="1" applyAlignment="1">
      <alignment horizontal="right" vertical="center" wrapText="1"/>
    </xf>
    <xf numFmtId="0" fontId="47" fillId="0" borderId="35" xfId="9" applyFont="1" applyBorder="1" applyAlignment="1">
      <alignment horizontal="right" vertical="center" wrapText="1"/>
    </xf>
    <xf numFmtId="0" fontId="43" fillId="4" borderId="39" xfId="9" applyFont="1" applyFill="1" applyBorder="1" applyAlignment="1">
      <alignment horizontal="center" vertical="center" wrapText="1"/>
    </xf>
    <xf numFmtId="0" fontId="47" fillId="0" borderId="40" xfId="9" applyFont="1" applyBorder="1" applyAlignment="1">
      <alignment horizontal="right" vertical="center" wrapText="1"/>
    </xf>
    <xf numFmtId="0" fontId="43" fillId="4" borderId="34" xfId="9" applyFont="1" applyFill="1" applyBorder="1" applyAlignment="1">
      <alignment horizontal="center" vertical="center" wrapText="1"/>
    </xf>
    <xf numFmtId="0" fontId="36" fillId="4" borderId="42" xfId="9" applyFont="1" applyFill="1" applyBorder="1" applyAlignment="1">
      <alignment horizontal="center" vertical="center" wrapText="1"/>
    </xf>
    <xf numFmtId="186" fontId="3" fillId="0" borderId="40" xfId="9" applyNumberFormat="1" applyFont="1" applyBorder="1"/>
    <xf numFmtId="186" fontId="3" fillId="0" borderId="30" xfId="9" applyNumberFormat="1" applyFont="1" applyBorder="1"/>
    <xf numFmtId="0" fontId="36" fillId="4" borderId="39" xfId="9" applyFont="1" applyFill="1" applyBorder="1" applyAlignment="1">
      <alignment horizontal="center" vertical="center" wrapText="1"/>
    </xf>
    <xf numFmtId="0" fontId="36" fillId="4" borderId="34" xfId="9" applyFont="1" applyFill="1" applyBorder="1" applyAlignment="1">
      <alignment horizontal="center" vertical="center" wrapText="1"/>
    </xf>
    <xf numFmtId="49" fontId="50" fillId="0" borderId="0" xfId="16" applyNumberFormat="1" applyFont="1" applyAlignment="1">
      <alignment horizontal="center"/>
    </xf>
    <xf numFmtId="0" fontId="51" fillId="0" borderId="0" xfId="24" applyFont="1"/>
    <xf numFmtId="49" fontId="52" fillId="0" borderId="0" xfId="16" applyNumberFormat="1" applyFont="1"/>
    <xf numFmtId="187" fontId="11" fillId="0" borderId="0" xfId="16" applyNumberFormat="1" applyFont="1" applyAlignment="1">
      <alignment vertical="top" wrapText="1"/>
    </xf>
    <xf numFmtId="49" fontId="10" fillId="0" borderId="0" xfId="16" applyNumberFormat="1" applyFont="1"/>
    <xf numFmtId="49" fontId="52" fillId="0" borderId="0" xfId="16" applyNumberFormat="1" applyFont="1" applyAlignment="1">
      <alignment vertical="top" wrapText="1"/>
    </xf>
    <xf numFmtId="49" fontId="52" fillId="0" borderId="0" xfId="16" applyNumberFormat="1" applyFont="1" applyAlignment="1">
      <alignment vertical="top"/>
    </xf>
    <xf numFmtId="49" fontId="36" fillId="0" borderId="0" xfId="16" applyNumberFormat="1" applyFont="1"/>
    <xf numFmtId="0" fontId="53" fillId="0" borderId="0" xfId="25" applyFont="1" applyAlignment="1">
      <alignment horizontal="left"/>
    </xf>
    <xf numFmtId="0" fontId="54" fillId="0" borderId="0" xfId="25" applyFont="1" applyAlignment="1">
      <alignment horizontal="left"/>
    </xf>
    <xf numFmtId="0" fontId="53" fillId="0" borderId="0" xfId="25" applyFont="1"/>
    <xf numFmtId="0" fontId="55" fillId="0" borderId="0" xfId="25" applyFont="1" applyBorder="1" applyAlignment="1"/>
    <xf numFmtId="0" fontId="56" fillId="0" borderId="0" xfId="25" applyFont="1" applyBorder="1" applyAlignment="1"/>
    <xf numFmtId="0" fontId="53" fillId="0" borderId="0" xfId="25" applyFont="1" applyBorder="1" applyAlignment="1"/>
    <xf numFmtId="0" fontId="56" fillId="0" borderId="0" xfId="25" applyFont="1" applyBorder="1" applyAlignment="1">
      <alignment horizontal="center"/>
    </xf>
  </cellXfs>
  <cellStyles count="31">
    <cellStyle name="ハイパーリンク" xfId="1"/>
    <cellStyle name="桁区切り_月報作成用R3.1(確定値) ×" xfId="2"/>
    <cellStyle name="桁区切り_月報作成用R3.1(確定値)_1" xfId="3"/>
    <cellStyle name="桁区切り_月報作成用R3.1(確定値)_2" xfId="4"/>
    <cellStyle name="標準" xfId="0" builtinId="0"/>
    <cellStyle name="標準 2" xfId="5"/>
    <cellStyle name="標準_21調査結果の概要グラフ(リンク）" xfId="6"/>
    <cellStyle name="標準_Book1" xfId="7"/>
    <cellStyle name="標準_全国確報22.8_月報作成用R3.1(確定値) ×_1" xfId="8"/>
    <cellStyle name="標準_公表月報用22.8" xfId="9"/>
    <cellStyle name="標準_季節調整済み指数2010_Book1" xfId="10"/>
    <cellStyle name="標準_季節調整済み指数2010_月報作成用R3.1(確定値)" xfId="11"/>
    <cellStyle name="標準_月報作成用23.8" xfId="12"/>
    <cellStyle name="標準_月報作成用R2.12" xfId="13"/>
    <cellStyle name="標準_月報作成用R3.1(確定値) ×_1" xfId="14"/>
    <cellStyle name="標準_月報作成用R3.1(確定値) ×_3" xfId="15"/>
    <cellStyle name="標準_月報作成用R3.1(確定値)_1" xfId="16"/>
    <cellStyle name="標準_月報作成用R3.1(確定値)_2" xfId="17"/>
    <cellStyle name="標準_月報作成用R3.1(確定値)_3" xfId="18"/>
    <cellStyle name="標準_月報作成用R3.1(確定値)_4" xfId="19"/>
    <cellStyle name="標準_産業大分類別指数_月報作成用R3.1(確定値) ×" xfId="20"/>
    <cellStyle name="標準_目次" xfId="21"/>
    <cellStyle name="標準_知事投げ込み用グラフ＆文章23.8_月報作成用R2.12" xfId="22"/>
    <cellStyle name="標準_知事投げ込み用グラフ＆文章23.8_月報作成用R3.1(確定値) ×_3" xfId="23"/>
    <cellStyle name="標準_結果の概要（5人以上）_月報作成用R2.12" xfId="24"/>
    <cellStyle name="標準_裏表紙（毎and勤ver.)H24.1まで_月報作成用R3.1(暫定値)" xfId="25"/>
    <cellStyle name="標準_速報5表 （規模別）22.8" xfId="26"/>
    <cellStyle name="標準_速報の表紙21.11_月報作成用R2.12" xfId="27"/>
    <cellStyle name="標準_速報の表紙21.11_月報作成用R3.1(確定値)_1" xfId="28"/>
    <cellStyle name="標準_速報の表紙21.11_月報作成用R3.1(確定値)_2" xfId="29"/>
    <cellStyle name="標準_速報（指数表）_月報作成用R3.1(確定値) ×" xfId="3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emf" /></Relationships>
</file>

<file path=xl/drawings/_rels/drawing8.xml.rels><?xml version="1.0" encoding="UTF-8"?><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4.png" /><Relationship Id="rId3" Type="http://schemas.openxmlformats.org/officeDocument/2006/relationships/image" Target="../media/image5.emf" /><Relationship Id="rId4" Type="http://schemas.openxmlformats.org/officeDocument/2006/relationships/image" Target="../media/image6.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130810</xdr:colOff>
      <xdr:row>40</xdr:row>
      <xdr:rowOff>47625</xdr:rowOff>
    </xdr:from>
    <xdr:to xmlns:xdr="http://schemas.openxmlformats.org/drawingml/2006/spreadsheetDrawing">
      <xdr:col>10</xdr:col>
      <xdr:colOff>61595</xdr:colOff>
      <xdr:row>51</xdr:row>
      <xdr:rowOff>28575</xdr:rowOff>
    </xdr:to>
    <xdr:sp macro="" textlink="">
      <xdr:nvSpPr>
        <xdr:cNvPr id="54273" name="AutoShape 124"/>
        <xdr:cNvSpPr>
          <a:spLocks noChangeArrowheads="1"/>
        </xdr:cNvSpPr>
      </xdr:nvSpPr>
      <xdr:spPr>
        <a:xfrm>
          <a:off x="441325" y="7578725"/>
          <a:ext cx="5245100" cy="1743075"/>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★内閣府の月例経済報告や景気動向指数などの景気判断資料　　等</a:t>
          </a:r>
        </a:p>
        <a:p>
          <a:pPr algn="l"/>
          <a:endParaRPr/>
        </a:p>
      </xdr:txBody>
    </xdr:sp>
    <xdr:clientData/>
  </xdr:twoCellAnchor>
  <xdr:twoCellAnchor>
    <xdr:from xmlns:xdr="http://schemas.openxmlformats.org/drawingml/2006/spreadsheetDrawing">
      <xdr:col>2</xdr:col>
      <xdr:colOff>52070</xdr:colOff>
      <xdr:row>5</xdr:row>
      <xdr:rowOff>104775</xdr:rowOff>
    </xdr:from>
    <xdr:to xmlns:xdr="http://schemas.openxmlformats.org/drawingml/2006/spreadsheetDrawing">
      <xdr:col>4</xdr:col>
      <xdr:colOff>17145</xdr:colOff>
      <xdr:row>10</xdr:row>
      <xdr:rowOff>57150</xdr:rowOff>
    </xdr:to>
    <xdr:pic macro="">
      <xdr:nvPicPr>
        <xdr:cNvPr id="54274" name="Picture 130"/>
        <xdr:cNvPicPr>
          <a:picLocks noChangeAspect="1"/>
        </xdr:cNvPicPr>
      </xdr:nvPicPr>
      <xdr:blipFill>
        <a:blip xmlns:r="http://schemas.openxmlformats.org/officeDocument/2006/relationships" r:embed="rId1"/>
        <a:stretch>
          <a:fillRect/>
        </a:stretch>
      </xdr:blipFill>
      <xdr:spPr>
        <a:xfrm>
          <a:off x="647700" y="1574800"/>
          <a:ext cx="1222375" cy="977900"/>
        </a:xfrm>
        <a:prstGeom prst="rect">
          <a:avLst/>
        </a:prstGeom>
        <a:noFill/>
        <a:ln>
          <a:miter/>
        </a:ln>
      </xdr:spPr>
    </xdr:pic>
    <xdr:clientData/>
  </xdr:twoCellAnchor>
  <xdr:twoCellAnchor editAs="oneCell">
    <xdr:from xmlns:xdr="http://schemas.openxmlformats.org/drawingml/2006/spreadsheetDrawing">
      <xdr:col>1</xdr:col>
      <xdr:colOff>0</xdr:colOff>
      <xdr:row>11</xdr:row>
      <xdr:rowOff>0</xdr:rowOff>
    </xdr:from>
    <xdr:to xmlns:xdr="http://schemas.openxmlformats.org/drawingml/2006/spreadsheetDrawing">
      <xdr:col>10</xdr:col>
      <xdr:colOff>209550</xdr:colOff>
      <xdr:row>39</xdr:row>
      <xdr:rowOff>146050</xdr:rowOff>
    </xdr:to>
    <xdr:pic macro="">
      <xdr:nvPicPr>
        <xdr:cNvPr id="54275" name="図 4"/>
        <xdr:cNvPicPr>
          <a:picLocks noChangeAspect="1"/>
        </xdr:cNvPicPr>
      </xdr:nvPicPr>
      <xdr:blipFill>
        <a:blip xmlns:r="http://schemas.openxmlformats.org/officeDocument/2006/relationships" r:embed="rId2"/>
        <a:stretch>
          <a:fillRect/>
        </a:stretch>
      </xdr:blipFill>
      <xdr:spPr>
        <a:xfrm>
          <a:off x="310515" y="2667000"/>
          <a:ext cx="5523865" cy="4845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8890</xdr:colOff>
      <xdr:row>19</xdr:row>
      <xdr:rowOff>76835</xdr:rowOff>
    </xdr:from>
    <xdr:to xmlns:xdr="http://schemas.openxmlformats.org/drawingml/2006/spreadsheetDrawing">
      <xdr:col>0</xdr:col>
      <xdr:colOff>314325</xdr:colOff>
      <xdr:row>21</xdr:row>
      <xdr:rowOff>18415</xdr:rowOff>
    </xdr:to>
    <xdr:sp macro="" textlink="">
      <xdr:nvSpPr>
        <xdr:cNvPr id="27649" name="Rectangle 1"/>
        <xdr:cNvSpPr>
          <a:spLocks noChangeArrowheads="1"/>
        </xdr:cNvSpPr>
      </xdr:nvSpPr>
      <xdr:spPr>
        <a:xfrm>
          <a:off x="8890" y="3251835"/>
          <a:ext cx="305435" cy="284480"/>
        </a:xfrm>
        <a:prstGeom prst="rect">
          <a:avLst/>
        </a:prstGeom>
        <a:noFill/>
        <a:ln>
          <a:miter/>
        </a:ln>
      </xdr:spPr>
      <xdr:txBody>
        <a:bodyPr vertOverflow="clip" horzOverflow="overflow" vert="vert" wrap="square" lIns="27432" tIns="18288" rIns="0" bIns="0" anchor="b" upright="1"/>
        <a:lstStyle/>
        <a:p>
          <a:pPr algn="l"/>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34925</xdr:colOff>
      <xdr:row>77</xdr:row>
      <xdr:rowOff>28575</xdr:rowOff>
    </xdr:from>
    <xdr:to xmlns:xdr="http://schemas.openxmlformats.org/drawingml/2006/spreadsheetDrawing">
      <xdr:col>0</xdr:col>
      <xdr:colOff>393065</xdr:colOff>
      <xdr:row>82</xdr:row>
      <xdr:rowOff>76200</xdr:rowOff>
    </xdr:to>
    <xdr:sp macro="" textlink="">
      <xdr:nvSpPr>
        <xdr:cNvPr id="28673" name="Text Box 1"/>
        <xdr:cNvSpPr txBox="1">
          <a:spLocks noChangeArrowheads="1"/>
        </xdr:cNvSpPr>
      </xdr:nvSpPr>
      <xdr:spPr>
        <a:xfrm>
          <a:off x="34925" y="162115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a:t>
          </a:r>
        </a:p>
      </xdr:txBody>
    </xdr:sp>
    <xdr:clientData/>
  </xdr:twoCellAnchor>
  <xdr:twoCellAnchor>
    <xdr:from xmlns:xdr="http://schemas.openxmlformats.org/drawingml/2006/spreadsheetDrawing">
      <xdr:col>0</xdr:col>
      <xdr:colOff>8890</xdr:colOff>
      <xdr:row>26</xdr:row>
      <xdr:rowOff>114935</xdr:rowOff>
    </xdr:from>
    <xdr:to xmlns:xdr="http://schemas.openxmlformats.org/drawingml/2006/spreadsheetDrawing">
      <xdr:col>0</xdr:col>
      <xdr:colOff>367665</xdr:colOff>
      <xdr:row>31</xdr:row>
      <xdr:rowOff>162560</xdr:rowOff>
    </xdr:to>
    <xdr:sp macro="" textlink="">
      <xdr:nvSpPr>
        <xdr:cNvPr id="28674" name="Text Box 2"/>
        <xdr:cNvSpPr txBox="1">
          <a:spLocks noChangeArrowheads="1"/>
        </xdr:cNvSpPr>
      </xdr:nvSpPr>
      <xdr:spPr>
        <a:xfrm>
          <a:off x="8890" y="5639435"/>
          <a:ext cx="358775" cy="1095375"/>
        </a:xfrm>
        <a:prstGeom prst="rect">
          <a:avLst/>
        </a:prstGeom>
        <a:solidFill>
          <a:sysClr val="window" lastClr="FFFFFF"/>
        </a:solidFill>
        <a:ln>
          <a:miter/>
        </a:ln>
      </xdr:spPr>
      <xdr:txBody>
        <a:bodyPr vertOverflow="overflow" horzOverflow="overflow" vert="vert" lIns="18288" tIns="0" rIns="0" bIns="0" upright="1"/>
        <a:lstStyle/>
        <a:p>
          <a:endParaRPr/>
        </a:p>
      </xdr:txBody>
    </xdr:sp>
    <xdr:clientData/>
  </xdr:twoCellAnchor>
  <xdr:twoCellAnchor>
    <xdr:from xmlns:xdr="http://schemas.openxmlformats.org/drawingml/2006/spreadsheetDrawing">
      <xdr:col>0</xdr:col>
      <xdr:colOff>26035</xdr:colOff>
      <xdr:row>25</xdr:row>
      <xdr:rowOff>86360</xdr:rowOff>
    </xdr:from>
    <xdr:to xmlns:xdr="http://schemas.openxmlformats.org/drawingml/2006/spreadsheetDrawing">
      <xdr:col>0</xdr:col>
      <xdr:colOff>384175</xdr:colOff>
      <xdr:row>30</xdr:row>
      <xdr:rowOff>133985</xdr:rowOff>
    </xdr:to>
    <xdr:sp macro="" textlink="">
      <xdr:nvSpPr>
        <xdr:cNvPr id="28675" name="Text Box 3"/>
        <xdr:cNvSpPr txBox="1">
          <a:spLocks noChangeArrowheads="1"/>
        </xdr:cNvSpPr>
      </xdr:nvSpPr>
      <xdr:spPr>
        <a:xfrm>
          <a:off x="26035" y="540131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61595</xdr:colOff>
      <xdr:row>76</xdr:row>
      <xdr:rowOff>28575</xdr:rowOff>
    </xdr:from>
    <xdr:to xmlns:xdr="http://schemas.openxmlformats.org/drawingml/2006/spreadsheetDrawing">
      <xdr:col>0</xdr:col>
      <xdr:colOff>419735</xdr:colOff>
      <xdr:row>81</xdr:row>
      <xdr:rowOff>76200</xdr:rowOff>
    </xdr:to>
    <xdr:sp macro="" textlink="">
      <xdr:nvSpPr>
        <xdr:cNvPr id="29697" name="Text Box 1"/>
        <xdr:cNvSpPr txBox="1">
          <a:spLocks noChangeArrowheads="1"/>
        </xdr:cNvSpPr>
      </xdr:nvSpPr>
      <xdr:spPr>
        <a:xfrm>
          <a:off x="61595" y="159448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-17-</a:t>
          </a:r>
        </a:p>
      </xdr:txBody>
    </xdr:sp>
    <xdr:clientData/>
  </xdr:twoCellAnchor>
  <xdr:twoCellAnchor>
    <xdr:from xmlns:xdr="http://schemas.openxmlformats.org/drawingml/2006/spreadsheetDrawing">
      <xdr:col>0</xdr:col>
      <xdr:colOff>43815</xdr:colOff>
      <xdr:row>24</xdr:row>
      <xdr:rowOff>38735</xdr:rowOff>
    </xdr:from>
    <xdr:to xmlns:xdr="http://schemas.openxmlformats.org/drawingml/2006/spreadsheetDrawing">
      <xdr:col>0</xdr:col>
      <xdr:colOff>401955</xdr:colOff>
      <xdr:row>29</xdr:row>
      <xdr:rowOff>86360</xdr:rowOff>
    </xdr:to>
    <xdr:sp macro="" textlink="">
      <xdr:nvSpPr>
        <xdr:cNvPr id="29698" name="Text Box 2"/>
        <xdr:cNvSpPr txBox="1">
          <a:spLocks noChangeArrowheads="1"/>
        </xdr:cNvSpPr>
      </xdr:nvSpPr>
      <xdr:spPr>
        <a:xfrm>
          <a:off x="43815" y="5067935"/>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69850</xdr:colOff>
      <xdr:row>74</xdr:row>
      <xdr:rowOff>133985</xdr:rowOff>
    </xdr:from>
    <xdr:to xmlns:xdr="http://schemas.openxmlformats.org/drawingml/2006/spreadsheetDrawing">
      <xdr:col>0</xdr:col>
      <xdr:colOff>428625</xdr:colOff>
      <xdr:row>79</xdr:row>
      <xdr:rowOff>181610</xdr:rowOff>
    </xdr:to>
    <xdr:sp macro="" textlink="">
      <xdr:nvSpPr>
        <xdr:cNvPr id="30721" name="Text Box 1"/>
        <xdr:cNvSpPr txBox="1">
          <a:spLocks noChangeArrowheads="1"/>
        </xdr:cNvSpPr>
      </xdr:nvSpPr>
      <xdr:spPr>
        <a:xfrm>
          <a:off x="69850" y="15681960"/>
          <a:ext cx="358775"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-19-</a:t>
          </a:r>
        </a:p>
      </xdr:txBody>
    </xdr:sp>
    <xdr:clientData/>
  </xdr:twoCellAnchor>
  <xdr:twoCellAnchor>
    <xdr:from xmlns:xdr="http://schemas.openxmlformats.org/drawingml/2006/spreadsheetDrawing">
      <xdr:col>0</xdr:col>
      <xdr:colOff>8890</xdr:colOff>
      <xdr:row>23</xdr:row>
      <xdr:rowOff>76200</xdr:rowOff>
    </xdr:from>
    <xdr:to xmlns:xdr="http://schemas.openxmlformats.org/drawingml/2006/spreadsheetDrawing">
      <xdr:col>0</xdr:col>
      <xdr:colOff>367030</xdr:colOff>
      <xdr:row>28</xdr:row>
      <xdr:rowOff>123825</xdr:rowOff>
    </xdr:to>
    <xdr:sp macro="" textlink="">
      <xdr:nvSpPr>
        <xdr:cNvPr id="30722" name="Text Box 2"/>
        <xdr:cNvSpPr txBox="1">
          <a:spLocks noChangeArrowheads="1"/>
        </xdr:cNvSpPr>
      </xdr:nvSpPr>
      <xdr:spPr>
        <a:xfrm>
          <a:off x="8890" y="4933950"/>
          <a:ext cx="358140" cy="109537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12</xdr:row>
      <xdr:rowOff>201295</xdr:rowOff>
    </xdr:from>
    <xdr:to xmlns:xdr="http://schemas.openxmlformats.org/drawingml/2006/spreadsheetDrawing">
      <xdr:col>6</xdr:col>
      <xdr:colOff>0</xdr:colOff>
      <xdr:row>14</xdr:row>
      <xdr:rowOff>162560</xdr:rowOff>
    </xdr:to>
    <xdr:sp macro="" textlink="">
      <xdr:nvSpPr>
        <xdr:cNvPr id="31745" name="Line 1"/>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twoCellAnchor>
    <xdr:from xmlns:xdr="http://schemas.openxmlformats.org/drawingml/2006/spreadsheetDrawing">
      <xdr:col>6</xdr:col>
      <xdr:colOff>0</xdr:colOff>
      <xdr:row>12</xdr:row>
      <xdr:rowOff>201295</xdr:rowOff>
    </xdr:from>
    <xdr:to xmlns:xdr="http://schemas.openxmlformats.org/drawingml/2006/spreadsheetDrawing">
      <xdr:col>6</xdr:col>
      <xdr:colOff>0</xdr:colOff>
      <xdr:row>14</xdr:row>
      <xdr:rowOff>162560</xdr:rowOff>
    </xdr:to>
    <xdr:sp macro="" textlink="">
      <xdr:nvSpPr>
        <xdr:cNvPr id="31746" name="Line 2"/>
        <xdr:cNvSpPr>
          <a:spLocks noChangeShapeType="1"/>
        </xdr:cNvSpPr>
      </xdr:nvSpPr>
      <xdr:spPr>
        <a:xfrm>
          <a:off x="4004310" y="2298065"/>
          <a:ext cx="0" cy="396875"/>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218440</xdr:colOff>
      <xdr:row>86</xdr:row>
      <xdr:rowOff>114935</xdr:rowOff>
    </xdr:from>
    <xdr:to xmlns:xdr="http://schemas.openxmlformats.org/drawingml/2006/spreadsheetDrawing">
      <xdr:col>8</xdr:col>
      <xdr:colOff>122555</xdr:colOff>
      <xdr:row>86</xdr:row>
      <xdr:rowOff>114935</xdr:rowOff>
    </xdr:to>
    <xdr:sp macro="" textlink="">
      <xdr:nvSpPr>
        <xdr:cNvPr id="32769" name="Line 1"/>
        <xdr:cNvSpPr>
          <a:spLocks noChangeShapeType="1"/>
        </xdr:cNvSpPr>
      </xdr:nvSpPr>
      <xdr:spPr>
        <a:xfrm>
          <a:off x="1587500" y="15859760"/>
          <a:ext cx="1580515" cy="0"/>
        </a:xfrm>
        <a:prstGeom prst="line">
          <a:avLst/>
        </a:prstGeom>
        <a:noFill/>
        <a:ln w="9525">
          <a:solidFill>
            <a:sysClr val="windowText" lastClr="000000"/>
          </a:solidFill>
          <a:miter/>
        </a:ln>
      </xdr:spPr>
      <xdr:txBody>
        <a:bodyPr vertOverflow="overflow" horzOverflow="overflow" lIns="4762" tIns="4762" rIns="4762" bIns="4762" upright="1"/>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210185</xdr:colOff>
      <xdr:row>21</xdr:row>
      <xdr:rowOff>92075</xdr:rowOff>
    </xdr:from>
    <xdr:to xmlns:xdr="http://schemas.openxmlformats.org/drawingml/2006/spreadsheetDrawing">
      <xdr:col>5</xdr:col>
      <xdr:colOff>340995</xdr:colOff>
      <xdr:row>29</xdr:row>
      <xdr:rowOff>27305</xdr:rowOff>
    </xdr:to>
    <xdr:pic macro="">
      <xdr:nvPicPr>
        <xdr:cNvPr id="2" name="Picture 1"/>
        <xdr:cNvPicPr>
          <a:picLocks noChangeAspect="1"/>
        </xdr:cNvPicPr>
      </xdr:nvPicPr>
      <xdr:blipFill>
        <a:blip xmlns:r="http://schemas.openxmlformats.org/officeDocument/2006/relationships" r:embed="rId1"/>
        <a:stretch>
          <a:fillRect/>
        </a:stretch>
      </xdr:blipFill>
      <xdr:spPr>
        <a:xfrm>
          <a:off x="970915" y="5981700"/>
          <a:ext cx="2130425" cy="1567180"/>
        </a:xfrm>
        <a:prstGeom prst="rect">
          <a:avLst/>
        </a:prstGeom>
        <a:solidFill>
          <a:sysClr val="window" lastClr="FFFFFF"/>
        </a:solidFill>
        <a:ln>
          <a:miter/>
        </a:ln>
      </xdr:spPr>
    </xdr:pic>
    <xdr:clientData/>
  </xdr:twoCellAnchor>
  <xdr:twoCellAnchor>
    <xdr:from xmlns:xdr="http://schemas.openxmlformats.org/drawingml/2006/spreadsheetDrawing">
      <xdr:col>0</xdr:col>
      <xdr:colOff>285750</xdr:colOff>
      <xdr:row>19</xdr:row>
      <xdr:rowOff>84455</xdr:rowOff>
    </xdr:from>
    <xdr:to xmlns:xdr="http://schemas.openxmlformats.org/drawingml/2006/spreadsheetDrawing">
      <xdr:col>5</xdr:col>
      <xdr:colOff>118745</xdr:colOff>
      <xdr:row>21</xdr:row>
      <xdr:rowOff>70485</xdr:rowOff>
    </xdr:to>
    <xdr:grpSp>
      <xdr:nvGrpSpPr>
        <xdr:cNvPr id="4" name="Group 37"/>
        <xdr:cNvGrpSpPr/>
      </xdr:nvGrpSpPr>
      <xdr:grpSpPr>
        <a:xfrm>
          <a:off x="285750" y="5459730"/>
          <a:ext cx="2593340" cy="500380"/>
          <a:chOff x="214" y="1050"/>
          <a:chExt cx="297" cy="48"/>
        </a:xfrm>
      </xdr:grpSpPr>
      <xdr:sp macro="" textlink="">
        <xdr:nvSpPr>
          <xdr:cNvPr id="5" name="正方形/長方形 5"/>
          <xdr:cNvSpPr>
            <a:spLocks noChangeArrowheads="1"/>
          </xdr:cNvSpPr>
        </xdr:nvSpPr>
        <xdr:spPr>
          <a:xfrm>
            <a:off x="214" y="1050"/>
            <a:ext cx="209" cy="31"/>
          </a:xfrm>
          <a:prstGeom prst="rect">
            <a:avLst/>
          </a:prstGeom>
          <a:solidFill>
            <a:srgbClr val="FFFFFF"/>
          </a:solidFill>
          <a:ln w="25400">
            <a:solidFill>
              <a:srgbClr val="7F7F7F"/>
            </a:solidFill>
            <a:miter/>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しずおか　統計</a:t>
            </a:r>
          </a:p>
          <a:p>
            <a:pPr algn="l"/>
            <a:endParaRPr/>
          </a:p>
        </xdr:txBody>
      </xdr:sp>
      <xdr:sp macro="" textlink="">
        <xdr:nvSpPr>
          <xdr:cNvPr id="6" name="角丸四角形 6"/>
          <xdr:cNvSpPr>
            <a:spLocks noChangeArrowheads="1"/>
          </xdr:cNvSpPr>
        </xdr:nvSpPr>
        <xdr:spPr>
          <a:xfrm>
            <a:off x="430" y="1051"/>
            <a:ext cx="66" cy="32"/>
          </a:xfrm>
          <a:prstGeom prst="roundRect">
            <a:avLst>
              <a:gd name="adj" fmla="val 16669"/>
            </a:avLst>
          </a:prstGeom>
          <a:solidFill>
            <a:srgbClr val="808080"/>
          </a:solidFill>
          <a:ln w="25400">
            <a:solidFill>
              <a:srgbClr val="808080"/>
            </a:solidFill>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検索</a:t>
            </a:r>
          </a:p>
          <a:p>
            <a:pPr algn="l"/>
            <a:endParaRPr/>
          </a:p>
        </xdr:txBody>
      </xdr:sp>
      <xdr:sp macro="" textlink="">
        <xdr:nvSpPr>
          <xdr:cNvPr id="7" name="左矢印 7"/>
          <xdr:cNvSpPr>
            <a:spLocks noChangeArrowheads="1"/>
          </xdr:cNvSpPr>
        </xdr:nvSpPr>
        <xdr:spPr>
          <a:xfrm rot="2648694">
            <a:off x="484" y="1064"/>
            <a:ext cx="27" cy="34"/>
          </a:xfrm>
          <a:prstGeom prst="leftArrow">
            <a:avLst>
              <a:gd name="adj1" fmla="val 50000"/>
              <a:gd name="adj2" fmla="val 50000"/>
            </a:avLst>
          </a:prstGeom>
          <a:solidFill>
            <a:srgbClr val="333333"/>
          </a:solidFill>
          <a:ln w="25400">
            <a:solidFill>
              <a:srgbClr val="FFFFFF"/>
            </a:solidFill>
            <a:miter/>
          </a:ln>
        </xdr:spPr>
        <xdr:txBody>
          <a:bodyPr vertOverflow="clip" horzOverflow="overflow" wrap="square" lIns="41275" tIns="12700" rIns="12700" bIns="12700" anchor="t" upright="1"/>
          <a:lstStyle/>
          <a:p>
            <a:pPr algn="l"/>
            <a:endParaRPr/>
          </a:p>
          <a:p>
            <a:pPr algn="l"/>
            <a:endParaRPr/>
          </a:p>
        </xdr:txBody>
      </xdr:sp>
    </xdr:grpSp>
    <xdr:clientData/>
  </xdr:twoCellAnchor>
  <xdr:twoCellAnchor editAs="oneCell">
    <xdr:from xmlns:xdr="http://schemas.openxmlformats.org/drawingml/2006/spreadsheetDrawing">
      <xdr:col>5</xdr:col>
      <xdr:colOff>377825</xdr:colOff>
      <xdr:row>19</xdr:row>
      <xdr:rowOff>58420</xdr:rowOff>
    </xdr:from>
    <xdr:to xmlns:xdr="http://schemas.openxmlformats.org/drawingml/2006/spreadsheetDrawing">
      <xdr:col>10</xdr:col>
      <xdr:colOff>308610</xdr:colOff>
      <xdr:row>20</xdr:row>
      <xdr:rowOff>205740</xdr:rowOff>
    </xdr:to>
    <xdr:sp macro="" textlink="">
      <xdr:nvSpPr>
        <xdr:cNvPr id="8" name="Text Box 10"/>
        <xdr:cNvSpPr txBox="1">
          <a:spLocks noChangeArrowheads="1"/>
        </xdr:cNvSpPr>
      </xdr:nvSpPr>
      <xdr:spPr>
        <a:xfrm>
          <a:off x="3138170" y="5433695"/>
          <a:ext cx="2787650" cy="404495"/>
        </a:xfrm>
        <a:prstGeom prst="rect">
          <a:avLst/>
        </a:prstGeom>
        <a:noFill/>
        <a:ln>
          <a:miter/>
        </a:ln>
      </xdr:spPr>
      <xdr:txBody>
        <a:bodyPr vertOverflow="overflow" horzOverflow="overflow" wrap="none" lIns="26987" tIns="4762" rIns="4762" bIns="4762" anchor="t" upright="1">
          <a:spAutoFit/>
        </a:bodyPr>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URL  https://toukei.pref.shizuoka.jp/</a:t>
          </a:r>
        </a:p>
        <a:p>
          <a:pPr algn="l"/>
          <a:endParaRPr/>
        </a:p>
      </xdr:txBody>
    </xdr:sp>
    <xdr:clientData/>
  </xdr:twoCellAnchor>
  <xdr:twoCellAnchor editAs="oneCell">
    <xdr:from xmlns:xdr="http://schemas.openxmlformats.org/drawingml/2006/spreadsheetDrawing">
      <xdr:col>6</xdr:col>
      <xdr:colOff>78740</xdr:colOff>
      <xdr:row>20</xdr:row>
      <xdr:rowOff>190500</xdr:rowOff>
    </xdr:from>
    <xdr:to xmlns:xdr="http://schemas.openxmlformats.org/drawingml/2006/spreadsheetDrawing">
      <xdr:col>9</xdr:col>
      <xdr:colOff>405130</xdr:colOff>
      <xdr:row>22</xdr:row>
      <xdr:rowOff>104140</xdr:rowOff>
    </xdr:to>
    <xdr:sp macro="" textlink="">
      <xdr:nvSpPr>
        <xdr:cNvPr id="9" name="Text Box 11"/>
        <xdr:cNvSpPr txBox="1">
          <a:spLocks noChangeArrowheads="1"/>
        </xdr:cNvSpPr>
      </xdr:nvSpPr>
      <xdr:spPr>
        <a:xfrm>
          <a:off x="3467735" y="5822950"/>
          <a:ext cx="1925955" cy="335915"/>
        </a:xfrm>
        <a:prstGeom prst="rect">
          <a:avLst/>
        </a:prstGeom>
        <a:noFill/>
        <a:ln>
          <a:miter/>
        </a:ln>
      </xdr:spPr>
      <xdr:txBody>
        <a:bodyPr vertOverflow="overflow" horzOverflow="overflow" wrap="none" lIns="20637" tIns="4762" rIns="4762" bIns="4762" anchor="t" upright="1">
          <a:spAutoFit/>
        </a:bodyPr>
        <a:lstStyle/>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スマートフォン版も公開しています。</a:t>
          </a:r>
        </a:p>
        <a:p>
          <a:pPr algn="l"/>
          <a:endParaRPr/>
        </a:p>
      </xdr:txBody>
    </xdr:sp>
    <xdr:clientData/>
  </xdr:twoCellAnchor>
  <xdr:twoCellAnchor>
    <xdr:from xmlns:xdr="http://schemas.openxmlformats.org/drawingml/2006/spreadsheetDrawing">
      <xdr:col>1</xdr:col>
      <xdr:colOff>380365</xdr:colOff>
      <xdr:row>30</xdr:row>
      <xdr:rowOff>76200</xdr:rowOff>
    </xdr:from>
    <xdr:to xmlns:xdr="http://schemas.openxmlformats.org/drawingml/2006/spreadsheetDrawing">
      <xdr:col>9</xdr:col>
      <xdr:colOff>393065</xdr:colOff>
      <xdr:row>38</xdr:row>
      <xdr:rowOff>21590</xdr:rowOff>
    </xdr:to>
    <xdr:sp macro="" textlink="">
      <xdr:nvSpPr>
        <xdr:cNvPr id="10" name="Text Box 2"/>
        <xdr:cNvSpPr txBox="1">
          <a:spLocks noChangeArrowheads="1"/>
        </xdr:cNvSpPr>
      </xdr:nvSpPr>
      <xdr:spPr>
        <a:xfrm>
          <a:off x="678180" y="7807325"/>
          <a:ext cx="4703445" cy="1374140"/>
        </a:xfrm>
        <a:prstGeom prst="rect">
          <a:avLst/>
        </a:prstGeom>
        <a:solidFill>
          <a:srgbClr val="FFFFFF"/>
        </a:solidFill>
        <a:ln w="57150" cmpd="thickThin">
          <a:solidFill>
            <a:sysClr val="windowText" lastClr="000000"/>
          </a:solidFill>
          <a:miter/>
        </a:ln>
      </xdr:spPr>
      <xdr:txBody>
        <a:bodyPr vertOverflow="clip" horzOverflow="overflow" wrap="square" lIns="27432" tIns="18288" rIns="27432" bIns="0" anchor="t" upright="1"/>
        <a:lstStyle/>
        <a:p>
          <a:pPr algn="ctr"/>
          <a:endParaRPr/>
        </a:p>
        <a:p>
          <a:pPr algn="ctr">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毎月勤労統計調査についてのお問い合わせ先</a:t>
          </a:r>
        </a:p>
        <a:p>
          <a:pPr algn="ctr"/>
          <a:endParaRP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〒420-8601　静岡市葵区追手町9-6</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静岡県知事直轄組織デジタル戦略局統計調査課　商工・経済班</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TEL　０５４－２２１－２２４６　　FAX　０５４－２２１－３６０９</a:t>
          </a:r>
        </a:p>
      </xdr:txBody>
    </xdr:sp>
    <xdr:clientData/>
  </xdr:twoCellAnchor>
  <xdr:twoCellAnchor editAs="oneCell">
    <xdr:from xmlns:xdr="http://schemas.openxmlformats.org/drawingml/2006/spreadsheetDrawing">
      <xdr:col>6</xdr:col>
      <xdr:colOff>471805</xdr:colOff>
      <xdr:row>23</xdr:row>
      <xdr:rowOff>36830</xdr:rowOff>
    </xdr:from>
    <xdr:to xmlns:xdr="http://schemas.openxmlformats.org/drawingml/2006/spreadsheetDrawing">
      <xdr:col>8</xdr:col>
      <xdr:colOff>107315</xdr:colOff>
      <xdr:row>27</xdr:row>
      <xdr:rowOff>171450</xdr:rowOff>
    </xdr:to>
    <xdr:pic macro="">
      <xdr:nvPicPr>
        <xdr:cNvPr id="11" name="図 11"/>
        <xdr:cNvPicPr>
          <a:picLocks noChangeAspect="1"/>
        </xdr:cNvPicPr>
      </xdr:nvPicPr>
      <xdr:blipFill>
        <a:blip xmlns:r="http://schemas.openxmlformats.org/officeDocument/2006/relationships" r:embed="rId2"/>
        <a:stretch>
          <a:fillRect/>
        </a:stretch>
      </xdr:blipFill>
      <xdr:spPr>
        <a:xfrm>
          <a:off x="3860800" y="6301105"/>
          <a:ext cx="892810" cy="972820"/>
        </a:xfrm>
        <a:prstGeom prst="rect">
          <a:avLst/>
        </a:prstGeom>
        <a:noFill/>
        <a:ln>
          <a:miter/>
        </a:ln>
      </xdr:spPr>
    </xdr:pic>
    <xdr:clientData/>
  </xdr:twoCellAnchor>
  <xdr:twoCellAnchor>
    <xdr:from xmlns:xdr="http://schemas.openxmlformats.org/drawingml/2006/spreadsheetDrawing">
      <xdr:col>5</xdr:col>
      <xdr:colOff>125095</xdr:colOff>
      <xdr:row>2</xdr:row>
      <xdr:rowOff>241300</xdr:rowOff>
    </xdr:from>
    <xdr:to xmlns:xdr="http://schemas.openxmlformats.org/drawingml/2006/spreadsheetDrawing">
      <xdr:col>10</xdr:col>
      <xdr:colOff>386715</xdr:colOff>
      <xdr:row>14</xdr:row>
      <xdr:rowOff>265430</xdr:rowOff>
    </xdr:to>
    <xdr:sp macro="" textlink="">
      <xdr:nvSpPr>
        <xdr:cNvPr id="12" name="テキスト 15"/>
        <xdr:cNvSpPr txBox="1"/>
      </xdr:nvSpPr>
      <xdr:spPr>
        <a:xfrm>
          <a:off x="2885440" y="850900"/>
          <a:ext cx="3118485" cy="345630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　</a:t>
          </a:r>
          <a:r>
            <a:rPr kumimoji="1" lang="ja-JP" altLang="en-US" sz="1300">
              <a:latin typeface="HG丸ｺﾞｼｯｸM-PRO"/>
              <a:ea typeface="HG丸ｺﾞｼｯｸM-PRO"/>
            </a:rPr>
            <a:t>農林水産省では、令和７年２月１日現在で、「2025年農林業センサス」を実施します。この調査は、我が国の農林業・農山村地域の実態を明らかにする最も基本的な調査です。</a:t>
          </a:r>
        </a:p>
        <a:p>
          <a:pPr algn="l"/>
          <a:r>
            <a:rPr kumimoji="1" lang="ja-JP" altLang="en-US" sz="1300">
              <a:latin typeface="HG丸ｺﾞｼｯｸM-PRO"/>
              <a:ea typeface="HG丸ｺﾞｼｯｸM-PRO"/>
            </a:rPr>
            <a:t>　</a:t>
          </a:r>
        </a:p>
        <a:p>
          <a:pPr algn="l"/>
          <a:r>
            <a:rPr kumimoji="1" lang="ja-JP" altLang="en-US" sz="1300">
              <a:latin typeface="HG丸ｺﾞｼｯｸM-PRO"/>
              <a:ea typeface="HG丸ｺﾞｼｯｸM-PRO"/>
            </a:rPr>
            <a:t>　調査へのご協力をお願いいたします。</a:t>
          </a:r>
        </a:p>
      </xdr:txBody>
    </xdr:sp>
    <xdr:clientData/>
  </xdr:twoCellAnchor>
  <xdr:twoCellAnchor>
    <xdr:from xmlns:xdr="http://schemas.openxmlformats.org/drawingml/2006/spreadsheetDrawing">
      <xdr:col>7</xdr:col>
      <xdr:colOff>23495</xdr:colOff>
      <xdr:row>9</xdr:row>
      <xdr:rowOff>165735</xdr:rowOff>
    </xdr:from>
    <xdr:to xmlns:xdr="http://schemas.openxmlformats.org/drawingml/2006/spreadsheetDrawing">
      <xdr:col>9</xdr:col>
      <xdr:colOff>130175</xdr:colOff>
      <xdr:row>13</xdr:row>
      <xdr:rowOff>210820</xdr:rowOff>
    </xdr:to>
    <xdr:pic macro="">
      <xdr:nvPicPr>
        <xdr:cNvPr id="15" name="Picture 14"/>
        <xdr:cNvPicPr>
          <a:picLocks noChangeAspect="1"/>
        </xdr:cNvPicPr>
      </xdr:nvPicPr>
      <xdr:blipFill>
        <a:blip xmlns:r="http://schemas.openxmlformats.org/officeDocument/2006/relationships" r:embed="rId3"/>
        <a:stretch>
          <a:fillRect/>
        </a:stretch>
      </xdr:blipFill>
      <xdr:spPr>
        <a:xfrm>
          <a:off x="4041140" y="2750185"/>
          <a:ext cx="1077595" cy="1188085"/>
        </a:xfrm>
        <a:prstGeom prst="rect">
          <a:avLst/>
        </a:prstGeom>
        <a:noFill/>
        <a:ln>
          <a:miter/>
        </a:ln>
      </xdr:spPr>
    </xdr:pic>
    <xdr:clientData/>
  </xdr:twoCellAnchor>
  <xdr:twoCellAnchor editAs="oneCell">
    <xdr:from xmlns:xdr="http://schemas.openxmlformats.org/drawingml/2006/spreadsheetDrawing">
      <xdr:col>1</xdr:col>
      <xdr:colOff>16510</xdr:colOff>
      <xdr:row>3</xdr:row>
      <xdr:rowOff>29845</xdr:rowOff>
    </xdr:from>
    <xdr:to xmlns:xdr="http://schemas.openxmlformats.org/drawingml/2006/spreadsheetDrawing">
      <xdr:col>5</xdr:col>
      <xdr:colOff>175260</xdr:colOff>
      <xdr:row>12</xdr:row>
      <xdr:rowOff>78740</xdr:rowOff>
    </xdr:to>
    <xdr:pic macro="">
      <xdr:nvPicPr>
        <xdr:cNvPr id="17" name="図 16"/>
        <xdr:cNvPicPr>
          <a:picLocks noChangeAspect="1"/>
        </xdr:cNvPicPr>
      </xdr:nvPicPr>
      <xdr:blipFill>
        <a:blip xmlns:r="http://schemas.openxmlformats.org/officeDocument/2006/relationships" r:embed="rId4"/>
        <a:stretch>
          <a:fillRect/>
        </a:stretch>
      </xdr:blipFill>
      <xdr:spPr>
        <a:xfrm>
          <a:off x="314325" y="944245"/>
          <a:ext cx="2621280" cy="2633345"/>
        </a:xfrm>
        <a:prstGeom prst="rect">
          <a:avLst/>
        </a:prstGeom>
        <a:noFill/>
        <a:ln>
          <a:noFill/>
        </a:ln>
      </xdr:spPr>
    </xdr:pic>
    <xdr:clientData/>
  </xdr:twoCellAnchor>
  <xdr:twoCellAnchor>
    <xdr:from xmlns:xdr="http://schemas.openxmlformats.org/drawingml/2006/spreadsheetDrawing">
      <xdr:col>0</xdr:col>
      <xdr:colOff>143510</xdr:colOff>
      <xdr:row>1</xdr:row>
      <xdr:rowOff>116205</xdr:rowOff>
    </xdr:from>
    <xdr:to xmlns:xdr="http://schemas.openxmlformats.org/drawingml/2006/spreadsheetDrawing">
      <xdr:col>10</xdr:col>
      <xdr:colOff>325120</xdr:colOff>
      <xdr:row>14</xdr:row>
      <xdr:rowOff>60325</xdr:rowOff>
    </xdr:to>
    <xdr:sp macro="" textlink="">
      <xdr:nvSpPr>
        <xdr:cNvPr id="19" name="図形 18"/>
        <xdr:cNvSpPr/>
      </xdr:nvSpPr>
      <xdr:spPr>
        <a:xfrm>
          <a:off x="143510" y="421005"/>
          <a:ext cx="5798820" cy="3681095"/>
        </a:xfrm>
        <a:prstGeom prst="round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316230</xdr:colOff>
      <xdr:row>0</xdr:row>
      <xdr:rowOff>303530</xdr:rowOff>
    </xdr:from>
    <xdr:to xmlns:xdr="http://schemas.openxmlformats.org/drawingml/2006/spreadsheetDrawing">
      <xdr:col>7</xdr:col>
      <xdr:colOff>133985</xdr:colOff>
      <xdr:row>1</xdr:row>
      <xdr:rowOff>303530</xdr:rowOff>
    </xdr:to>
    <xdr:sp macro="" textlink="">
      <xdr:nvSpPr>
        <xdr:cNvPr id="13" name="オブジェクト 13"/>
        <xdr:cNvSpPr txBox="1"/>
      </xdr:nvSpPr>
      <xdr:spPr>
        <a:xfrm>
          <a:off x="614045" y="303530"/>
          <a:ext cx="3537585" cy="304800"/>
        </a:xfrm>
        <a:prstGeom prst="rect">
          <a:avLst/>
        </a:prstGeom>
        <a:solidFill>
          <a:srgbClr val="FFFFFF"/>
        </a:solidFill>
        <a:ln w="6350"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lstStyle/>
        <a:p>
          <a:r>
            <a:rPr sz="1400" b="1">
              <a:latin typeface="HG丸ｺﾞｼｯｸM-PRO"/>
              <a:ea typeface="HG丸ｺﾞｼｯｸM-PRO"/>
            </a:rPr>
            <a:t>＜2025年農林業センサスを実施します＞</a:t>
          </a:r>
          <a:endParaRPr sz="1200">
            <a:latin typeface="HG丸ｺﾞｼｯｸM-PRO"/>
            <a:ea typeface="HG丸ｺﾞｼｯｸM-PRO"/>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6.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7.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6">
    <tabColor indexed="10"/>
  </sheetPr>
  <dimension ref="B2:Q55"/>
  <sheetViews>
    <sheetView tabSelected="1" zoomScale="130" zoomScaleNormal="130" workbookViewId="0"/>
  </sheetViews>
  <sheetFormatPr defaultColWidth="9" defaultRowHeight="13"/>
  <cols>
    <col min="1" max="1" width="4.453125" style="1" customWidth="1"/>
    <col min="2" max="2" width="4.08984375" style="1" customWidth="1"/>
    <col min="3" max="12" width="9" style="1" bestFit="1" customWidth="0"/>
    <col min="13" max="13" width="15.453125" style="2" customWidth="1"/>
    <col min="14" max="14" width="7.26953125" style="1" customWidth="1"/>
    <col min="15" max="15" width="16.36328125" style="1" customWidth="1"/>
    <col min="16" max="16" width="9" style="1" bestFit="1" customWidth="0"/>
    <col min="17" max="16384" width="9" style="1"/>
  </cols>
  <sheetData>
    <row r="1" spans="2:17" ht="6.75" customHeight="1"/>
    <row r="2" spans="2:17" ht="23.25" customHeight="1">
      <c r="B2" s="3" t="s">
        <v>224</v>
      </c>
      <c r="M2" s="19"/>
    </row>
    <row r="3" spans="2:17" ht="36" customHeight="1"/>
    <row r="4" spans="2:17" ht="39.75" customHeight="1">
      <c r="C4" s="4" t="s">
        <v>275</v>
      </c>
      <c r="D4" s="11"/>
      <c r="E4" s="11"/>
      <c r="F4" s="11"/>
      <c r="G4" s="11"/>
      <c r="H4" s="11"/>
      <c r="I4" s="11"/>
      <c r="J4" s="11"/>
      <c r="K4" s="11"/>
    </row>
    <row r="5" spans="2:17" ht="10" customHeight="1"/>
    <row r="6" spans="2:17" ht="19.5" customHeight="1">
      <c r="C6" s="5" t="s">
        <v>207</v>
      </c>
      <c r="D6" s="5"/>
      <c r="E6" s="5"/>
      <c r="F6" s="5"/>
      <c r="G6" s="5"/>
      <c r="H6" s="5"/>
      <c r="I6" s="5"/>
      <c r="J6" s="5"/>
      <c r="K6" s="5"/>
    </row>
    <row r="7" spans="2:17" ht="10" customHeight="1"/>
    <row r="8" spans="2:17" ht="19.5" customHeight="1">
      <c r="O8" s="22"/>
      <c r="P8" s="23"/>
    </row>
    <row r="9" spans="2:17" ht="21.75" customHeight="1">
      <c r="E9" s="14">
        <v>45536</v>
      </c>
      <c r="F9" s="14"/>
      <c r="G9" s="14"/>
      <c r="H9" s="14"/>
      <c r="I9" s="18"/>
      <c r="M9" s="20"/>
      <c r="N9" s="20"/>
      <c r="O9" s="20"/>
      <c r="P9" s="20"/>
      <c r="Q9" s="24"/>
    </row>
    <row r="10" spans="2:17" ht="10" customHeight="1">
      <c r="G10" s="16"/>
      <c r="M10" s="20"/>
      <c r="N10" s="20"/>
      <c r="O10" s="20"/>
      <c r="P10" s="20"/>
    </row>
    <row r="11" spans="2:17" ht="13.5" customHeight="1">
      <c r="G11" s="17"/>
      <c r="M11" s="20"/>
      <c r="N11" s="20"/>
      <c r="O11" s="20"/>
      <c r="P11" s="20"/>
    </row>
    <row r="12" spans="2:17" ht="19">
      <c r="C12" s="6"/>
      <c r="D12" s="11"/>
      <c r="E12" s="11"/>
      <c r="F12" s="11"/>
      <c r="G12" s="7"/>
      <c r="H12" s="11"/>
      <c r="I12" s="11"/>
      <c r="J12" s="11"/>
      <c r="K12" s="11"/>
    </row>
    <row r="13" spans="2:17">
      <c r="C13" s="7"/>
      <c r="D13" s="11"/>
      <c r="E13" s="11"/>
      <c r="F13" s="11"/>
      <c r="G13" s="11"/>
      <c r="H13" s="11"/>
      <c r="I13" s="11"/>
      <c r="J13" s="11"/>
      <c r="K13" s="11"/>
    </row>
    <row r="16" spans="2:17">
      <c r="M16" s="1"/>
    </row>
    <row r="17" spans="4:13">
      <c r="M17" s="1"/>
    </row>
    <row r="18" spans="4:13">
      <c r="M18" s="1"/>
    </row>
    <row r="19" spans="4:13">
      <c r="M19" s="1"/>
    </row>
    <row r="20" spans="4:13">
      <c r="M20" s="1"/>
    </row>
    <row r="21" spans="4:13">
      <c r="D21" s="12"/>
      <c r="M21" s="1"/>
    </row>
    <row r="22" spans="4:13">
      <c r="M22" s="21"/>
    </row>
    <row r="23" spans="4:13">
      <c r="D23" s="12"/>
      <c r="M23" s="1"/>
    </row>
    <row r="24" spans="4:13">
      <c r="M24" s="1"/>
    </row>
    <row r="25" spans="4:13">
      <c r="M25" s="1"/>
    </row>
    <row r="26" spans="4:13">
      <c r="M26" s="1"/>
    </row>
    <row r="27" spans="4:13">
      <c r="M27" s="1"/>
    </row>
    <row r="28" spans="4:13">
      <c r="M28" s="1"/>
    </row>
    <row r="29" spans="4:13">
      <c r="M29" s="1"/>
    </row>
    <row r="42" spans="3:10">
      <c r="D42" s="8"/>
      <c r="E42" s="8"/>
      <c r="F42" s="8" t="s">
        <v>102</v>
      </c>
      <c r="G42" s="8"/>
      <c r="H42" s="8"/>
      <c r="I42" s="8"/>
      <c r="J42" s="8"/>
    </row>
    <row r="43" spans="3:10">
      <c r="C43" s="8"/>
      <c r="D43" s="8"/>
      <c r="E43" s="8"/>
      <c r="F43" s="8"/>
      <c r="G43" s="8"/>
      <c r="H43" s="8"/>
      <c r="I43" s="8"/>
      <c r="J43" s="8"/>
    </row>
    <row r="44" spans="3:10">
      <c r="C44" s="8"/>
      <c r="D44" s="8"/>
      <c r="E44" s="8"/>
      <c r="F44" s="8"/>
      <c r="G44" s="8"/>
      <c r="H44" s="8"/>
      <c r="I44" s="8"/>
      <c r="J44" s="8"/>
    </row>
    <row r="45" spans="3:10">
      <c r="C45" s="8"/>
      <c r="D45" s="8"/>
      <c r="E45" s="8"/>
      <c r="F45" s="8"/>
      <c r="G45" s="8"/>
      <c r="H45" s="8"/>
      <c r="I45" s="8"/>
      <c r="J45" s="8"/>
    </row>
    <row r="46" spans="3:10">
      <c r="C46" s="8"/>
      <c r="D46" s="8"/>
      <c r="E46" s="8"/>
      <c r="F46" s="8"/>
      <c r="G46" s="8"/>
      <c r="H46" s="8"/>
      <c r="I46" s="8"/>
      <c r="J46" s="8"/>
    </row>
    <row r="47" spans="3:10">
      <c r="C47" s="8"/>
      <c r="D47" s="8"/>
      <c r="E47" s="8"/>
      <c r="F47" s="8"/>
      <c r="G47" s="8"/>
      <c r="H47" s="8"/>
      <c r="I47" s="8"/>
      <c r="J47" s="8"/>
    </row>
    <row r="48" spans="3:10">
      <c r="C48" s="8"/>
      <c r="D48" s="8"/>
      <c r="E48" s="8"/>
      <c r="F48" s="8"/>
      <c r="G48" s="8"/>
      <c r="H48" s="8"/>
      <c r="I48" s="8"/>
      <c r="J48" s="8"/>
    </row>
    <row r="49" spans="3:11" ht="1.5" customHeight="1">
      <c r="C49" s="8"/>
      <c r="D49" s="8"/>
      <c r="E49" s="8"/>
      <c r="F49" s="8"/>
      <c r="G49" s="8"/>
      <c r="H49" s="8"/>
      <c r="I49" s="8"/>
      <c r="J49" s="8"/>
    </row>
    <row r="50" spans="3:11">
      <c r="C50" s="8"/>
      <c r="D50" s="8"/>
      <c r="E50" s="8"/>
      <c r="F50" s="8"/>
      <c r="G50" s="8"/>
      <c r="H50" s="8"/>
      <c r="I50" s="8"/>
      <c r="J50" s="8"/>
      <c r="K50" s="11"/>
    </row>
    <row r="51" spans="3:11" ht="20.25" customHeight="1">
      <c r="C51" s="8"/>
      <c r="D51" s="8"/>
      <c r="E51" s="8"/>
      <c r="F51" s="8"/>
      <c r="G51" s="8"/>
      <c r="H51" s="8"/>
      <c r="I51" s="8"/>
      <c r="J51" s="8"/>
      <c r="K51" s="11"/>
    </row>
    <row r="52" spans="3:11" ht="24" customHeight="1">
      <c r="C52" s="9" t="s">
        <v>549</v>
      </c>
      <c r="D52" s="9"/>
      <c r="E52" s="9"/>
      <c r="F52" s="9"/>
      <c r="G52" s="9"/>
      <c r="H52" s="9"/>
      <c r="I52" s="9"/>
      <c r="J52" s="9"/>
    </row>
    <row r="53" spans="3:11" ht="18.75" customHeight="1">
      <c r="C53" s="10" t="s">
        <v>277</v>
      </c>
      <c r="D53" s="10"/>
      <c r="E53" s="10"/>
      <c r="F53" s="10"/>
      <c r="G53" s="10"/>
      <c r="H53" s="10"/>
      <c r="I53" s="10"/>
      <c r="J53" s="10"/>
      <c r="K53" s="13"/>
    </row>
    <row r="54" spans="3:11" ht="10.5" customHeight="1">
      <c r="D54" s="13"/>
      <c r="E54" s="13"/>
      <c r="F54" s="15"/>
      <c r="G54" s="15"/>
      <c r="H54" s="15"/>
      <c r="I54" s="13"/>
      <c r="J54" s="13"/>
      <c r="K54" s="13"/>
    </row>
    <row r="55" spans="3:11" ht="18.75" customHeight="1">
      <c r="K55" s="10"/>
    </row>
  </sheetData>
  <mergeCells count="6">
    <mergeCell ref="C6:K6"/>
    <mergeCell ref="E9:H9"/>
    <mergeCell ref="C52:J52"/>
    <mergeCell ref="C53:J53"/>
    <mergeCell ref="M9:P11"/>
    <mergeCell ref="G10:G11"/>
  </mergeCells>
  <phoneticPr fontId="5"/>
  <pageMargins left="0.59055118110236227" right="0.78740157480314965" top="0.78740157480314965" bottom="0.59055118110236227"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7">
    <tabColor indexed="8"/>
  </sheetPr>
  <dimension ref="B2:T52"/>
  <sheetViews>
    <sheetView zoomScale="130" zoomScaleNormal="130" workbookViewId="0"/>
  </sheetViews>
  <sheetFormatPr defaultColWidth="9" defaultRowHeight="13"/>
  <cols>
    <col min="1" max="1" width="1.453125" style="25" customWidth="1"/>
    <col min="2" max="2" width="2.90625" style="25" customWidth="1"/>
    <col min="3" max="3" width="2.6328125" style="25" customWidth="1"/>
    <col min="4" max="4" width="6.6328125" style="25" customWidth="1"/>
    <col min="5" max="5" width="4.36328125" style="25" customWidth="1"/>
    <col min="6" max="6" width="31.90625" style="25" customWidth="1"/>
    <col min="7" max="11" width="7.6328125" style="25" customWidth="1"/>
    <col min="12" max="12" width="8.6328125" style="25" customWidth="1"/>
    <col min="13" max="13" width="2.6328125" style="25" customWidth="1"/>
    <col min="14" max="14" width="1.26953125" style="25" customWidth="1"/>
    <col min="15" max="15" width="2.6328125" style="26" customWidth="1"/>
    <col min="16" max="17" width="2.6328125" style="25" customWidth="1"/>
    <col min="18" max="18" width="9" style="25" hidden="1" bestFit="1" customWidth="1"/>
    <col min="19" max="20" width="9" style="25" hidden="1" customWidth="1"/>
    <col min="21" max="16384" width="9" style="25"/>
  </cols>
  <sheetData>
    <row r="2" spans="2:20" s="27" customFormat="1" ht="24.75" customHeight="1">
      <c r="B2" s="28" t="s">
        <v>233</v>
      </c>
      <c r="C2" s="28"/>
      <c r="D2" s="28"/>
      <c r="E2" s="28"/>
      <c r="F2" s="28"/>
      <c r="G2" s="28"/>
      <c r="H2" s="28"/>
      <c r="I2" s="28"/>
      <c r="J2" s="28"/>
      <c r="K2" s="28"/>
      <c r="L2" s="28"/>
      <c r="M2" s="28"/>
      <c r="N2" s="28"/>
      <c r="O2" s="28"/>
    </row>
    <row r="3" spans="2:20" s="27" customFormat="1" ht="15" customHeight="1">
      <c r="B3" s="29"/>
      <c r="C3" s="29"/>
      <c r="D3" s="29"/>
      <c r="E3" s="29"/>
      <c r="F3" s="35"/>
      <c r="G3" s="35"/>
      <c r="H3" s="35"/>
      <c r="I3" s="35"/>
      <c r="J3" s="35"/>
      <c r="K3" s="35"/>
      <c r="L3" s="35"/>
      <c r="M3" s="29"/>
      <c r="N3" s="29"/>
      <c r="O3" s="26"/>
    </row>
    <row r="4" spans="2:20" ht="15.75" customHeight="1">
      <c r="B4" s="25" t="s">
        <v>170</v>
      </c>
      <c r="C4" s="31"/>
      <c r="D4" s="30"/>
      <c r="E4" s="30"/>
      <c r="F4" s="30"/>
      <c r="G4" s="38"/>
      <c r="H4" s="30"/>
      <c r="I4" s="30"/>
      <c r="J4" s="30"/>
      <c r="K4" s="30"/>
      <c r="L4" s="30"/>
      <c r="M4" s="32" t="str">
        <f>REPT("-",R4-LEN(D4))</f>
        <v/>
      </c>
      <c r="N4" s="32"/>
      <c r="O4" s="42"/>
    </row>
    <row r="5" spans="2:20" ht="15.75" customHeight="1">
      <c r="C5" s="30"/>
      <c r="D5" s="30"/>
      <c r="E5" s="30"/>
      <c r="F5" s="30"/>
      <c r="G5" s="30"/>
      <c r="H5" s="30"/>
      <c r="I5" s="30"/>
      <c r="J5" s="30"/>
      <c r="K5" s="30"/>
      <c r="L5" s="30"/>
      <c r="M5" s="30"/>
      <c r="N5" s="30"/>
    </row>
    <row r="6" spans="2:20" ht="18.75" customHeight="1">
      <c r="B6" s="25" t="s">
        <v>5</v>
      </c>
      <c r="C6" s="30"/>
      <c r="D6" s="30"/>
      <c r="E6" s="30"/>
      <c r="F6" s="30"/>
      <c r="G6" s="39"/>
      <c r="H6" s="30"/>
      <c r="I6" s="30"/>
      <c r="J6" s="30"/>
      <c r="K6" s="30"/>
      <c r="L6" s="30"/>
      <c r="M6" s="30"/>
      <c r="N6" s="30"/>
      <c r="O6" s="43"/>
    </row>
    <row r="7" spans="2:20" ht="18.75" customHeight="1">
      <c r="B7" s="30"/>
      <c r="C7" s="31" t="s">
        <v>97</v>
      </c>
      <c r="D7" s="30" t="s">
        <v>283</v>
      </c>
      <c r="E7" s="30"/>
      <c r="F7" s="30"/>
      <c r="G7" s="39"/>
      <c r="H7" s="30"/>
      <c r="I7" s="30"/>
      <c r="J7" s="30"/>
      <c r="K7" s="30"/>
      <c r="L7" s="30"/>
      <c r="M7" s="30"/>
      <c r="N7" s="30"/>
      <c r="O7" s="43"/>
    </row>
    <row r="8" spans="2:20" ht="18.75" customHeight="1">
      <c r="B8" s="30"/>
      <c r="C8" s="31"/>
      <c r="D8" s="30" t="s">
        <v>70</v>
      </c>
      <c r="E8" s="30"/>
      <c r="F8" s="30"/>
      <c r="G8" s="38"/>
      <c r="H8" s="30"/>
      <c r="I8" s="30"/>
      <c r="J8" s="30"/>
      <c r="K8" s="30"/>
      <c r="L8" s="30"/>
      <c r="M8" s="32" t="str">
        <f>REPT("-",R8-LEN(D8))</f>
        <v>------------------------------------------------------------------</v>
      </c>
      <c r="N8" s="32"/>
      <c r="O8" s="42" t="str">
        <f>HYPERLINK("#"&amp;T8&amp;"!A1","1")</f>
        <v>1</v>
      </c>
      <c r="R8" s="25">
        <v>78</v>
      </c>
      <c r="T8" s="25" t="s">
        <v>284</v>
      </c>
    </row>
    <row r="9" spans="2:20" ht="18.75" customHeight="1">
      <c r="B9" s="30"/>
      <c r="C9" s="31"/>
      <c r="D9" s="30" t="s">
        <v>225</v>
      </c>
      <c r="E9" s="30"/>
      <c r="F9" s="30"/>
      <c r="G9" s="38"/>
      <c r="H9" s="30"/>
      <c r="I9" s="30"/>
      <c r="J9" s="30"/>
      <c r="K9" s="30"/>
      <c r="L9" s="30"/>
      <c r="M9" s="32" t="str">
        <f>REPT("-",R9-LEN(D9))</f>
        <v>-----------------------------------------------------------------</v>
      </c>
      <c r="N9" s="32"/>
      <c r="O9" s="42" t="str">
        <f>HYPERLINK("#"&amp;T9&amp;"!A1","1")</f>
        <v>1</v>
      </c>
      <c r="R9" s="25">
        <v>78</v>
      </c>
      <c r="T9" s="25" t="s">
        <v>179</v>
      </c>
    </row>
    <row r="10" spans="2:20" ht="18.75" customHeight="1">
      <c r="B10" s="30"/>
      <c r="C10" s="31" t="s">
        <v>240</v>
      </c>
      <c r="D10" s="30" t="s">
        <v>109</v>
      </c>
      <c r="E10" s="30"/>
      <c r="F10" s="30"/>
      <c r="G10" s="38"/>
      <c r="H10" s="30"/>
      <c r="I10" s="30"/>
      <c r="J10" s="30"/>
      <c r="K10" s="30"/>
      <c r="L10" s="30"/>
      <c r="M10" s="32"/>
      <c r="N10" s="32"/>
      <c r="O10" s="42"/>
      <c r="R10" s="25" t="s">
        <v>82</v>
      </c>
      <c r="T10" s="25" t="s">
        <v>82</v>
      </c>
    </row>
    <row r="11" spans="2:20" ht="18.75" customHeight="1">
      <c r="B11" s="30"/>
      <c r="C11" s="31" t="s">
        <v>82</v>
      </c>
      <c r="D11" s="30" t="s">
        <v>70</v>
      </c>
      <c r="E11" s="30"/>
      <c r="F11" s="30"/>
      <c r="G11" s="39"/>
      <c r="H11" s="30"/>
      <c r="I11" s="30"/>
      <c r="J11" s="30"/>
      <c r="K11" s="30"/>
      <c r="L11" s="30"/>
      <c r="M11" s="32" t="str">
        <f>REPT("-",R11-LEN(D11))</f>
        <v>------------------------------------------------------------------</v>
      </c>
      <c r="N11" s="30"/>
      <c r="O11" s="42" t="str">
        <f>HYPERLINK("#"&amp;T11&amp;"!A1","2")</f>
        <v>2</v>
      </c>
      <c r="R11" s="25">
        <v>78</v>
      </c>
      <c r="T11" s="25" t="s">
        <v>181</v>
      </c>
    </row>
    <row r="12" spans="2:20" ht="18.75" customHeight="1">
      <c r="B12" s="30"/>
      <c r="C12" s="31"/>
      <c r="D12" s="30" t="s">
        <v>225</v>
      </c>
      <c r="E12" s="30"/>
      <c r="F12" s="30"/>
      <c r="G12" s="38"/>
      <c r="H12" s="30"/>
      <c r="I12" s="30"/>
      <c r="J12" s="30"/>
      <c r="K12" s="30"/>
      <c r="L12" s="30"/>
      <c r="M12" s="32" t="str">
        <f>REPT("-",R12-LEN(D12))</f>
        <v>-----------------------------------------------------------------</v>
      </c>
      <c r="N12" s="32"/>
      <c r="O12" s="42" t="str">
        <f>HYPERLINK("#"&amp;T12&amp;"!A1","2")</f>
        <v>2</v>
      </c>
      <c r="R12" s="25">
        <v>78</v>
      </c>
      <c r="T12" s="25" t="s">
        <v>181</v>
      </c>
    </row>
    <row r="13" spans="2:20" ht="18.75" customHeight="1">
      <c r="B13" s="30"/>
      <c r="C13" s="31" t="s">
        <v>149</v>
      </c>
      <c r="D13" s="30" t="s">
        <v>292</v>
      </c>
      <c r="E13" s="30"/>
      <c r="F13" s="30"/>
      <c r="G13" s="38"/>
      <c r="H13" s="30"/>
      <c r="I13" s="30"/>
      <c r="J13" s="30"/>
      <c r="K13" s="30"/>
      <c r="L13" s="30"/>
      <c r="M13" s="32"/>
      <c r="N13" s="32"/>
      <c r="O13" s="42"/>
      <c r="R13" s="25" t="s">
        <v>82</v>
      </c>
    </row>
    <row r="14" spans="2:20" ht="18.75" customHeight="1">
      <c r="B14" s="30"/>
      <c r="C14" s="30"/>
      <c r="D14" s="30" t="s">
        <v>70</v>
      </c>
      <c r="E14" s="30"/>
      <c r="F14" s="30"/>
      <c r="G14" s="38"/>
      <c r="H14" s="30"/>
      <c r="I14" s="30"/>
      <c r="J14" s="30"/>
      <c r="K14" s="30"/>
      <c r="L14" s="30"/>
      <c r="M14" s="32" t="str">
        <f>REPT("-",R14-LEN(D14))</f>
        <v>------------------------------------------------------------------</v>
      </c>
      <c r="N14" s="32"/>
      <c r="O14" s="42" t="str">
        <f>HYPERLINK("#"&amp;T14&amp;"!A1","3")</f>
        <v>3</v>
      </c>
      <c r="R14" s="25">
        <v>78</v>
      </c>
      <c r="T14" s="25" t="s">
        <v>68</v>
      </c>
    </row>
    <row r="15" spans="2:20" ht="18.75" customHeight="1">
      <c r="B15" s="30"/>
      <c r="C15" s="30"/>
      <c r="D15" s="30" t="s">
        <v>225</v>
      </c>
      <c r="E15" s="30"/>
      <c r="F15" s="30"/>
      <c r="G15" s="38"/>
      <c r="H15" s="30"/>
      <c r="I15" s="30"/>
      <c r="J15" s="30"/>
      <c r="K15" s="30"/>
      <c r="L15" s="30"/>
      <c r="M15" s="32" t="str">
        <f>REPT("-",R15-LEN(D15))</f>
        <v>-----------------------------------------------------------------</v>
      </c>
      <c r="N15" s="32"/>
      <c r="O15" s="42" t="str">
        <f>HYPERLINK("#"&amp;T15&amp;"!A1","3")</f>
        <v>3</v>
      </c>
      <c r="R15" s="25">
        <v>78</v>
      </c>
      <c r="T15" s="25" t="s">
        <v>68</v>
      </c>
    </row>
    <row r="16" spans="2:20" ht="10.5" customHeight="1">
      <c r="B16" s="30"/>
      <c r="C16" s="30"/>
      <c r="D16" s="30"/>
      <c r="E16" s="30"/>
      <c r="F16" s="30"/>
      <c r="G16" s="30"/>
      <c r="H16" s="30"/>
      <c r="I16" s="30"/>
      <c r="J16" s="30"/>
      <c r="K16" s="30"/>
      <c r="L16" s="30"/>
      <c r="M16" s="30"/>
      <c r="N16" s="30"/>
      <c r="O16" s="43"/>
    </row>
    <row r="17" spans="2:20" ht="18.75" customHeight="1">
      <c r="B17" s="25" t="s">
        <v>215</v>
      </c>
      <c r="C17" s="30"/>
      <c r="D17" s="30"/>
      <c r="E17" s="30"/>
      <c r="F17" s="30"/>
      <c r="G17" s="30"/>
      <c r="H17" s="30"/>
      <c r="I17" s="30"/>
      <c r="J17" s="30"/>
      <c r="K17" s="30"/>
      <c r="L17" s="30"/>
      <c r="M17" s="30"/>
      <c r="N17" s="30"/>
      <c r="O17" s="43"/>
    </row>
    <row r="18" spans="2:20" ht="18.75" customHeight="1">
      <c r="B18" s="30"/>
      <c r="C18" s="25" t="s">
        <v>294</v>
      </c>
      <c r="D18" s="30"/>
      <c r="E18" s="30"/>
      <c r="F18" s="36"/>
      <c r="G18" s="30"/>
      <c r="H18" s="30"/>
      <c r="I18" s="30"/>
      <c r="J18" s="30"/>
      <c r="K18" s="30"/>
      <c r="L18" s="30"/>
      <c r="M18" s="30"/>
      <c r="N18" s="30"/>
      <c r="O18" s="43"/>
    </row>
    <row r="19" spans="2:20" ht="18.75" customHeight="1">
      <c r="B19" s="30"/>
      <c r="C19" s="30"/>
      <c r="D19" s="31" t="s">
        <v>43</v>
      </c>
      <c r="E19" s="34" t="s">
        <v>296</v>
      </c>
      <c r="F19" s="30"/>
      <c r="G19" s="34"/>
      <c r="H19" s="30"/>
      <c r="I19" s="30"/>
      <c r="J19" s="30"/>
      <c r="K19" s="30"/>
      <c r="L19" s="30"/>
      <c r="M19" s="32" t="str">
        <f t="shared" ref="M19:M28" si="0">REPT("-",R19-LEN(E19))</f>
        <v>---------------------------</v>
      </c>
      <c r="N19" s="32"/>
      <c r="O19" s="42" t="str">
        <f>HYPERLINK("#"&amp;T19&amp;"!A1","4")</f>
        <v>4</v>
      </c>
      <c r="R19" s="25">
        <v>58</v>
      </c>
      <c r="T19" s="25" t="s">
        <v>36</v>
      </c>
    </row>
    <row r="20" spans="2:20" ht="18.75" customHeight="1">
      <c r="B20" s="30"/>
      <c r="C20" s="30"/>
      <c r="D20" s="31" t="s">
        <v>298</v>
      </c>
      <c r="E20" s="30" t="s">
        <v>136</v>
      </c>
      <c r="F20" s="30"/>
      <c r="G20" s="30"/>
      <c r="H20" s="30"/>
      <c r="I20" s="30"/>
      <c r="J20" s="30"/>
      <c r="K20" s="30"/>
      <c r="L20" s="30"/>
      <c r="M20" s="32" t="str">
        <f t="shared" si="0"/>
        <v>---------------------------</v>
      </c>
      <c r="N20" s="32"/>
      <c r="O20" s="42" t="str">
        <f>HYPERLINK("#"&amp;T20&amp;"!A1","5")</f>
        <v>5</v>
      </c>
      <c r="R20" s="25">
        <v>58</v>
      </c>
      <c r="T20" s="25" t="s">
        <v>300</v>
      </c>
    </row>
    <row r="21" spans="2:20" ht="18.75" customHeight="1">
      <c r="B21" s="30"/>
      <c r="C21" s="30"/>
      <c r="D21" s="31" t="s">
        <v>301</v>
      </c>
      <c r="E21" s="30" t="s">
        <v>251</v>
      </c>
      <c r="F21" s="30"/>
      <c r="G21" s="30"/>
      <c r="H21" s="30"/>
      <c r="I21" s="30"/>
      <c r="J21" s="30"/>
      <c r="K21" s="30"/>
      <c r="L21" s="30"/>
      <c r="M21" s="32" t="str">
        <f t="shared" si="0"/>
        <v>-------------------------------</v>
      </c>
      <c r="N21" s="32"/>
      <c r="O21" s="42" t="str">
        <f>HYPERLINK("#"&amp;T21&amp;"!A1","6")</f>
        <v>6</v>
      </c>
      <c r="R21" s="25">
        <v>60</v>
      </c>
      <c r="T21" s="25" t="s">
        <v>66</v>
      </c>
    </row>
    <row r="22" spans="2:20" ht="18.75" customHeight="1">
      <c r="B22" s="30"/>
      <c r="C22" s="30"/>
      <c r="D22" s="31" t="s">
        <v>115</v>
      </c>
      <c r="E22" s="30" t="s">
        <v>27</v>
      </c>
      <c r="F22" s="30"/>
      <c r="G22" s="30"/>
      <c r="H22" s="30"/>
      <c r="I22" s="30"/>
      <c r="J22" s="30"/>
      <c r="K22" s="30"/>
      <c r="L22" s="30"/>
      <c r="M22" s="32" t="str">
        <f t="shared" si="0"/>
        <v>-------------------------------</v>
      </c>
      <c r="N22" s="32"/>
      <c r="O22" s="42" t="str">
        <f>HYPERLINK("#"&amp;T22&amp;"!A1","7")</f>
        <v>7</v>
      </c>
      <c r="R22" s="25">
        <v>60</v>
      </c>
      <c r="T22" s="25" t="s">
        <v>305</v>
      </c>
    </row>
    <row r="23" spans="2:20" ht="18.75" customHeight="1">
      <c r="B23" s="30"/>
      <c r="C23" s="30"/>
      <c r="D23" s="31" t="s">
        <v>306</v>
      </c>
      <c r="E23" s="30" t="s">
        <v>286</v>
      </c>
      <c r="F23" s="30"/>
      <c r="G23" s="30"/>
      <c r="H23" s="30"/>
      <c r="I23" s="30"/>
      <c r="J23" s="30"/>
      <c r="K23" s="30"/>
      <c r="L23" s="30"/>
      <c r="M23" s="32" t="str">
        <f t="shared" si="0"/>
        <v>----------------------------</v>
      </c>
      <c r="N23" s="32"/>
      <c r="O23" s="42" t="str">
        <f>HYPERLINK("#"&amp;T23&amp;"!A1","8")</f>
        <v>8</v>
      </c>
      <c r="R23" s="25">
        <v>58</v>
      </c>
      <c r="T23" s="25" t="s">
        <v>311</v>
      </c>
    </row>
    <row r="24" spans="2:20" ht="18.75" customHeight="1">
      <c r="B24" s="30"/>
      <c r="C24" s="30"/>
      <c r="D24" s="31" t="s">
        <v>312</v>
      </c>
      <c r="E24" s="30" t="s">
        <v>288</v>
      </c>
      <c r="F24" s="30"/>
      <c r="G24" s="30"/>
      <c r="H24" s="30"/>
      <c r="I24" s="30"/>
      <c r="J24" s="30"/>
      <c r="K24" s="30"/>
      <c r="L24" s="30"/>
      <c r="M24" s="32" t="str">
        <f t="shared" si="0"/>
        <v>--------------------------</v>
      </c>
      <c r="N24" s="32"/>
      <c r="O24" s="42" t="str">
        <f>HYPERLINK("#"&amp;T24&amp;"!A1","9")</f>
        <v>9</v>
      </c>
      <c r="R24" s="25">
        <v>57</v>
      </c>
      <c r="T24" s="25" t="s">
        <v>258</v>
      </c>
    </row>
    <row r="25" spans="2:20" ht="18.75" customHeight="1">
      <c r="B25" s="30"/>
      <c r="C25" s="30"/>
      <c r="D25" s="31" t="s">
        <v>317</v>
      </c>
      <c r="E25" s="30" t="s">
        <v>318</v>
      </c>
      <c r="F25" s="30"/>
      <c r="G25" s="30"/>
      <c r="H25" s="30"/>
      <c r="I25" s="30"/>
      <c r="J25" s="30"/>
      <c r="K25" s="30"/>
      <c r="L25" s="30"/>
      <c r="M25" s="32" t="str">
        <f t="shared" si="0"/>
        <v>-------------------------</v>
      </c>
      <c r="N25" s="32"/>
      <c r="O25" s="42" t="str">
        <f>HYPERLINK("#"&amp;T25&amp;"!A1","10")</f>
        <v>10</v>
      </c>
      <c r="R25" s="25">
        <v>57</v>
      </c>
      <c r="T25" s="25" t="s">
        <v>78</v>
      </c>
    </row>
    <row r="26" spans="2:20" ht="18.75" customHeight="1">
      <c r="B26" s="30"/>
      <c r="C26" s="30"/>
      <c r="D26" s="31" t="s">
        <v>260</v>
      </c>
      <c r="E26" s="30" t="s">
        <v>208</v>
      </c>
      <c r="F26" s="30"/>
      <c r="G26" s="30"/>
      <c r="H26" s="30"/>
      <c r="I26" s="30"/>
      <c r="J26" s="30"/>
      <c r="K26" s="30"/>
      <c r="L26" s="30"/>
      <c r="M26" s="32" t="str">
        <f t="shared" si="0"/>
        <v>-------------------------</v>
      </c>
      <c r="N26" s="32"/>
      <c r="O26" s="42" t="str">
        <f>HYPERLINK("#"&amp;T26&amp;"!A1","11")</f>
        <v>11</v>
      </c>
      <c r="R26" s="25">
        <v>57</v>
      </c>
      <c r="T26" s="25" t="s">
        <v>108</v>
      </c>
    </row>
    <row r="27" spans="2:20" ht="18.75" customHeight="1">
      <c r="B27" s="30"/>
      <c r="C27" s="30"/>
      <c r="D27" s="31" t="s">
        <v>1</v>
      </c>
      <c r="E27" s="30" t="s">
        <v>77</v>
      </c>
      <c r="F27" s="30"/>
      <c r="G27" s="30"/>
      <c r="H27" s="30"/>
      <c r="I27" s="30"/>
      <c r="J27" s="30"/>
      <c r="K27" s="30"/>
      <c r="L27" s="30"/>
      <c r="M27" s="32" t="str">
        <f t="shared" si="0"/>
        <v>---------------------------------------</v>
      </c>
      <c r="N27" s="32"/>
      <c r="O27" s="42" t="str">
        <f>HYPERLINK("#"&amp;T27&amp;"!A1","12")</f>
        <v>12</v>
      </c>
      <c r="R27" s="25">
        <v>62</v>
      </c>
      <c r="T27" s="25" t="s">
        <v>112</v>
      </c>
    </row>
    <row r="28" spans="2:20" ht="18.75" customHeight="1">
      <c r="B28" s="30"/>
      <c r="C28" s="30"/>
      <c r="D28" s="31" t="s">
        <v>246</v>
      </c>
      <c r="E28" s="30" t="s">
        <v>91</v>
      </c>
      <c r="F28" s="30"/>
      <c r="G28" s="30"/>
      <c r="H28" s="30"/>
      <c r="I28" s="30"/>
      <c r="J28" s="30"/>
      <c r="K28" s="30"/>
      <c r="L28" s="30"/>
      <c r="M28" s="32" t="str">
        <f t="shared" si="0"/>
        <v>-----------------------------------------------</v>
      </c>
      <c r="N28" s="32"/>
      <c r="O28" s="42" t="str">
        <f>HYPERLINK("#"&amp;T28&amp;"!A1","13")</f>
        <v>13</v>
      </c>
      <c r="R28" s="25">
        <v>66</v>
      </c>
      <c r="T28" s="25" t="s">
        <v>320</v>
      </c>
    </row>
    <row r="29" spans="2:20" ht="18.75" customHeight="1">
      <c r="B29" s="30"/>
      <c r="C29" s="30"/>
      <c r="D29" s="32"/>
      <c r="E29" s="32"/>
      <c r="F29" s="30"/>
      <c r="G29" s="30"/>
      <c r="H29" s="30"/>
      <c r="I29" s="30"/>
      <c r="J29" s="30"/>
      <c r="K29" s="30"/>
      <c r="L29" s="30"/>
      <c r="M29" s="30"/>
      <c r="N29" s="30"/>
      <c r="O29" s="43"/>
    </row>
    <row r="30" spans="2:20" ht="18.75" customHeight="1">
      <c r="C30" s="25" t="s">
        <v>217</v>
      </c>
      <c r="D30" s="30"/>
      <c r="E30" s="30"/>
      <c r="F30" s="30"/>
      <c r="G30" s="30"/>
      <c r="H30" s="30"/>
      <c r="I30" s="30"/>
      <c r="J30" s="30"/>
      <c r="K30" s="30"/>
      <c r="L30" s="30"/>
      <c r="M30" s="30"/>
      <c r="N30" s="30"/>
      <c r="O30" s="43"/>
    </row>
    <row r="31" spans="2:20" ht="18.75" customHeight="1">
      <c r="B31" s="30"/>
      <c r="C31" s="30"/>
      <c r="D31" s="31" t="s">
        <v>43</v>
      </c>
      <c r="E31" s="30" t="s">
        <v>182</v>
      </c>
      <c r="G31" s="30"/>
      <c r="H31" s="30"/>
      <c r="I31" s="30"/>
      <c r="J31" s="30"/>
      <c r="K31" s="30"/>
      <c r="L31" s="30"/>
      <c r="M31" s="32" t="str">
        <f t="shared" ref="M31:M44" si="1">REPT("-",R31-LEN(E31))</f>
        <v>-----------------------</v>
      </c>
      <c r="N31" s="40"/>
      <c r="O31" s="42" t="str">
        <f>HYPERLINK("#"&amp;T31&amp;"!A1","14")</f>
        <v>14</v>
      </c>
      <c r="R31" s="25">
        <v>55</v>
      </c>
      <c r="T31" s="25" t="s">
        <v>25</v>
      </c>
    </row>
    <row r="32" spans="2:20" ht="18.75" customHeight="1">
      <c r="B32" s="30"/>
      <c r="C32" s="30"/>
      <c r="D32" s="31" t="s">
        <v>298</v>
      </c>
      <c r="E32" s="30" t="s">
        <v>32</v>
      </c>
      <c r="G32" s="30"/>
      <c r="H32" s="30"/>
      <c r="I32" s="30"/>
      <c r="J32" s="30"/>
      <c r="K32" s="30"/>
      <c r="L32" s="30"/>
      <c r="M32" s="32" t="str">
        <f t="shared" si="1"/>
        <v>----------------------</v>
      </c>
      <c r="N32" s="41"/>
      <c r="O32" s="42" t="str">
        <f>HYPERLINK("#"&amp;T32&amp;"!A1","15")</f>
        <v>15</v>
      </c>
      <c r="R32" s="25">
        <v>55</v>
      </c>
      <c r="T32" s="25" t="s">
        <v>25</v>
      </c>
    </row>
    <row r="33" spans="2:20" ht="18.75" customHeight="1">
      <c r="B33" s="30"/>
      <c r="C33" s="30" t="s">
        <v>297</v>
      </c>
      <c r="D33" s="31" t="s">
        <v>301</v>
      </c>
      <c r="E33" s="30" t="s">
        <v>322</v>
      </c>
      <c r="G33" s="30"/>
      <c r="H33" s="30"/>
      <c r="I33" s="30"/>
      <c r="J33" s="30"/>
      <c r="K33" s="30"/>
      <c r="L33" s="30"/>
      <c r="M33" s="32" t="str">
        <f t="shared" si="1"/>
        <v>------------</v>
      </c>
      <c r="N33" s="41"/>
      <c r="O33" s="42" t="str">
        <f>HYPERLINK("#"&amp;T33&amp;"!A1","16")</f>
        <v>16</v>
      </c>
      <c r="R33" s="25">
        <v>50</v>
      </c>
      <c r="T33" s="25" t="s">
        <v>38</v>
      </c>
    </row>
    <row r="34" spans="2:20" ht="18.75" customHeight="1">
      <c r="B34" s="30"/>
      <c r="C34" s="30" t="s">
        <v>42</v>
      </c>
      <c r="D34" s="31" t="s">
        <v>115</v>
      </c>
      <c r="E34" s="30" t="s">
        <v>236</v>
      </c>
      <c r="G34" s="30"/>
      <c r="H34" s="30"/>
      <c r="I34" s="30"/>
      <c r="J34" s="30"/>
      <c r="K34" s="30"/>
      <c r="L34" s="30"/>
      <c r="M34" s="32" t="str">
        <f t="shared" si="1"/>
        <v>-----------</v>
      </c>
      <c r="N34" s="41"/>
      <c r="O34" s="42" t="str">
        <f>HYPERLINK("#"&amp;T34&amp;"!A1","17")</f>
        <v>17</v>
      </c>
      <c r="R34" s="25">
        <v>50</v>
      </c>
      <c r="T34" s="25" t="s">
        <v>38</v>
      </c>
    </row>
    <row r="35" spans="2:20" ht="18.75" customHeight="1">
      <c r="B35" s="30"/>
      <c r="C35" s="30" t="s">
        <v>324</v>
      </c>
      <c r="D35" s="31" t="s">
        <v>306</v>
      </c>
      <c r="E35" s="30" t="s">
        <v>326</v>
      </c>
      <c r="G35" s="30"/>
      <c r="H35" s="30"/>
      <c r="I35" s="30"/>
      <c r="J35" s="30"/>
      <c r="K35" s="30"/>
      <c r="L35" s="30"/>
      <c r="M35" s="32" t="str">
        <f t="shared" si="1"/>
        <v>--------------------</v>
      </c>
      <c r="N35" s="41"/>
      <c r="O35" s="42" t="str">
        <f>HYPERLINK("#"&amp;T35&amp;"!A1","18")</f>
        <v>18</v>
      </c>
      <c r="R35" s="25">
        <v>55</v>
      </c>
      <c r="T35" s="25" t="s">
        <v>327</v>
      </c>
    </row>
    <row r="36" spans="2:20" ht="18.75" customHeight="1">
      <c r="B36" s="30"/>
      <c r="C36" s="30" t="s">
        <v>329</v>
      </c>
      <c r="D36" s="31" t="s">
        <v>312</v>
      </c>
      <c r="E36" s="30" t="s">
        <v>114</v>
      </c>
      <c r="G36" s="30"/>
      <c r="H36" s="30"/>
      <c r="I36" s="30"/>
      <c r="J36" s="30"/>
      <c r="K36" s="30"/>
      <c r="L36" s="30"/>
      <c r="M36" s="32" t="str">
        <f t="shared" si="1"/>
        <v>-------------------</v>
      </c>
      <c r="N36" s="41"/>
      <c r="O36" s="42" t="str">
        <f>HYPERLINK("#"&amp;T36&amp;"!A1","19")</f>
        <v>19</v>
      </c>
      <c r="R36" s="25">
        <v>55</v>
      </c>
      <c r="T36" s="25" t="s">
        <v>327</v>
      </c>
    </row>
    <row r="37" spans="2:20" ht="18.75" customHeight="1">
      <c r="B37" s="30"/>
      <c r="C37" s="30" t="s">
        <v>333</v>
      </c>
      <c r="D37" s="31" t="s">
        <v>317</v>
      </c>
      <c r="E37" s="30" t="s">
        <v>338</v>
      </c>
      <c r="G37" s="30"/>
      <c r="H37" s="30"/>
      <c r="I37" s="30"/>
      <c r="J37" s="30"/>
      <c r="K37" s="30"/>
      <c r="L37" s="30"/>
      <c r="M37" s="32" t="str">
        <f t="shared" si="1"/>
        <v>---------------------------------</v>
      </c>
      <c r="N37" s="41"/>
      <c r="O37" s="42" t="str">
        <f>HYPERLINK("#"&amp;T37&amp;"!A1","20")</f>
        <v>20</v>
      </c>
      <c r="R37" s="25">
        <v>58</v>
      </c>
      <c r="T37" s="25" t="s">
        <v>219</v>
      </c>
    </row>
    <row r="38" spans="2:20" ht="18.75" customHeight="1">
      <c r="B38" s="30"/>
      <c r="C38" s="30" t="s">
        <v>339</v>
      </c>
      <c r="D38" s="31" t="s">
        <v>260</v>
      </c>
      <c r="E38" s="30" t="s">
        <v>191</v>
      </c>
      <c r="G38" s="30"/>
      <c r="H38" s="30"/>
      <c r="I38" s="30"/>
      <c r="J38" s="30"/>
      <c r="K38" s="30"/>
      <c r="L38" s="30"/>
      <c r="M38" s="32" t="str">
        <f t="shared" si="1"/>
        <v>---------------------</v>
      </c>
      <c r="N38" s="41"/>
      <c r="O38" s="42" t="str">
        <f>HYPERLINK("#"&amp;T38&amp;"!A1","21")</f>
        <v>21</v>
      </c>
      <c r="R38" s="25">
        <v>52</v>
      </c>
      <c r="T38" s="25" t="s">
        <v>186</v>
      </c>
    </row>
    <row r="39" spans="2:20" ht="18.75" customHeight="1">
      <c r="B39" s="30"/>
      <c r="C39" s="30"/>
      <c r="D39" s="31" t="s">
        <v>1</v>
      </c>
      <c r="E39" s="30" t="s">
        <v>341</v>
      </c>
      <c r="G39" s="30"/>
      <c r="H39" s="30"/>
      <c r="I39" s="30"/>
      <c r="J39" s="30"/>
      <c r="K39" s="30"/>
      <c r="L39" s="30"/>
      <c r="M39" s="32" t="str">
        <f t="shared" si="1"/>
        <v>------------------</v>
      </c>
      <c r="N39" s="41"/>
      <c r="O39" s="42" t="str">
        <f>HYPERLINK("#"&amp;T39&amp;"!A1","22")</f>
        <v>22</v>
      </c>
      <c r="R39" s="25">
        <v>53</v>
      </c>
      <c r="T39" s="25" t="s">
        <v>344</v>
      </c>
    </row>
    <row r="40" spans="2:20" ht="18.75" customHeight="1">
      <c r="B40" s="30"/>
      <c r="C40" s="30"/>
      <c r="D40" s="31" t="s">
        <v>246</v>
      </c>
      <c r="E40" s="30" t="s">
        <v>249</v>
      </c>
      <c r="G40" s="30"/>
      <c r="H40" s="30"/>
      <c r="I40" s="30"/>
      <c r="J40" s="30"/>
      <c r="K40" s="30"/>
      <c r="L40" s="30"/>
      <c r="M40" s="32" t="str">
        <f t="shared" si="1"/>
        <v>-----------------</v>
      </c>
      <c r="N40" s="41"/>
      <c r="O40" s="42" t="str">
        <f>HYPERLINK("#"&amp;T40&amp;"!A1","23")</f>
        <v>23</v>
      </c>
      <c r="R40" s="25">
        <v>53</v>
      </c>
      <c r="T40" s="25" t="s">
        <v>344</v>
      </c>
    </row>
    <row r="41" spans="2:20" ht="18.75" customHeight="1">
      <c r="B41" s="30"/>
      <c r="C41" s="30"/>
      <c r="D41" s="31" t="s">
        <v>348</v>
      </c>
      <c r="E41" s="30" t="s">
        <v>53</v>
      </c>
      <c r="G41" s="30"/>
      <c r="H41" s="30"/>
      <c r="I41" s="30"/>
      <c r="J41" s="30"/>
      <c r="K41" s="30"/>
      <c r="L41" s="30"/>
      <c r="M41" s="32" t="str">
        <f t="shared" si="1"/>
        <v>----</v>
      </c>
      <c r="N41" s="41"/>
      <c r="O41" s="42" t="str">
        <f>HYPERLINK("#"&amp;T41&amp;"!A1","24")</f>
        <v>24</v>
      </c>
      <c r="R41" s="25">
        <v>46</v>
      </c>
      <c r="T41" s="25" t="s">
        <v>183</v>
      </c>
    </row>
    <row r="42" spans="2:20" ht="18.75" customHeight="1">
      <c r="B42" s="30"/>
      <c r="C42" s="30"/>
      <c r="D42" s="31" t="s">
        <v>268</v>
      </c>
      <c r="E42" s="30" t="s">
        <v>349</v>
      </c>
      <c r="G42" s="30"/>
      <c r="H42" s="30"/>
      <c r="I42" s="30"/>
      <c r="J42" s="30"/>
      <c r="K42" s="30"/>
      <c r="L42" s="30"/>
      <c r="M42" s="32" t="str">
        <f t="shared" si="1"/>
        <v>----</v>
      </c>
      <c r="N42" s="41"/>
      <c r="O42" s="42" t="str">
        <f>HYPERLINK("#"&amp;T42&amp;"!A1","25")</f>
        <v>25</v>
      </c>
      <c r="R42" s="25">
        <v>46</v>
      </c>
      <c r="T42" s="25" t="s">
        <v>183</v>
      </c>
    </row>
    <row r="43" spans="2:20" ht="18.75" customHeight="1">
      <c r="B43" s="30" t="s">
        <v>353</v>
      </c>
      <c r="C43" s="30"/>
      <c r="D43" s="31" t="s">
        <v>293</v>
      </c>
      <c r="E43" s="30" t="s">
        <v>315</v>
      </c>
      <c r="G43" s="30"/>
      <c r="H43" s="30"/>
      <c r="I43" s="30"/>
      <c r="J43" s="30"/>
      <c r="K43" s="30"/>
      <c r="L43" s="30"/>
      <c r="M43" s="32" t="str">
        <f t="shared" si="1"/>
        <v>---------------------------------</v>
      </c>
      <c r="N43" s="41"/>
      <c r="O43" s="42" t="str">
        <f>HYPERLINK("#"&amp;T43&amp;"!A1","26")</f>
        <v>26</v>
      </c>
      <c r="R43" s="25">
        <v>58</v>
      </c>
      <c r="T43" s="25" t="s">
        <v>238</v>
      </c>
    </row>
    <row r="44" spans="2:20" ht="18.75" customHeight="1">
      <c r="B44" s="30"/>
      <c r="C44" s="30"/>
      <c r="D44" s="31" t="s">
        <v>354</v>
      </c>
      <c r="E44" s="30" t="s">
        <v>356</v>
      </c>
      <c r="G44" s="30"/>
      <c r="H44" s="30"/>
      <c r="I44" s="30"/>
      <c r="J44" s="30"/>
      <c r="K44" s="30"/>
      <c r="L44" s="30"/>
      <c r="M44" s="32" t="str">
        <f t="shared" si="1"/>
        <v>--------------------------------</v>
      </c>
      <c r="N44" s="41"/>
      <c r="O44" s="42" t="str">
        <f>HYPERLINK("#"&amp;T44&amp;"!A1","27")</f>
        <v>27</v>
      </c>
      <c r="R44" s="25">
        <v>58</v>
      </c>
      <c r="T44" s="25" t="s">
        <v>238</v>
      </c>
    </row>
    <row r="45" spans="2:20" ht="18.75" customHeight="1">
      <c r="B45" s="30"/>
      <c r="C45" s="30"/>
      <c r="D45" s="33"/>
      <c r="E45" s="30"/>
      <c r="G45" s="30"/>
      <c r="H45" s="30"/>
      <c r="I45" s="30"/>
      <c r="J45" s="30"/>
      <c r="K45" s="30"/>
      <c r="L45" s="30"/>
      <c r="M45" s="32"/>
      <c r="N45" s="41"/>
      <c r="O45" s="42"/>
    </row>
    <row r="46" spans="2:20" ht="18.75" customHeight="1">
      <c r="B46" s="30" t="s">
        <v>73</v>
      </c>
      <c r="C46" s="30"/>
      <c r="D46" s="30"/>
      <c r="E46" s="30"/>
      <c r="F46" s="30"/>
      <c r="G46" s="38"/>
      <c r="H46" s="30"/>
      <c r="I46" s="30"/>
      <c r="J46" s="30"/>
      <c r="K46" s="30"/>
      <c r="L46" s="30"/>
      <c r="M46" s="32" t="str">
        <f>REPT("-",R46-LEN(E46))</f>
        <v>--------------------------------------------------------------------</v>
      </c>
      <c r="N46" s="32"/>
      <c r="O46" s="42" t="str">
        <f>HYPERLINK("#"&amp;T46&amp;"!A1","28")</f>
        <v>28</v>
      </c>
      <c r="R46" s="25">
        <v>68</v>
      </c>
      <c r="T46" s="25" t="s">
        <v>358</v>
      </c>
    </row>
    <row r="47" spans="2:20" ht="18.75" customHeight="1">
      <c r="B47" s="30"/>
      <c r="C47" s="30"/>
      <c r="D47" s="30"/>
      <c r="E47" s="30"/>
      <c r="F47" s="30"/>
      <c r="G47" s="38"/>
      <c r="H47" s="30"/>
      <c r="I47" s="30"/>
      <c r="J47" s="30"/>
      <c r="K47" s="30"/>
      <c r="L47" s="30"/>
      <c r="M47" s="32"/>
      <c r="N47" s="32"/>
      <c r="O47" s="42"/>
    </row>
    <row r="48" spans="2:20" ht="18.75" customHeight="1">
      <c r="B48" s="30"/>
      <c r="C48" s="30"/>
      <c r="D48" s="30"/>
      <c r="E48" s="30"/>
      <c r="F48" s="37"/>
      <c r="G48" s="30"/>
      <c r="H48" s="30"/>
      <c r="I48" s="30"/>
      <c r="J48" s="30"/>
      <c r="K48" s="30"/>
      <c r="L48" s="30"/>
      <c r="M48" s="30"/>
      <c r="N48" s="30"/>
    </row>
    <row r="49" spans="3:3" ht="18.75" customHeight="1"/>
    <row r="52" spans="3:3" ht="16.5">
      <c r="C52" s="27"/>
    </row>
  </sheetData>
  <sheetProtection password="CC23" sheet="1" objects="1" scenarios="1"/>
  <mergeCells count="1">
    <mergeCell ref="B2:O2"/>
  </mergeCells>
  <phoneticPr fontId="5"/>
  <pageMargins left="0.47" right="0.55118110236220474" top="0.47244094488188981" bottom="0.51181102362204722" header="0.31496062992125984" footer="0.43307086614173229"/>
  <pageSetup paperSize="9" scale="9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8">
    <tabColor indexed="8"/>
  </sheetPr>
  <dimension ref="A1:AB65"/>
  <sheetViews>
    <sheetView view="pageBreakPreview" topLeftCell="A19" zoomScale="145" zoomScaleNormal="85" zoomScaleSheetLayoutView="145" workbookViewId="0"/>
  </sheetViews>
  <sheetFormatPr defaultColWidth="9" defaultRowHeight="13"/>
  <cols>
    <col min="1" max="1" width="2.6328125" style="44" customWidth="1"/>
    <col min="2" max="2" width="2.90625" style="45" customWidth="1"/>
    <col min="3" max="3" width="3.453125" style="44" customWidth="1"/>
    <col min="4" max="4" width="5.7265625" style="44" customWidth="1"/>
    <col min="5" max="6" width="6" style="44" customWidth="1"/>
    <col min="7" max="9" width="8" style="44" customWidth="1"/>
    <col min="10" max="10" width="5.7265625" style="44" customWidth="1"/>
    <col min="11" max="12" width="6" style="44" customWidth="1"/>
    <col min="13" max="15" width="8" style="44" customWidth="1"/>
    <col min="16" max="16" width="9" style="44" bestFit="1" customWidth="0"/>
    <col min="17" max="16384" width="9" style="44"/>
  </cols>
  <sheetData>
    <row r="1" spans="1:28" ht="19.5" customHeight="1">
      <c r="A1" s="12"/>
      <c r="B1" s="50"/>
      <c r="C1" s="12"/>
      <c r="D1" s="12"/>
      <c r="E1" s="12"/>
      <c r="F1" s="12"/>
      <c r="G1" s="12"/>
      <c r="H1" s="102" t="s">
        <v>362</v>
      </c>
      <c r="I1" s="12"/>
      <c r="J1" s="12"/>
      <c r="K1" s="12"/>
      <c r="L1" s="12"/>
      <c r="M1" s="12"/>
      <c r="N1" s="12"/>
    </row>
    <row r="2" spans="1:28" ht="15" customHeight="1">
      <c r="A2" s="12"/>
      <c r="B2" s="51"/>
      <c r="C2" s="54"/>
      <c r="D2" s="12"/>
      <c r="E2" s="12"/>
      <c r="F2" s="54"/>
      <c r="G2" s="54"/>
      <c r="H2" s="54"/>
      <c r="I2" s="54"/>
      <c r="J2" s="12"/>
      <c r="K2" s="12"/>
      <c r="N2" s="54"/>
    </row>
    <row r="3" spans="1:28" ht="15" customHeight="1">
      <c r="A3" s="49"/>
      <c r="C3" s="54"/>
      <c r="D3" s="54"/>
      <c r="E3" s="54"/>
      <c r="F3" s="54"/>
      <c r="G3" s="54"/>
      <c r="H3" s="54"/>
      <c r="I3" s="54"/>
      <c r="J3" s="54"/>
      <c r="K3" s="54"/>
      <c r="L3" s="54"/>
      <c r="M3" s="54"/>
      <c r="N3" s="12"/>
    </row>
    <row r="4" spans="1:28" ht="14.25" customHeight="1">
      <c r="A4" s="12"/>
      <c r="B4" s="51" t="s">
        <v>97</v>
      </c>
      <c r="C4" s="55" t="s">
        <v>363</v>
      </c>
      <c r="D4" s="55"/>
      <c r="E4" s="55"/>
      <c r="F4" s="55"/>
      <c r="G4" s="55"/>
      <c r="H4" s="55"/>
      <c r="I4" s="55"/>
      <c r="J4" s="55"/>
      <c r="K4" s="55"/>
      <c r="L4" s="55"/>
      <c r="M4" s="55"/>
      <c r="N4" s="55"/>
      <c r="O4" s="55"/>
    </row>
    <row r="5" spans="1:28" ht="14.25" customHeight="1">
      <c r="A5" s="12"/>
      <c r="B5" s="51"/>
      <c r="C5" s="55"/>
      <c r="D5" s="55"/>
      <c r="E5" s="55"/>
      <c r="F5" s="55"/>
      <c r="G5" s="55"/>
      <c r="H5" s="55"/>
      <c r="I5" s="55"/>
      <c r="J5" s="55"/>
      <c r="K5" s="55"/>
      <c r="L5" s="55"/>
      <c r="M5" s="55"/>
      <c r="N5" s="55"/>
      <c r="O5" s="55"/>
    </row>
    <row r="6" spans="1:28" ht="7" customHeight="1">
      <c r="A6" s="12"/>
      <c r="B6" s="51"/>
      <c r="C6" s="55"/>
      <c r="D6" s="55"/>
      <c r="E6" s="55"/>
      <c r="F6" s="55"/>
      <c r="G6" s="55"/>
      <c r="H6" s="55"/>
      <c r="I6" s="55"/>
      <c r="J6" s="55"/>
      <c r="K6" s="55"/>
      <c r="L6" s="55"/>
      <c r="M6" s="55"/>
      <c r="N6" s="55"/>
      <c r="O6" s="55"/>
    </row>
    <row r="7" spans="1:28" ht="14.25" customHeight="1">
      <c r="A7" s="12"/>
      <c r="B7" s="51" t="s">
        <v>240</v>
      </c>
      <c r="C7" s="55" t="s">
        <v>254</v>
      </c>
      <c r="D7" s="55"/>
      <c r="E7" s="55"/>
      <c r="F7" s="55"/>
      <c r="G7" s="55"/>
      <c r="H7" s="55"/>
      <c r="I7" s="55"/>
      <c r="J7" s="55"/>
      <c r="K7" s="55"/>
      <c r="L7" s="55"/>
      <c r="M7" s="55"/>
      <c r="N7" s="55"/>
      <c r="O7" s="55"/>
    </row>
    <row r="8" spans="1:28" ht="14.25" customHeight="1">
      <c r="A8" s="12"/>
      <c r="B8" s="51"/>
      <c r="C8" s="55"/>
      <c r="D8" s="55"/>
      <c r="E8" s="55"/>
      <c r="F8" s="55"/>
      <c r="G8" s="55"/>
      <c r="H8" s="55"/>
      <c r="I8" s="55"/>
      <c r="J8" s="55"/>
      <c r="K8" s="55"/>
      <c r="L8" s="55"/>
      <c r="M8" s="55"/>
      <c r="N8" s="55"/>
      <c r="O8" s="55"/>
    </row>
    <row r="9" spans="1:28" ht="7" customHeight="1">
      <c r="A9" s="12"/>
      <c r="B9" s="51"/>
      <c r="C9" s="55"/>
      <c r="D9" s="55"/>
      <c r="E9" s="55"/>
      <c r="F9" s="55"/>
      <c r="G9" s="55"/>
      <c r="H9" s="55"/>
      <c r="I9" s="55"/>
      <c r="J9" s="55"/>
      <c r="K9" s="55"/>
      <c r="L9" s="55"/>
      <c r="M9" s="55"/>
      <c r="N9" s="55"/>
      <c r="O9" s="55"/>
    </row>
    <row r="10" spans="1:28" ht="14.25" customHeight="1">
      <c r="A10" s="12"/>
      <c r="B10" s="51" t="s">
        <v>149</v>
      </c>
      <c r="C10" s="55" t="s">
        <v>65</v>
      </c>
      <c r="D10" s="55"/>
      <c r="E10" s="55"/>
      <c r="F10" s="55"/>
      <c r="G10" s="55"/>
      <c r="H10" s="55"/>
      <c r="I10" s="55"/>
      <c r="J10" s="55"/>
      <c r="K10" s="55"/>
      <c r="L10" s="55"/>
      <c r="M10" s="55"/>
      <c r="N10" s="55"/>
      <c r="O10" s="55"/>
    </row>
    <row r="11" spans="1:28" ht="14.25" customHeight="1">
      <c r="A11" s="12"/>
      <c r="B11" s="51"/>
      <c r="C11" s="55"/>
      <c r="D11" s="55"/>
      <c r="E11" s="55"/>
      <c r="F11" s="55"/>
      <c r="G11" s="55"/>
      <c r="H11" s="55"/>
      <c r="I11" s="55"/>
      <c r="J11" s="55"/>
      <c r="K11" s="55"/>
      <c r="L11" s="55"/>
      <c r="M11" s="55"/>
      <c r="N11" s="55"/>
      <c r="O11" s="55"/>
    </row>
    <row r="12" spans="1:28" ht="7" customHeight="1">
      <c r="A12" s="12"/>
      <c r="B12" s="51"/>
      <c r="C12" s="55"/>
      <c r="D12" s="55"/>
      <c r="E12" s="55"/>
      <c r="F12" s="55"/>
      <c r="G12" s="55"/>
      <c r="H12" s="55"/>
      <c r="I12" s="55"/>
      <c r="J12" s="55"/>
      <c r="K12" s="55"/>
      <c r="L12" s="55"/>
      <c r="M12" s="55"/>
      <c r="N12" s="55"/>
      <c r="O12" s="55"/>
    </row>
    <row r="13" spans="1:28" ht="14.25" customHeight="1">
      <c r="A13" s="12"/>
      <c r="B13" s="51" t="s">
        <v>364</v>
      </c>
      <c r="C13" s="56" t="s">
        <v>368</v>
      </c>
      <c r="D13" s="56"/>
      <c r="E13" s="56"/>
      <c r="F13" s="56"/>
      <c r="G13" s="56"/>
      <c r="H13" s="57"/>
      <c r="I13" s="57"/>
      <c r="J13" s="57"/>
      <c r="K13" s="57"/>
      <c r="L13" s="57"/>
      <c r="M13" s="57"/>
      <c r="N13" s="57"/>
      <c r="O13" s="56"/>
    </row>
    <row r="14" spans="1:28" ht="14.25" customHeight="1">
      <c r="A14" s="12"/>
      <c r="B14" s="51"/>
      <c r="C14" s="57" t="s">
        <v>337</v>
      </c>
      <c r="D14" s="62" t="s">
        <v>239</v>
      </c>
      <c r="E14" s="62"/>
      <c r="F14" s="62"/>
      <c r="G14" s="62"/>
      <c r="H14" s="62"/>
      <c r="I14" s="62"/>
      <c r="J14" s="62"/>
      <c r="K14" s="62"/>
      <c r="L14" s="62"/>
      <c r="M14" s="62"/>
      <c r="N14" s="62"/>
      <c r="O14" s="62"/>
    </row>
    <row r="15" spans="1:28" ht="14.25" customHeight="1">
      <c r="A15" s="12"/>
      <c r="B15" s="51"/>
      <c r="C15" s="57"/>
      <c r="D15" s="62"/>
      <c r="E15" s="62"/>
      <c r="F15" s="62"/>
      <c r="G15" s="62"/>
      <c r="H15" s="62"/>
      <c r="I15" s="62"/>
      <c r="J15" s="62"/>
      <c r="K15" s="62"/>
      <c r="L15" s="62"/>
      <c r="M15" s="62"/>
      <c r="N15" s="62"/>
      <c r="O15" s="62"/>
    </row>
    <row r="16" spans="1:28" ht="14.25" customHeight="1">
      <c r="A16" s="12"/>
      <c r="B16" s="51"/>
      <c r="C16" s="57"/>
      <c r="D16" s="62"/>
      <c r="E16" s="62"/>
      <c r="F16" s="62"/>
      <c r="G16" s="62"/>
      <c r="H16" s="62"/>
      <c r="I16" s="62"/>
      <c r="J16" s="62"/>
      <c r="K16" s="62"/>
      <c r="L16" s="62"/>
      <c r="M16" s="62"/>
      <c r="N16" s="62"/>
      <c r="O16" s="62"/>
      <c r="Q16" s="55"/>
      <c r="R16" s="55"/>
      <c r="S16" s="55"/>
      <c r="T16" s="55"/>
      <c r="U16" s="55"/>
      <c r="V16" s="55"/>
      <c r="W16" s="55"/>
      <c r="X16" s="55"/>
      <c r="Y16" s="55"/>
      <c r="Z16" s="55"/>
      <c r="AA16" s="55"/>
      <c r="AB16" s="55"/>
    </row>
    <row r="17" spans="1:28" ht="14.25" customHeight="1">
      <c r="A17" s="12"/>
      <c r="B17" s="51"/>
      <c r="C17" s="57"/>
      <c r="D17" s="62"/>
      <c r="E17" s="62"/>
      <c r="F17" s="62"/>
      <c r="G17" s="62"/>
      <c r="H17" s="62"/>
      <c r="I17" s="62"/>
      <c r="J17" s="62"/>
      <c r="K17" s="62"/>
      <c r="L17" s="62"/>
      <c r="M17" s="62"/>
      <c r="N17" s="62"/>
      <c r="O17" s="62"/>
      <c r="Q17" s="55"/>
      <c r="R17" s="55"/>
      <c r="S17" s="55"/>
      <c r="T17" s="55"/>
      <c r="U17" s="55"/>
      <c r="V17" s="55"/>
      <c r="W17" s="55"/>
      <c r="X17" s="55"/>
      <c r="Y17" s="55"/>
      <c r="Z17" s="55"/>
      <c r="AA17" s="55"/>
      <c r="AB17" s="55"/>
    </row>
    <row r="18" spans="1:28" ht="21" customHeight="1">
      <c r="A18" s="12"/>
      <c r="B18" s="51"/>
      <c r="C18" s="57"/>
      <c r="D18" s="62"/>
      <c r="E18" s="62"/>
      <c r="F18" s="62"/>
      <c r="G18" s="62"/>
      <c r="H18" s="62"/>
      <c r="I18" s="62"/>
      <c r="J18" s="62"/>
      <c r="K18" s="62"/>
      <c r="L18" s="62"/>
      <c r="M18" s="62"/>
      <c r="N18" s="62"/>
      <c r="O18" s="62"/>
      <c r="Q18" s="55"/>
      <c r="R18" s="55"/>
      <c r="S18" s="55"/>
      <c r="T18" s="55"/>
      <c r="U18" s="55"/>
      <c r="V18" s="55"/>
      <c r="W18" s="55"/>
      <c r="X18" s="55"/>
      <c r="Y18" s="55"/>
      <c r="Z18" s="55"/>
      <c r="AA18" s="55"/>
      <c r="AB18" s="55"/>
    </row>
    <row r="19" spans="1:28">
      <c r="A19" s="12"/>
      <c r="B19" s="51"/>
      <c r="C19" s="57" t="s">
        <v>46</v>
      </c>
      <c r="D19" s="56" t="s">
        <v>369</v>
      </c>
      <c r="E19" s="55"/>
      <c r="F19" s="55"/>
      <c r="G19" s="55"/>
      <c r="H19" s="55"/>
      <c r="I19" s="55"/>
      <c r="J19" s="55"/>
      <c r="K19" s="55"/>
      <c r="L19" s="55"/>
      <c r="M19" s="55"/>
      <c r="N19" s="55"/>
      <c r="O19" s="55"/>
      <c r="Q19" s="57"/>
      <c r="R19" s="55"/>
      <c r="S19" s="55"/>
      <c r="T19" s="55"/>
      <c r="U19" s="55"/>
      <c r="V19" s="55"/>
      <c r="W19" s="55"/>
      <c r="X19" s="55"/>
      <c r="Y19" s="55"/>
      <c r="Z19" s="55"/>
      <c r="AA19" s="55"/>
      <c r="AB19" s="55"/>
    </row>
    <row r="20" spans="1:28" ht="14.25" customHeight="1">
      <c r="A20" s="12"/>
      <c r="B20" s="51"/>
      <c r="C20" s="57" t="s">
        <v>343</v>
      </c>
      <c r="D20" s="63" t="s">
        <v>548</v>
      </c>
      <c r="E20" s="63"/>
      <c r="F20" s="63"/>
      <c r="G20" s="63"/>
      <c r="H20" s="63"/>
      <c r="I20" s="63"/>
      <c r="J20" s="63"/>
      <c r="K20" s="63"/>
      <c r="L20" s="63"/>
      <c r="M20" s="63"/>
      <c r="N20" s="63"/>
      <c r="O20" s="63"/>
      <c r="Q20" s="63"/>
      <c r="R20" s="63"/>
      <c r="S20" s="63"/>
      <c r="T20" s="63"/>
      <c r="U20" s="63"/>
      <c r="V20" s="63"/>
      <c r="W20" s="63"/>
      <c r="X20" s="63"/>
      <c r="Y20" s="63"/>
      <c r="Z20" s="63"/>
      <c r="AA20" s="63"/>
      <c r="AB20" s="63"/>
    </row>
    <row r="21" spans="1:28" ht="103" customHeight="1">
      <c r="A21" s="12"/>
      <c r="B21" s="51"/>
      <c r="C21" s="57"/>
      <c r="D21" s="63"/>
      <c r="E21" s="63"/>
      <c r="F21" s="63"/>
      <c r="G21" s="63"/>
      <c r="H21" s="63"/>
      <c r="I21" s="63"/>
      <c r="J21" s="63"/>
      <c r="K21" s="63"/>
      <c r="L21" s="63"/>
      <c r="M21" s="63"/>
      <c r="N21" s="63"/>
      <c r="O21" s="63"/>
      <c r="Q21" s="63"/>
      <c r="R21" s="63"/>
      <c r="S21" s="63"/>
      <c r="T21" s="63"/>
      <c r="U21" s="63"/>
      <c r="V21" s="63"/>
      <c r="W21" s="63"/>
      <c r="X21" s="63"/>
      <c r="Y21" s="63"/>
      <c r="Z21" s="63"/>
      <c r="AA21" s="63"/>
      <c r="AB21" s="63"/>
    </row>
    <row r="22" spans="1:28" ht="12.75" customHeight="1">
      <c r="A22" s="12"/>
      <c r="B22" s="51"/>
      <c r="C22" s="57" t="s">
        <v>371</v>
      </c>
      <c r="D22" s="64" t="s">
        <v>372</v>
      </c>
      <c r="E22" s="64"/>
      <c r="F22" s="64"/>
      <c r="G22" s="64"/>
      <c r="H22" s="64"/>
      <c r="I22" s="64"/>
      <c r="J22" s="64"/>
      <c r="K22" s="64"/>
      <c r="L22" s="64"/>
      <c r="M22" s="64"/>
      <c r="N22" s="64"/>
      <c r="O22" s="64"/>
      <c r="Q22" s="63"/>
      <c r="R22" s="63"/>
      <c r="S22" s="63"/>
      <c r="T22" s="63"/>
      <c r="U22" s="63"/>
      <c r="V22" s="63"/>
      <c r="W22" s="63"/>
      <c r="X22" s="63"/>
      <c r="Y22" s="63"/>
      <c r="Z22" s="63"/>
    </row>
    <row r="23" spans="1:28" ht="12.75" customHeight="1">
      <c r="A23" s="12"/>
      <c r="B23" s="51"/>
      <c r="C23" s="54"/>
      <c r="D23" s="64"/>
      <c r="E23" s="64"/>
      <c r="F23" s="64"/>
      <c r="G23" s="64"/>
      <c r="H23" s="64"/>
      <c r="I23" s="64"/>
      <c r="J23" s="64"/>
      <c r="K23" s="64"/>
      <c r="L23" s="64"/>
      <c r="M23" s="64"/>
      <c r="N23" s="64"/>
      <c r="O23" s="64"/>
      <c r="Q23" s="63"/>
      <c r="R23" s="63"/>
      <c r="S23" s="63"/>
      <c r="T23" s="63"/>
      <c r="U23" s="63"/>
      <c r="V23" s="63"/>
      <c r="W23" s="63"/>
      <c r="X23" s="63"/>
      <c r="Y23" s="63"/>
      <c r="Z23" s="63"/>
    </row>
    <row r="24" spans="1:28" ht="17.25" customHeight="1">
      <c r="A24" s="12"/>
      <c r="B24" s="51"/>
      <c r="C24" s="54"/>
      <c r="D24" s="64"/>
      <c r="E24" s="64"/>
      <c r="F24" s="64"/>
      <c r="G24" s="64"/>
      <c r="H24" s="64"/>
      <c r="I24" s="64"/>
      <c r="J24" s="64"/>
      <c r="K24" s="64"/>
      <c r="L24" s="64"/>
      <c r="M24" s="64"/>
      <c r="N24" s="64"/>
      <c r="O24" s="64"/>
      <c r="Q24" s="63"/>
      <c r="R24" s="63"/>
      <c r="S24" s="63"/>
      <c r="T24" s="63"/>
      <c r="U24" s="63"/>
      <c r="V24" s="63"/>
      <c r="W24" s="63"/>
      <c r="X24" s="63"/>
      <c r="Y24" s="63"/>
      <c r="Z24" s="63"/>
    </row>
    <row r="25" spans="1:28" ht="12.75" customHeight="1">
      <c r="A25" s="12"/>
      <c r="B25" s="51"/>
      <c r="C25" s="54"/>
      <c r="D25" s="63"/>
      <c r="E25" s="63"/>
      <c r="F25" s="63"/>
      <c r="G25" s="63"/>
      <c r="H25" s="63"/>
      <c r="I25" s="63"/>
      <c r="J25" s="63"/>
      <c r="K25" s="63"/>
      <c r="L25" s="63"/>
      <c r="M25" s="63"/>
      <c r="N25" s="63"/>
      <c r="O25" s="63"/>
      <c r="Q25" s="63"/>
      <c r="R25" s="63"/>
      <c r="S25" s="63"/>
      <c r="T25" s="63"/>
      <c r="U25" s="63"/>
      <c r="V25" s="63"/>
      <c r="W25" s="63"/>
      <c r="X25" s="63"/>
      <c r="Y25" s="63"/>
      <c r="Z25" s="63"/>
    </row>
    <row r="26" spans="1:28" ht="14.25" customHeight="1">
      <c r="A26" s="12"/>
      <c r="B26" s="51" t="s">
        <v>155</v>
      </c>
      <c r="C26" s="55" t="s">
        <v>355</v>
      </c>
      <c r="D26" s="55"/>
      <c r="E26" s="55"/>
      <c r="F26" s="55"/>
      <c r="G26" s="55"/>
      <c r="H26" s="55"/>
      <c r="I26" s="55"/>
      <c r="J26" s="55"/>
      <c r="K26" s="55"/>
      <c r="L26" s="55"/>
      <c r="M26" s="55"/>
      <c r="N26" s="55"/>
      <c r="O26" s="55"/>
      <c r="Q26" s="63"/>
      <c r="R26" s="63"/>
      <c r="S26" s="63"/>
      <c r="T26" s="63"/>
      <c r="U26" s="63"/>
      <c r="V26" s="63"/>
      <c r="W26" s="63"/>
      <c r="X26" s="63"/>
      <c r="Y26" s="63"/>
      <c r="Z26" s="63"/>
    </row>
    <row r="27" spans="1:28" ht="14.25" customHeight="1">
      <c r="A27" s="12"/>
      <c r="B27" s="51"/>
      <c r="C27" s="55"/>
      <c r="D27" s="55"/>
      <c r="E27" s="55"/>
      <c r="F27" s="55"/>
      <c r="G27" s="55"/>
      <c r="H27" s="55"/>
      <c r="I27" s="55"/>
      <c r="J27" s="55"/>
      <c r="K27" s="55"/>
      <c r="L27" s="55"/>
      <c r="M27" s="55"/>
      <c r="N27" s="55"/>
      <c r="O27" s="55"/>
    </row>
    <row r="28" spans="1:28" ht="7" customHeight="1">
      <c r="A28" s="12"/>
      <c r="B28" s="51"/>
      <c r="C28" s="55"/>
      <c r="D28" s="55"/>
      <c r="E28" s="55"/>
      <c r="F28" s="55"/>
      <c r="G28" s="55"/>
      <c r="H28" s="55"/>
      <c r="I28" s="55"/>
      <c r="J28" s="55"/>
      <c r="K28" s="55"/>
      <c r="L28" s="55"/>
      <c r="M28" s="55"/>
      <c r="N28" s="55"/>
      <c r="O28" s="55"/>
    </row>
    <row r="29" spans="1:28" ht="14.25" customHeight="1">
      <c r="A29" s="12"/>
      <c r="B29" s="51" t="s">
        <v>308</v>
      </c>
      <c r="C29" s="56" t="s">
        <v>375</v>
      </c>
      <c r="F29" s="12"/>
      <c r="G29" s="12"/>
      <c r="H29" s="12"/>
      <c r="I29" s="12"/>
      <c r="J29" s="12"/>
      <c r="K29" s="12"/>
      <c r="L29" s="12"/>
      <c r="M29" s="12"/>
      <c r="N29" s="12"/>
      <c r="O29" s="12"/>
    </row>
    <row r="30" spans="1:28" ht="14.25" customHeight="1">
      <c r="A30" s="12"/>
      <c r="B30" s="51"/>
      <c r="C30" s="58" t="s">
        <v>190</v>
      </c>
      <c r="D30" s="54"/>
      <c r="E30" s="54"/>
      <c r="F30" s="54"/>
      <c r="G30" s="54"/>
      <c r="H30" s="54"/>
      <c r="I30" s="54"/>
      <c r="J30" s="54"/>
      <c r="K30" s="54"/>
      <c r="L30" s="54"/>
      <c r="M30" s="54"/>
      <c r="N30" s="12"/>
      <c r="O30" s="12"/>
    </row>
    <row r="31" spans="1:28" ht="14.25" customHeight="1">
      <c r="A31" s="12"/>
      <c r="B31" s="51"/>
      <c r="C31" s="58" t="s">
        <v>302</v>
      </c>
      <c r="D31" s="54"/>
      <c r="E31" s="54"/>
      <c r="F31" s="54"/>
      <c r="G31" s="54"/>
      <c r="H31" s="54"/>
      <c r="I31" s="54"/>
      <c r="J31" s="54"/>
      <c r="K31" s="54"/>
      <c r="L31" s="54"/>
      <c r="M31" s="54"/>
      <c r="N31" s="12"/>
      <c r="O31" s="12"/>
    </row>
    <row r="32" spans="1:28" ht="14.25" customHeight="1">
      <c r="A32" s="12"/>
      <c r="B32" s="51"/>
      <c r="C32" s="58" t="s">
        <v>314</v>
      </c>
      <c r="D32" s="65"/>
      <c r="E32" s="65"/>
      <c r="F32" s="65"/>
      <c r="G32" s="65"/>
      <c r="H32" s="65"/>
      <c r="I32" s="65"/>
      <c r="J32" s="65"/>
      <c r="K32" s="65"/>
      <c r="L32" s="65"/>
      <c r="M32" s="65"/>
      <c r="N32" s="65"/>
      <c r="O32" s="65"/>
    </row>
    <row r="33" spans="1:15" ht="7" customHeight="1">
      <c r="A33" s="12"/>
      <c r="B33" s="51"/>
      <c r="C33" s="57"/>
      <c r="D33" s="65"/>
      <c r="E33" s="65"/>
      <c r="F33" s="65"/>
      <c r="G33" s="65"/>
      <c r="H33" s="65"/>
      <c r="I33" s="65"/>
      <c r="J33" s="65"/>
      <c r="K33" s="65"/>
      <c r="L33" s="65"/>
      <c r="M33" s="65"/>
      <c r="N33" s="65"/>
      <c r="O33" s="65"/>
    </row>
    <row r="34" spans="1:15" ht="15" customHeight="1">
      <c r="B34" s="52" t="s">
        <v>380</v>
      </c>
      <c r="C34" s="57" t="s">
        <v>49</v>
      </c>
      <c r="F34" s="55"/>
      <c r="H34" s="55"/>
      <c r="I34" s="55"/>
      <c r="J34" s="55"/>
      <c r="K34" s="55"/>
      <c r="L34" s="55"/>
      <c r="M34" s="55"/>
      <c r="N34" s="55"/>
      <c r="O34" s="55"/>
    </row>
    <row r="35" spans="1:15" ht="13.5" customHeight="1">
      <c r="B35" s="52"/>
      <c r="D35" s="66" t="s">
        <v>382</v>
      </c>
      <c r="E35" s="66"/>
      <c r="F35" s="66"/>
      <c r="G35" s="66"/>
      <c r="H35" s="66"/>
      <c r="I35" s="86"/>
      <c r="J35" s="96" t="s">
        <v>383</v>
      </c>
      <c r="K35" s="66"/>
      <c r="L35" s="66"/>
      <c r="M35" s="66"/>
      <c r="N35" s="66"/>
      <c r="O35" s="86"/>
    </row>
    <row r="36" spans="1:15" s="46" customFormat="1" ht="13.5" customHeight="1">
      <c r="B36" s="53"/>
      <c r="D36" s="67" t="s">
        <v>103</v>
      </c>
      <c r="E36" s="77" t="s">
        <v>295</v>
      </c>
      <c r="F36" s="77"/>
      <c r="G36" s="77"/>
      <c r="H36" s="77"/>
      <c r="I36" s="67"/>
      <c r="J36" s="114" t="s">
        <v>163</v>
      </c>
      <c r="K36" s="77"/>
      <c r="L36" s="77"/>
      <c r="M36" s="77"/>
      <c r="N36" s="77"/>
      <c r="O36" s="67"/>
    </row>
    <row r="37" spans="1:15" s="46" customFormat="1" ht="13.5" customHeight="1">
      <c r="B37" s="53"/>
      <c r="D37" s="68" t="s">
        <v>332</v>
      </c>
      <c r="E37" s="59" t="s">
        <v>117</v>
      </c>
      <c r="F37" s="59"/>
      <c r="G37" s="59"/>
      <c r="H37" s="59"/>
      <c r="I37" s="68"/>
      <c r="J37" s="115" t="s">
        <v>336</v>
      </c>
      <c r="K37" s="59"/>
      <c r="L37" s="59"/>
      <c r="M37" s="59"/>
      <c r="N37" s="59"/>
      <c r="O37" s="68"/>
    </row>
    <row r="38" spans="1:15" s="46" customFormat="1" ht="13.5" customHeight="1">
      <c r="B38" s="53"/>
      <c r="D38" s="68" t="s">
        <v>176</v>
      </c>
      <c r="E38" s="59" t="s">
        <v>384</v>
      </c>
      <c r="F38" s="59"/>
      <c r="G38" s="59"/>
      <c r="H38" s="59"/>
      <c r="I38" s="68"/>
      <c r="J38" s="115" t="s">
        <v>386</v>
      </c>
      <c r="K38" s="59"/>
      <c r="L38" s="59"/>
      <c r="M38" s="59"/>
      <c r="N38" s="59"/>
      <c r="O38" s="68"/>
    </row>
    <row r="39" spans="1:15" s="46" customFormat="1" ht="13.5" customHeight="1">
      <c r="B39" s="53"/>
      <c r="D39" s="69" t="s">
        <v>4</v>
      </c>
      <c r="E39" s="78" t="s">
        <v>377</v>
      </c>
      <c r="F39" s="78"/>
      <c r="G39" s="78"/>
      <c r="H39" s="78"/>
      <c r="I39" s="69"/>
      <c r="J39" s="116" t="s">
        <v>197</v>
      </c>
      <c r="K39" s="78"/>
      <c r="L39" s="78"/>
      <c r="M39" s="78"/>
      <c r="N39" s="78"/>
      <c r="O39" s="69"/>
    </row>
    <row r="40" spans="1:15" s="46" customFormat="1" ht="7" customHeight="1">
      <c r="B40" s="53"/>
      <c r="C40" s="59"/>
      <c r="F40" s="59"/>
      <c r="G40" s="59"/>
      <c r="H40" s="59"/>
      <c r="I40" s="59"/>
      <c r="J40" s="59"/>
      <c r="K40" s="59"/>
      <c r="L40" s="59"/>
      <c r="M40" s="59"/>
      <c r="N40" s="126"/>
      <c r="O40" s="126"/>
    </row>
    <row r="41" spans="1:15" ht="15" customHeight="1">
      <c r="B41" s="52" t="s">
        <v>378</v>
      </c>
      <c r="C41" s="57" t="s">
        <v>31</v>
      </c>
      <c r="F41" s="55"/>
      <c r="H41" s="55"/>
      <c r="I41" s="55"/>
      <c r="J41" s="55"/>
      <c r="K41" s="55"/>
      <c r="L41" s="55"/>
      <c r="M41" s="55"/>
      <c r="N41" s="55"/>
      <c r="O41" s="55"/>
    </row>
    <row r="42" spans="1:15" s="47" customFormat="1" ht="13.5" customHeight="1">
      <c r="D42" s="70" t="s">
        <v>382</v>
      </c>
      <c r="E42" s="70"/>
      <c r="F42" s="82"/>
      <c r="G42" s="91" t="s">
        <v>247</v>
      </c>
      <c r="H42" s="103"/>
      <c r="I42" s="111"/>
      <c r="J42" s="117" t="s">
        <v>382</v>
      </c>
      <c r="K42" s="70"/>
      <c r="L42" s="82"/>
      <c r="M42" s="91" t="s">
        <v>247</v>
      </c>
      <c r="N42" s="103"/>
      <c r="O42" s="111"/>
    </row>
    <row r="43" spans="1:15" s="48" customFormat="1" ht="13.5" customHeight="1">
      <c r="D43" s="71" t="s">
        <v>144</v>
      </c>
      <c r="E43" s="79" t="s">
        <v>257</v>
      </c>
      <c r="F43" s="83"/>
      <c r="G43" s="92" t="s">
        <v>192</v>
      </c>
      <c r="H43" s="104"/>
      <c r="I43" s="112"/>
      <c r="J43" s="118" t="s">
        <v>365</v>
      </c>
      <c r="K43" s="80" t="s">
        <v>389</v>
      </c>
      <c r="L43" s="84"/>
      <c r="M43" s="123" t="s">
        <v>391</v>
      </c>
      <c r="N43" s="127"/>
      <c r="O43" s="127"/>
    </row>
    <row r="44" spans="1:15" s="48" customFormat="1" ht="13.5" customHeight="1">
      <c r="D44" s="72"/>
      <c r="E44" s="80"/>
      <c r="F44" s="84"/>
      <c r="G44" s="93"/>
      <c r="H44" s="105"/>
      <c r="I44" s="113"/>
      <c r="J44" s="94" t="s">
        <v>390</v>
      </c>
      <c r="K44" s="80" t="s">
        <v>392</v>
      </c>
      <c r="L44" s="84"/>
      <c r="M44" s="123" t="s">
        <v>88</v>
      </c>
      <c r="N44" s="127"/>
      <c r="O44" s="127"/>
    </row>
    <row r="45" spans="1:15" s="48" customFormat="1" ht="13.5" customHeight="1">
      <c r="D45" s="72" t="s">
        <v>232</v>
      </c>
      <c r="E45" s="80" t="s">
        <v>138</v>
      </c>
      <c r="F45" s="84"/>
      <c r="G45" s="94" t="s">
        <v>162</v>
      </c>
      <c r="H45" s="106"/>
      <c r="I45" s="106"/>
      <c r="J45" s="94" t="s">
        <v>188</v>
      </c>
      <c r="K45" s="80" t="s">
        <v>393</v>
      </c>
      <c r="L45" s="84"/>
      <c r="M45" s="123" t="s">
        <v>394</v>
      </c>
      <c r="N45" s="127"/>
      <c r="O45" s="127"/>
    </row>
    <row r="46" spans="1:15" s="48" customFormat="1" ht="13.5" customHeight="1">
      <c r="D46" s="72" t="s">
        <v>290</v>
      </c>
      <c r="E46" s="80" t="s">
        <v>398</v>
      </c>
      <c r="F46" s="84"/>
      <c r="G46" s="94" t="s">
        <v>400</v>
      </c>
      <c r="H46" s="106"/>
      <c r="I46" s="106"/>
      <c r="J46" s="94" t="s">
        <v>9</v>
      </c>
      <c r="K46" s="80" t="s">
        <v>72</v>
      </c>
      <c r="L46" s="84"/>
      <c r="M46" s="123" t="s">
        <v>401</v>
      </c>
      <c r="N46" s="127"/>
      <c r="O46" s="127"/>
    </row>
    <row r="47" spans="1:15" s="48" customFormat="1" ht="13.5" customHeight="1">
      <c r="D47" s="72" t="s">
        <v>402</v>
      </c>
      <c r="E47" s="80" t="s">
        <v>403</v>
      </c>
      <c r="F47" s="84"/>
      <c r="G47" s="94" t="s">
        <v>210</v>
      </c>
      <c r="H47" s="106"/>
      <c r="I47" s="106"/>
      <c r="J47" s="94" t="s">
        <v>118</v>
      </c>
      <c r="K47" s="80" t="s">
        <v>405</v>
      </c>
      <c r="L47" s="84"/>
      <c r="M47" s="94" t="s">
        <v>200</v>
      </c>
      <c r="N47" s="106"/>
      <c r="O47" s="129"/>
    </row>
    <row r="48" spans="1:15" s="48" customFormat="1" ht="13.5" customHeight="1">
      <c r="D48" s="72" t="s">
        <v>263</v>
      </c>
      <c r="E48" s="80" t="s">
        <v>223</v>
      </c>
      <c r="F48" s="84"/>
      <c r="G48" s="94" t="s">
        <v>130</v>
      </c>
      <c r="H48" s="106"/>
      <c r="I48" s="106"/>
      <c r="J48" s="94" t="s">
        <v>264</v>
      </c>
      <c r="K48" s="80" t="s">
        <v>406</v>
      </c>
      <c r="L48" s="84"/>
      <c r="M48" s="94" t="s">
        <v>158</v>
      </c>
      <c r="N48" s="106"/>
      <c r="O48" s="129"/>
    </row>
    <row r="49" spans="2:15" s="48" customFormat="1" ht="13.5" customHeight="1">
      <c r="D49" s="72" t="s">
        <v>266</v>
      </c>
      <c r="E49" s="80" t="s">
        <v>175</v>
      </c>
      <c r="F49" s="84"/>
      <c r="G49" s="94" t="s">
        <v>407</v>
      </c>
      <c r="H49" s="106"/>
      <c r="I49" s="106"/>
      <c r="J49" s="94" t="s">
        <v>409</v>
      </c>
      <c r="K49" s="80" t="s">
        <v>129</v>
      </c>
      <c r="L49" s="84"/>
      <c r="M49" s="94" t="s">
        <v>116</v>
      </c>
      <c r="N49" s="106"/>
      <c r="O49" s="129"/>
    </row>
    <row r="50" spans="2:15" s="48" customFormat="1" ht="13.5" customHeight="1">
      <c r="D50" s="72" t="s">
        <v>177</v>
      </c>
      <c r="E50" s="80" t="s">
        <v>376</v>
      </c>
      <c r="F50" s="84"/>
      <c r="G50" s="94" t="s">
        <v>399</v>
      </c>
      <c r="H50" s="106"/>
      <c r="I50" s="106"/>
      <c r="J50" s="94" t="s">
        <v>127</v>
      </c>
      <c r="K50" s="119" t="s">
        <v>159</v>
      </c>
      <c r="L50" s="121"/>
      <c r="M50" s="124" t="s">
        <v>411</v>
      </c>
      <c r="N50" s="128"/>
      <c r="O50" s="128"/>
    </row>
    <row r="51" spans="2:15" s="48" customFormat="1" ht="13.5" customHeight="1">
      <c r="D51" s="73" t="s">
        <v>37</v>
      </c>
      <c r="E51" s="81" t="s">
        <v>84</v>
      </c>
      <c r="F51" s="85"/>
      <c r="G51" s="95" t="s">
        <v>316</v>
      </c>
      <c r="H51" s="107"/>
      <c r="I51" s="107"/>
      <c r="J51" s="95"/>
      <c r="K51" s="120"/>
      <c r="L51" s="122"/>
      <c r="M51" s="125"/>
      <c r="N51" s="120"/>
      <c r="O51" s="120"/>
    </row>
    <row r="52" spans="2:15" s="46" customFormat="1" ht="7" customHeight="1">
      <c r="B52" s="53"/>
      <c r="C52" s="60"/>
      <c r="F52" s="59"/>
      <c r="G52" s="59"/>
      <c r="H52" s="59"/>
      <c r="I52" s="59"/>
      <c r="J52" s="59"/>
      <c r="K52" s="59"/>
      <c r="L52" s="59"/>
      <c r="M52" s="59"/>
      <c r="N52" s="126"/>
      <c r="O52" s="126"/>
    </row>
    <row r="53" spans="2:15" ht="15" customHeight="1">
      <c r="B53" s="52" t="s">
        <v>415</v>
      </c>
      <c r="C53" s="57" t="s">
        <v>60</v>
      </c>
      <c r="F53" s="61"/>
      <c r="G53" s="61"/>
      <c r="H53" s="61"/>
      <c r="I53" s="61"/>
      <c r="J53" s="61"/>
      <c r="K53" s="61"/>
      <c r="L53" s="61"/>
      <c r="M53" s="61"/>
      <c r="N53" s="61"/>
    </row>
    <row r="54" spans="2:15" ht="13.5" customHeight="1">
      <c r="B54" s="52"/>
      <c r="D54" s="66" t="s">
        <v>418</v>
      </c>
      <c r="E54" s="66"/>
      <c r="F54" s="86"/>
      <c r="G54" s="96" t="s">
        <v>419</v>
      </c>
      <c r="H54" s="66"/>
      <c r="I54" s="66"/>
      <c r="J54" s="66"/>
      <c r="K54" s="66"/>
      <c r="L54" s="66"/>
      <c r="M54" s="66"/>
      <c r="N54" s="66"/>
      <c r="O54" s="66"/>
    </row>
    <row r="55" spans="2:15" ht="13.5" customHeight="1">
      <c r="B55" s="52"/>
      <c r="D55" s="74" t="s">
        <v>421</v>
      </c>
      <c r="E55" s="74"/>
      <c r="F55" s="87"/>
      <c r="G55" s="97" t="s">
        <v>328</v>
      </c>
      <c r="H55" s="108"/>
      <c r="I55" s="108"/>
      <c r="J55" s="108"/>
      <c r="K55" s="108"/>
      <c r="L55" s="108"/>
      <c r="M55" s="108"/>
      <c r="N55" s="108"/>
      <c r="O55" s="108"/>
    </row>
    <row r="56" spans="2:15" ht="13.5" customHeight="1">
      <c r="B56" s="52"/>
      <c r="F56" s="68"/>
      <c r="G56" s="98"/>
      <c r="H56" s="109"/>
      <c r="I56" s="109"/>
      <c r="J56" s="109"/>
      <c r="K56" s="109"/>
      <c r="L56" s="109"/>
      <c r="M56" s="109"/>
      <c r="N56" s="109"/>
      <c r="O56" s="109"/>
    </row>
    <row r="57" spans="2:15" ht="13.5" customHeight="1">
      <c r="B57" s="52"/>
      <c r="D57" s="75" t="s">
        <v>54</v>
      </c>
      <c r="E57" s="75"/>
      <c r="F57" s="88"/>
      <c r="G57" s="98" t="s">
        <v>357</v>
      </c>
      <c r="H57" s="101"/>
      <c r="I57" s="101"/>
      <c r="J57" s="101"/>
      <c r="K57" s="101"/>
      <c r="L57" s="101"/>
      <c r="M57" s="101"/>
      <c r="N57" s="101"/>
      <c r="O57" s="101"/>
    </row>
    <row r="58" spans="2:15" ht="13.5" customHeight="1">
      <c r="B58" s="52"/>
      <c r="F58" s="68"/>
      <c r="G58" s="99"/>
      <c r="H58" s="101"/>
      <c r="I58" s="101"/>
      <c r="J58" s="101"/>
      <c r="K58" s="101"/>
      <c r="L58" s="101"/>
      <c r="M58" s="101"/>
      <c r="N58" s="101"/>
      <c r="O58" s="101"/>
    </row>
    <row r="59" spans="2:15" ht="13.5" customHeight="1">
      <c r="B59" s="52"/>
      <c r="D59" s="75" t="s">
        <v>424</v>
      </c>
      <c r="E59" s="75"/>
      <c r="F59" s="88"/>
      <c r="G59" s="98" t="s">
        <v>86</v>
      </c>
      <c r="H59" s="101"/>
      <c r="I59" s="101"/>
      <c r="J59" s="101"/>
      <c r="K59" s="101"/>
      <c r="L59" s="101"/>
      <c r="M59" s="101"/>
      <c r="N59" s="101"/>
      <c r="O59" s="101"/>
    </row>
    <row r="60" spans="2:15" ht="13.5" customHeight="1">
      <c r="B60" s="52"/>
      <c r="D60" s="61"/>
      <c r="E60" s="61"/>
      <c r="F60" s="89"/>
      <c r="G60" s="99"/>
      <c r="H60" s="101"/>
      <c r="I60" s="101"/>
      <c r="J60" s="101"/>
      <c r="K60" s="101"/>
      <c r="L60" s="101"/>
      <c r="M60" s="101"/>
      <c r="N60" s="101"/>
      <c r="O60" s="101"/>
    </row>
    <row r="61" spans="2:15" ht="13.5" customHeight="1">
      <c r="B61" s="52"/>
      <c r="D61" s="76"/>
      <c r="E61" s="76"/>
      <c r="F61" s="90"/>
      <c r="G61" s="100"/>
      <c r="H61" s="110"/>
      <c r="I61" s="110"/>
      <c r="J61" s="110"/>
      <c r="K61" s="110"/>
      <c r="L61" s="110"/>
      <c r="M61" s="110"/>
      <c r="N61" s="110"/>
      <c r="O61" s="110"/>
    </row>
    <row r="62" spans="2:15" ht="13.5" customHeight="1">
      <c r="B62" s="52"/>
      <c r="C62" s="61"/>
      <c r="D62" s="61"/>
      <c r="E62" s="61"/>
      <c r="F62" s="61"/>
      <c r="G62" s="101"/>
      <c r="H62" s="101"/>
      <c r="I62" s="101"/>
      <c r="J62" s="101"/>
      <c r="K62" s="101"/>
      <c r="L62" s="101"/>
      <c r="M62" s="101"/>
      <c r="N62" s="101"/>
      <c r="O62" s="101"/>
    </row>
    <row r="63" spans="2:15">
      <c r="B63" s="52"/>
      <c r="C63" s="61"/>
      <c r="D63" s="61"/>
      <c r="E63" s="61"/>
      <c r="F63" s="61"/>
      <c r="G63" s="61"/>
      <c r="H63" s="61"/>
      <c r="I63" s="54"/>
      <c r="J63" s="61"/>
      <c r="K63" s="61"/>
      <c r="L63" s="61"/>
      <c r="M63" s="61"/>
      <c r="N63" s="61"/>
    </row>
    <row r="64" spans="2:15">
      <c r="B64" s="52"/>
      <c r="C64" s="61"/>
      <c r="D64" s="61"/>
      <c r="E64" s="61"/>
      <c r="F64" s="61"/>
      <c r="G64" s="61"/>
      <c r="H64" s="61"/>
      <c r="I64" s="61"/>
      <c r="J64" s="61"/>
      <c r="K64" s="61"/>
      <c r="L64" s="61"/>
      <c r="M64" s="61"/>
      <c r="N64" s="61"/>
    </row>
    <row r="65" spans="2:14">
      <c r="B65" s="52"/>
      <c r="C65" s="61"/>
      <c r="D65" s="61"/>
      <c r="E65" s="61"/>
      <c r="F65" s="61"/>
      <c r="G65" s="61"/>
      <c r="H65" s="61"/>
      <c r="I65" s="61"/>
      <c r="J65" s="61"/>
      <c r="K65" s="61"/>
      <c r="L65" s="61"/>
      <c r="M65" s="61"/>
      <c r="N65" s="61"/>
    </row>
  </sheetData>
  <mergeCells count="58">
    <mergeCell ref="D35:I35"/>
    <mergeCell ref="J35:O35"/>
    <mergeCell ref="J36:O36"/>
    <mergeCell ref="J37:O37"/>
    <mergeCell ref="J38:O38"/>
    <mergeCell ref="J39:O39"/>
    <mergeCell ref="D42:F42"/>
    <mergeCell ref="G42:I42"/>
    <mergeCell ref="J42:L42"/>
    <mergeCell ref="M42:O42"/>
    <mergeCell ref="E43:F43"/>
    <mergeCell ref="K43:L43"/>
    <mergeCell ref="M43:O43"/>
    <mergeCell ref="E44:F44"/>
    <mergeCell ref="K44:L44"/>
    <mergeCell ref="M44:O44"/>
    <mergeCell ref="E45:F45"/>
    <mergeCell ref="G45:I45"/>
    <mergeCell ref="K45:L45"/>
    <mergeCell ref="M45:O45"/>
    <mergeCell ref="E46:F46"/>
    <mergeCell ref="G46:I46"/>
    <mergeCell ref="K46:L46"/>
    <mergeCell ref="M46:O46"/>
    <mergeCell ref="E47:F47"/>
    <mergeCell ref="G47:I47"/>
    <mergeCell ref="K47:L47"/>
    <mergeCell ref="M47:O47"/>
    <mergeCell ref="E48:F48"/>
    <mergeCell ref="G48:I48"/>
    <mergeCell ref="K48:L48"/>
    <mergeCell ref="M48:O48"/>
    <mergeCell ref="E49:F49"/>
    <mergeCell ref="G49:I49"/>
    <mergeCell ref="K49:L49"/>
    <mergeCell ref="M49:O49"/>
    <mergeCell ref="E50:F50"/>
    <mergeCell ref="G50:I50"/>
    <mergeCell ref="E51:F51"/>
    <mergeCell ref="G51:I51"/>
    <mergeCell ref="D54:F54"/>
    <mergeCell ref="G54:O54"/>
    <mergeCell ref="D55:F55"/>
    <mergeCell ref="D57:F57"/>
    <mergeCell ref="D59:F59"/>
    <mergeCell ref="C4:O5"/>
    <mergeCell ref="C7:O8"/>
    <mergeCell ref="C10:O11"/>
    <mergeCell ref="D14:O18"/>
    <mergeCell ref="D20:O21"/>
    <mergeCell ref="D22:O24"/>
    <mergeCell ref="C26:O27"/>
    <mergeCell ref="G43:I44"/>
    <mergeCell ref="K50:L51"/>
    <mergeCell ref="M50:O51"/>
    <mergeCell ref="G55:O56"/>
    <mergeCell ref="G57:O58"/>
    <mergeCell ref="G59:O61"/>
  </mergeCells>
  <phoneticPr fontId="20"/>
  <pageMargins left="0.59055118110236227" right="0.74803149606299213" top="0.51181102362204722" bottom="0.31496062992125984" header="0.51181102362204722" footer="0.19685039370078741"/>
  <pageSetup paperSize="9" scale="9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2"/>
  </sheetPr>
  <dimension ref="A1:O98"/>
  <sheetViews>
    <sheetView view="pageBreakPreview" zoomScale="115" zoomScaleNormal="85" zoomScaleSheetLayoutView="115" workbookViewId="0"/>
  </sheetViews>
  <sheetFormatPr defaultColWidth="9" defaultRowHeight="13"/>
  <cols>
    <col min="1" max="1" width="2.08984375" style="1" customWidth="1"/>
    <col min="2" max="2" width="3.26953125" style="1" customWidth="1"/>
    <col min="3" max="3" width="23" style="1" customWidth="1"/>
    <col min="4" max="4" width="9.453125" style="1" customWidth="1"/>
    <col min="5" max="5" width="6.6328125" style="1" customWidth="1"/>
    <col min="6" max="6" width="8.90625" style="1" customWidth="1"/>
    <col min="7" max="7" width="6.6328125" style="1" customWidth="1"/>
    <col min="8" max="8" width="8.90625" style="1" customWidth="1"/>
    <col min="9" max="9" width="6.6328125" style="1" customWidth="1"/>
    <col min="10" max="11" width="8.90625" style="1" customWidth="1"/>
    <col min="12" max="12" width="10.36328125" style="1" customWidth="1"/>
    <col min="13" max="13" width="8.90625" style="1" customWidth="1"/>
    <col min="14" max="15" width="9.08984375" style="1" customWidth="1"/>
    <col min="16" max="16" width="7.08984375" style="1" customWidth="1"/>
    <col min="17" max="17" width="9" style="1" bestFit="1" customWidth="0"/>
    <col min="18" max="16384" width="9" style="1"/>
  </cols>
  <sheetData>
    <row r="1" spans="1:15" ht="16.5">
      <c r="A1" s="3" t="s">
        <v>23</v>
      </c>
      <c r="B1" s="3"/>
      <c r="C1" s="139"/>
      <c r="D1" s="139"/>
      <c r="E1" s="151"/>
      <c r="F1" s="151"/>
      <c r="G1" s="151"/>
      <c r="H1" s="151"/>
      <c r="I1" s="151"/>
      <c r="J1" s="151"/>
      <c r="K1" s="151"/>
      <c r="L1" s="151"/>
      <c r="M1" s="151"/>
    </row>
    <row r="2" spans="1:15" ht="12" customHeight="1">
      <c r="A2" s="131"/>
      <c r="B2" s="131"/>
      <c r="C2" s="139"/>
      <c r="D2" s="139"/>
      <c r="E2" s="151"/>
      <c r="F2" s="151"/>
      <c r="G2" s="151"/>
      <c r="H2" s="151"/>
      <c r="I2" s="151"/>
      <c r="J2" s="151"/>
      <c r="K2" s="151"/>
      <c r="L2" s="151"/>
      <c r="M2" s="151"/>
    </row>
    <row r="3" spans="1:15" ht="18" customHeight="1">
      <c r="A3" s="132" t="s">
        <v>261</v>
      </c>
      <c r="B3" s="132"/>
      <c r="C3" s="131"/>
      <c r="D3" s="139"/>
      <c r="E3" s="151"/>
      <c r="F3" s="151"/>
      <c r="G3" s="151"/>
      <c r="H3" s="151"/>
      <c r="I3" s="151"/>
      <c r="J3" s="151"/>
      <c r="K3" s="151"/>
      <c r="L3" s="151"/>
      <c r="M3" s="151"/>
    </row>
    <row r="4" spans="1:15" ht="12" customHeight="1">
      <c r="A4" s="131"/>
      <c r="B4" s="131"/>
      <c r="C4" s="139"/>
      <c r="D4" s="139"/>
      <c r="E4" s="151"/>
      <c r="F4" s="151"/>
      <c r="G4" s="151"/>
      <c r="H4" s="151"/>
      <c r="I4" s="151"/>
      <c r="J4" s="151"/>
      <c r="K4" s="151"/>
      <c r="L4" s="151"/>
      <c r="M4" s="151"/>
    </row>
    <row r="5" spans="1:15" ht="16.5">
      <c r="A5" s="132" t="s">
        <v>81</v>
      </c>
      <c r="B5" s="132"/>
      <c r="D5" s="131"/>
      <c r="E5" s="151"/>
      <c r="F5" s="151"/>
      <c r="G5" s="151"/>
      <c r="H5" s="151"/>
      <c r="I5" s="151"/>
      <c r="J5" s="151"/>
      <c r="K5" s="151"/>
    </row>
    <row r="7" spans="1:15" ht="15" customHeight="1">
      <c r="C7" s="140" t="s">
        <v>553</v>
      </c>
      <c r="D7" s="140"/>
      <c r="E7" s="140"/>
      <c r="F7" s="140"/>
      <c r="G7" s="140"/>
      <c r="H7" s="140"/>
      <c r="I7" s="140"/>
      <c r="J7" s="140"/>
      <c r="K7" s="140"/>
      <c r="L7" s="140"/>
      <c r="M7" s="140"/>
    </row>
    <row r="8" spans="1:15" ht="15" customHeight="1">
      <c r="C8" s="140"/>
      <c r="D8" s="140"/>
      <c r="E8" s="140"/>
      <c r="F8" s="140"/>
      <c r="G8" s="140"/>
      <c r="H8" s="140"/>
      <c r="I8" s="140"/>
      <c r="J8" s="140"/>
      <c r="K8" s="140"/>
      <c r="L8" s="140"/>
      <c r="M8" s="140"/>
    </row>
    <row r="9" spans="1:15" ht="15" customHeight="1">
      <c r="C9" s="141" t="s">
        <v>554</v>
      </c>
      <c r="D9" s="141"/>
      <c r="E9" s="141"/>
      <c r="F9" s="141"/>
      <c r="G9" s="141"/>
      <c r="H9" s="141"/>
      <c r="I9" s="141"/>
      <c r="J9" s="141"/>
      <c r="K9" s="141"/>
      <c r="L9" s="141"/>
      <c r="M9" s="141"/>
    </row>
    <row r="10" spans="1:15" ht="15" customHeight="1">
      <c r="C10" s="141"/>
      <c r="D10" s="141"/>
      <c r="E10" s="141"/>
      <c r="F10" s="141"/>
      <c r="G10" s="141"/>
      <c r="H10" s="141"/>
      <c r="I10" s="141"/>
      <c r="J10" s="141"/>
      <c r="K10" s="141"/>
      <c r="L10" s="141"/>
      <c r="M10" s="141"/>
    </row>
    <row r="11" spans="1:15" ht="15" customHeight="1">
      <c r="C11" s="141" t="s">
        <v>555</v>
      </c>
      <c r="D11" s="141"/>
      <c r="E11" s="141"/>
      <c r="F11" s="141"/>
      <c r="G11" s="141"/>
      <c r="H11" s="141"/>
      <c r="I11" s="141"/>
      <c r="J11" s="141"/>
      <c r="K11" s="141"/>
      <c r="L11" s="141"/>
      <c r="M11" s="141"/>
    </row>
    <row r="12" spans="1:15" ht="15" customHeight="1">
      <c r="C12" s="141"/>
      <c r="D12" s="141"/>
      <c r="E12" s="141"/>
      <c r="F12" s="141"/>
      <c r="G12" s="141"/>
      <c r="H12" s="141"/>
      <c r="I12" s="141"/>
      <c r="J12" s="141"/>
      <c r="K12" s="141"/>
      <c r="L12" s="141"/>
      <c r="M12" s="141"/>
    </row>
    <row r="13" spans="1:15">
      <c r="C13" s="44"/>
      <c r="D13" s="44"/>
      <c r="E13" s="44"/>
      <c r="F13" s="44"/>
      <c r="G13" s="44"/>
      <c r="H13" s="44"/>
      <c r="I13" s="44"/>
      <c r="J13" s="44"/>
      <c r="K13" s="44"/>
      <c r="L13" s="44"/>
      <c r="M13" s="151"/>
    </row>
    <row r="14" spans="1:15" ht="14.25" customHeight="1">
      <c r="C14" s="142" t="s">
        <v>137</v>
      </c>
      <c r="D14" s="151"/>
      <c r="E14" s="151"/>
      <c r="F14" s="151"/>
      <c r="G14" s="151"/>
      <c r="H14" s="151"/>
      <c r="I14" s="151"/>
      <c r="J14" s="151"/>
      <c r="K14" s="151"/>
      <c r="L14" s="151"/>
      <c r="M14" s="188" t="s">
        <v>427</v>
      </c>
      <c r="O14" s="191"/>
    </row>
    <row r="15" spans="1:15" ht="13.5" customHeight="1">
      <c r="B15" s="133" t="s">
        <v>0</v>
      </c>
      <c r="C15" s="143"/>
      <c r="D15" s="152" t="s">
        <v>429</v>
      </c>
      <c r="E15" s="160"/>
      <c r="F15" s="166"/>
      <c r="G15" s="174"/>
      <c r="H15" s="177"/>
      <c r="I15" s="166"/>
      <c r="J15" s="177"/>
      <c r="K15" s="166"/>
      <c r="L15" s="166"/>
      <c r="M15" s="190"/>
    </row>
    <row r="16" spans="1:15" ht="8.25" customHeight="1">
      <c r="B16" s="134"/>
      <c r="C16" s="144"/>
      <c r="D16" s="153"/>
      <c r="E16" s="161"/>
      <c r="F16" s="167" t="s">
        <v>125</v>
      </c>
      <c r="G16" s="133"/>
      <c r="H16" s="177"/>
      <c r="I16" s="166"/>
      <c r="J16" s="177"/>
      <c r="K16" s="183"/>
      <c r="L16" s="133" t="s">
        <v>143</v>
      </c>
      <c r="M16" s="133"/>
    </row>
    <row r="17" spans="1:13" ht="13.5" customHeight="1">
      <c r="B17" s="134"/>
      <c r="C17" s="144"/>
      <c r="D17" s="153"/>
      <c r="E17" s="161"/>
      <c r="F17" s="168"/>
      <c r="G17" s="175"/>
      <c r="H17" s="167" t="s">
        <v>140</v>
      </c>
      <c r="I17" s="179"/>
      <c r="J17" s="180" t="s">
        <v>123</v>
      </c>
      <c r="K17" s="184"/>
      <c r="L17" s="175"/>
      <c r="M17" s="175"/>
    </row>
    <row r="18" spans="1:13" ht="24.75" customHeight="1">
      <c r="B18" s="135"/>
      <c r="C18" s="145"/>
      <c r="D18" s="154"/>
      <c r="E18" s="162" t="s">
        <v>430</v>
      </c>
      <c r="F18" s="169"/>
      <c r="G18" s="162" t="s">
        <v>430</v>
      </c>
      <c r="H18" s="178"/>
      <c r="I18" s="162" t="s">
        <v>430</v>
      </c>
      <c r="J18" s="178"/>
      <c r="K18" s="185" t="s">
        <v>7</v>
      </c>
      <c r="L18" s="189"/>
      <c r="M18" s="162" t="s">
        <v>7</v>
      </c>
    </row>
    <row r="19" spans="1:13" ht="12" customHeight="1">
      <c r="A19" s="130"/>
      <c r="B19" s="136"/>
      <c r="C19" s="146"/>
      <c r="D19" s="155" t="s">
        <v>133</v>
      </c>
      <c r="E19" s="163" t="s">
        <v>135</v>
      </c>
      <c r="F19" s="163" t="s">
        <v>133</v>
      </c>
      <c r="G19" s="163" t="s">
        <v>135</v>
      </c>
      <c r="H19" s="163" t="s">
        <v>133</v>
      </c>
      <c r="I19" s="163" t="s">
        <v>135</v>
      </c>
      <c r="J19" s="163" t="s">
        <v>133</v>
      </c>
      <c r="K19" s="163" t="s">
        <v>133</v>
      </c>
      <c r="L19" s="163" t="s">
        <v>133</v>
      </c>
      <c r="M19" s="163" t="s">
        <v>133</v>
      </c>
    </row>
    <row r="20" spans="1:13" s="130" customFormat="1" ht="15" customHeight="1">
      <c r="A20" s="1"/>
      <c r="B20" s="137" t="s">
        <v>319</v>
      </c>
      <c r="C20" s="147" t="s">
        <v>142</v>
      </c>
      <c r="D20" s="156">
        <v>273175</v>
      </c>
      <c r="E20" s="164">
        <v>2.2999999999999998</v>
      </c>
      <c r="F20" s="170">
        <v>269158</v>
      </c>
      <c r="G20" s="164">
        <v>2.4</v>
      </c>
      <c r="H20" s="170">
        <v>248102</v>
      </c>
      <c r="I20" s="164">
        <v>2.8</v>
      </c>
      <c r="J20" s="181">
        <v>21056</v>
      </c>
      <c r="K20" s="186">
        <v>-418</v>
      </c>
      <c r="L20" s="181">
        <v>4017</v>
      </c>
      <c r="M20" s="171">
        <v>-191</v>
      </c>
    </row>
    <row r="21" spans="1:13" ht="15" customHeight="1">
      <c r="B21" s="137" t="s">
        <v>235</v>
      </c>
      <c r="C21" s="147" t="s">
        <v>19</v>
      </c>
      <c r="D21" s="157">
        <v>379019</v>
      </c>
      <c r="E21" s="164">
        <v>6.7</v>
      </c>
      <c r="F21" s="171">
        <v>361349</v>
      </c>
      <c r="G21" s="164">
        <v>9.1999999999999993</v>
      </c>
      <c r="H21" s="171">
        <v>338216</v>
      </c>
      <c r="I21" s="164">
        <v>8.1</v>
      </c>
      <c r="J21" s="171">
        <v>23133</v>
      </c>
      <c r="K21" s="186">
        <v>5230</v>
      </c>
      <c r="L21" s="171">
        <v>17670</v>
      </c>
      <c r="M21" s="171">
        <v>-6479</v>
      </c>
    </row>
    <row r="22" spans="1:13" ht="15" customHeight="1">
      <c r="B22" s="137" t="s">
        <v>267</v>
      </c>
      <c r="C22" s="147" t="s">
        <v>120</v>
      </c>
      <c r="D22" s="157">
        <v>331843</v>
      </c>
      <c r="E22" s="164">
        <v>0.7</v>
      </c>
      <c r="F22" s="171">
        <v>325479</v>
      </c>
      <c r="G22" s="164">
        <v>1</v>
      </c>
      <c r="H22" s="171">
        <v>294513</v>
      </c>
      <c r="I22" s="164">
        <v>1.7</v>
      </c>
      <c r="J22" s="171">
        <v>30966</v>
      </c>
      <c r="K22" s="186">
        <v>-1975</v>
      </c>
      <c r="L22" s="171">
        <v>6364</v>
      </c>
      <c r="M22" s="171">
        <v>-926</v>
      </c>
    </row>
    <row r="23" spans="1:13" ht="15" customHeight="1">
      <c r="B23" s="137" t="s">
        <v>166</v>
      </c>
      <c r="C23" s="147" t="s">
        <v>432</v>
      </c>
      <c r="D23" s="157">
        <v>508824</v>
      </c>
      <c r="E23" s="164">
        <v>28.4</v>
      </c>
      <c r="F23" s="171">
        <v>508407</v>
      </c>
      <c r="G23" s="164">
        <v>28.5</v>
      </c>
      <c r="H23" s="171">
        <v>439047</v>
      </c>
      <c r="I23" s="164">
        <v>26.9</v>
      </c>
      <c r="J23" s="171">
        <v>69360</v>
      </c>
      <c r="K23" s="186">
        <v>19815</v>
      </c>
      <c r="L23" s="171">
        <v>417</v>
      </c>
      <c r="M23" s="171">
        <v>-427</v>
      </c>
    </row>
    <row r="24" spans="1:13" ht="15" customHeight="1">
      <c r="B24" s="137" t="s">
        <v>345</v>
      </c>
      <c r="C24" s="147" t="s">
        <v>433</v>
      </c>
      <c r="D24" s="157">
        <v>328542</v>
      </c>
      <c r="E24" s="164">
        <v>10.3</v>
      </c>
      <c r="F24" s="171">
        <v>328521</v>
      </c>
      <c r="G24" s="164">
        <v>10.6</v>
      </c>
      <c r="H24" s="171">
        <v>310753</v>
      </c>
      <c r="I24" s="164">
        <v>12.9</v>
      </c>
      <c r="J24" s="171">
        <v>17768</v>
      </c>
      <c r="K24" s="186">
        <v>-3949</v>
      </c>
      <c r="L24" s="171">
        <v>21</v>
      </c>
      <c r="M24" s="171">
        <v>-651</v>
      </c>
    </row>
    <row r="25" spans="1:13" ht="15" customHeight="1">
      <c r="B25" s="137" t="s">
        <v>10</v>
      </c>
      <c r="C25" s="147" t="s">
        <v>110</v>
      </c>
      <c r="D25" s="157">
        <v>258306</v>
      </c>
      <c r="E25" s="164">
        <v>-5.7</v>
      </c>
      <c r="F25" s="171">
        <v>258300</v>
      </c>
      <c r="G25" s="164">
        <v>-4.4000000000000004</v>
      </c>
      <c r="H25" s="171">
        <v>211157</v>
      </c>
      <c r="I25" s="164">
        <v>-3.7</v>
      </c>
      <c r="J25" s="171">
        <v>47143</v>
      </c>
      <c r="K25" s="186">
        <v>-3718</v>
      </c>
      <c r="L25" s="171">
        <v>6</v>
      </c>
      <c r="M25" s="171">
        <v>-3613</v>
      </c>
    </row>
    <row r="26" spans="1:13" ht="15" customHeight="1">
      <c r="B26" s="137" t="s">
        <v>57</v>
      </c>
      <c r="C26" s="147" t="s">
        <v>146</v>
      </c>
      <c r="D26" s="157">
        <v>230991</v>
      </c>
      <c r="E26" s="164">
        <v>14</v>
      </c>
      <c r="F26" s="171">
        <v>227723</v>
      </c>
      <c r="G26" s="164">
        <v>12.9</v>
      </c>
      <c r="H26" s="171">
        <v>216174</v>
      </c>
      <c r="I26" s="164">
        <v>11.9</v>
      </c>
      <c r="J26" s="171">
        <v>11549</v>
      </c>
      <c r="K26" s="186">
        <v>2930</v>
      </c>
      <c r="L26" s="171">
        <v>3268</v>
      </c>
      <c r="M26" s="171">
        <v>2307</v>
      </c>
    </row>
    <row r="27" spans="1:13" ht="15" customHeight="1">
      <c r="B27" s="137" t="s">
        <v>198</v>
      </c>
      <c r="C27" s="147" t="s">
        <v>64</v>
      </c>
      <c r="D27" s="157">
        <v>362323</v>
      </c>
      <c r="E27" s="164">
        <v>8.5</v>
      </c>
      <c r="F27" s="171">
        <v>335459</v>
      </c>
      <c r="G27" s="164">
        <v>3.6</v>
      </c>
      <c r="H27" s="171">
        <v>315435</v>
      </c>
      <c r="I27" s="164">
        <v>2.7</v>
      </c>
      <c r="J27" s="171">
        <v>20024</v>
      </c>
      <c r="K27" s="186">
        <v>3206</v>
      </c>
      <c r="L27" s="171">
        <v>26864</v>
      </c>
      <c r="M27" s="171">
        <v>16736</v>
      </c>
    </row>
    <row r="28" spans="1:13" ht="15" customHeight="1">
      <c r="B28" s="137" t="s">
        <v>40</v>
      </c>
      <c r="C28" s="147" t="s">
        <v>340</v>
      </c>
      <c r="D28" s="157">
        <v>224843</v>
      </c>
      <c r="E28" s="164">
        <v>-15.2</v>
      </c>
      <c r="F28" s="171">
        <v>223892</v>
      </c>
      <c r="G28" s="164">
        <v>-13.2</v>
      </c>
      <c r="H28" s="171">
        <v>207091</v>
      </c>
      <c r="I28" s="164">
        <v>-14.3</v>
      </c>
      <c r="J28" s="171">
        <v>16801</v>
      </c>
      <c r="K28" s="186">
        <v>329</v>
      </c>
      <c r="L28" s="171">
        <v>951</v>
      </c>
      <c r="M28" s="171">
        <v>-6144</v>
      </c>
    </row>
    <row r="29" spans="1:13" ht="15" customHeight="1">
      <c r="B29" s="137" t="s">
        <v>172</v>
      </c>
      <c r="C29" s="148" t="s">
        <v>271</v>
      </c>
      <c r="D29" s="157">
        <v>373462</v>
      </c>
      <c r="E29" s="164">
        <v>-0.4</v>
      </c>
      <c r="F29" s="171">
        <v>372188</v>
      </c>
      <c r="G29" s="164">
        <v>-0.2</v>
      </c>
      <c r="H29" s="171">
        <v>343290</v>
      </c>
      <c r="I29" s="164">
        <v>-0.5</v>
      </c>
      <c r="J29" s="171">
        <v>28898</v>
      </c>
      <c r="K29" s="186">
        <v>809</v>
      </c>
      <c r="L29" s="171">
        <v>1274</v>
      </c>
      <c r="M29" s="171">
        <v>-332</v>
      </c>
    </row>
    <row r="30" spans="1:13" ht="15" customHeight="1">
      <c r="B30" s="137" t="s">
        <v>41</v>
      </c>
      <c r="C30" s="147" t="s">
        <v>231</v>
      </c>
      <c r="D30" s="157">
        <v>108729</v>
      </c>
      <c r="E30" s="164">
        <v>-10</v>
      </c>
      <c r="F30" s="171">
        <v>108482</v>
      </c>
      <c r="G30" s="164">
        <v>-10.1</v>
      </c>
      <c r="H30" s="171">
        <v>104329</v>
      </c>
      <c r="I30" s="164">
        <v>-9</v>
      </c>
      <c r="J30" s="171">
        <v>4153</v>
      </c>
      <c r="K30" s="186">
        <v>-1947</v>
      </c>
      <c r="L30" s="171">
        <v>247</v>
      </c>
      <c r="M30" s="171">
        <v>154</v>
      </c>
    </row>
    <row r="31" spans="1:13" ht="15" customHeight="1">
      <c r="B31" s="137" t="s">
        <v>241</v>
      </c>
      <c r="C31" s="147" t="s">
        <v>189</v>
      </c>
      <c r="D31" s="157">
        <v>174355</v>
      </c>
      <c r="E31" s="164">
        <v>0.2</v>
      </c>
      <c r="F31" s="171">
        <v>171365</v>
      </c>
      <c r="G31" s="164">
        <v>1.5</v>
      </c>
      <c r="H31" s="171">
        <v>163693</v>
      </c>
      <c r="I31" s="164">
        <v>2.7</v>
      </c>
      <c r="J31" s="171">
        <v>7672</v>
      </c>
      <c r="K31" s="186">
        <v>-1604</v>
      </c>
      <c r="L31" s="171">
        <v>2990</v>
      </c>
      <c r="M31" s="171">
        <v>-2217</v>
      </c>
    </row>
    <row r="32" spans="1:13" ht="15" customHeight="1">
      <c r="B32" s="137" t="s">
        <v>366</v>
      </c>
      <c r="C32" s="147" t="s">
        <v>434</v>
      </c>
      <c r="D32" s="157">
        <v>292113</v>
      </c>
      <c r="E32" s="164">
        <v>7.2</v>
      </c>
      <c r="F32" s="171">
        <v>291667</v>
      </c>
      <c r="G32" s="164">
        <v>7.5</v>
      </c>
      <c r="H32" s="171">
        <v>289667</v>
      </c>
      <c r="I32" s="164">
        <v>7.6</v>
      </c>
      <c r="J32" s="171">
        <v>2000</v>
      </c>
      <c r="K32" s="186">
        <v>-383</v>
      </c>
      <c r="L32" s="171">
        <v>446</v>
      </c>
      <c r="M32" s="171">
        <v>-205</v>
      </c>
    </row>
    <row r="33" spans="1:13" ht="15" customHeight="1">
      <c r="B33" s="137" t="s">
        <v>99</v>
      </c>
      <c r="C33" s="147" t="s">
        <v>147</v>
      </c>
      <c r="D33" s="157">
        <v>265526</v>
      </c>
      <c r="E33" s="164">
        <v>-0.2</v>
      </c>
      <c r="F33" s="171">
        <v>265088</v>
      </c>
      <c r="G33" s="164">
        <v>0.2</v>
      </c>
      <c r="H33" s="171">
        <v>248431</v>
      </c>
      <c r="I33" s="164">
        <v>1.2</v>
      </c>
      <c r="J33" s="171">
        <v>16657</v>
      </c>
      <c r="K33" s="186">
        <v>-2583</v>
      </c>
      <c r="L33" s="171">
        <v>438</v>
      </c>
      <c r="M33" s="171">
        <v>-982</v>
      </c>
    </row>
    <row r="34" spans="1:13" ht="15" customHeight="1">
      <c r="B34" s="137" t="s">
        <v>106</v>
      </c>
      <c r="C34" s="147" t="s">
        <v>420</v>
      </c>
      <c r="D34" s="157">
        <v>309230</v>
      </c>
      <c r="E34" s="164">
        <v>4.0999999999999996</v>
      </c>
      <c r="F34" s="171">
        <v>308903</v>
      </c>
      <c r="G34" s="164">
        <v>4</v>
      </c>
      <c r="H34" s="171">
        <v>286804</v>
      </c>
      <c r="I34" s="164">
        <v>0.8</v>
      </c>
      <c r="J34" s="171">
        <v>22099</v>
      </c>
      <c r="K34" s="186">
        <v>9688</v>
      </c>
      <c r="L34" s="171">
        <v>327</v>
      </c>
      <c r="M34" s="171">
        <v>-30</v>
      </c>
    </row>
    <row r="35" spans="1:13" ht="15" customHeight="1">
      <c r="B35" s="138" t="s">
        <v>8</v>
      </c>
      <c r="C35" s="149" t="s">
        <v>436</v>
      </c>
      <c r="D35" s="158">
        <v>241466</v>
      </c>
      <c r="E35" s="165">
        <v>2.9</v>
      </c>
      <c r="F35" s="172">
        <v>238573</v>
      </c>
      <c r="G35" s="165">
        <v>2.1</v>
      </c>
      <c r="H35" s="172">
        <v>212173</v>
      </c>
      <c r="I35" s="165">
        <v>1</v>
      </c>
      <c r="J35" s="172">
        <v>26400</v>
      </c>
      <c r="K35" s="187">
        <v>2812</v>
      </c>
      <c r="L35" s="172">
        <v>2893</v>
      </c>
      <c r="M35" s="172">
        <v>1878</v>
      </c>
    </row>
    <row r="36" spans="1:13">
      <c r="C36" s="150"/>
      <c r="D36" s="151"/>
      <c r="E36" s="151"/>
      <c r="F36" s="151"/>
      <c r="G36" s="151"/>
    </row>
    <row r="37" spans="1:13" ht="18" customHeight="1">
      <c r="A37" s="132" t="s">
        <v>104</v>
      </c>
      <c r="B37" s="132"/>
      <c r="C37" s="131"/>
      <c r="D37" s="139"/>
      <c r="E37" s="151"/>
      <c r="F37" s="151"/>
      <c r="G37" s="151"/>
      <c r="H37" s="151"/>
      <c r="I37" s="151"/>
      <c r="J37" s="151"/>
      <c r="K37" s="151"/>
      <c r="L37" s="151"/>
      <c r="M37" s="151"/>
    </row>
    <row r="38" spans="1:13" ht="13.5" customHeight="1">
      <c r="A38" s="132"/>
      <c r="B38" s="132"/>
      <c r="C38" s="131"/>
      <c r="D38" s="139"/>
      <c r="E38" s="151"/>
      <c r="F38" s="151"/>
      <c r="G38" s="151"/>
      <c r="H38" s="151"/>
      <c r="I38" s="151"/>
      <c r="J38" s="151"/>
      <c r="K38" s="151"/>
      <c r="L38" s="151"/>
      <c r="M38" s="151"/>
    </row>
    <row r="39" spans="1:13" ht="15" customHeight="1">
      <c r="C39" s="140" t="s">
        <v>416</v>
      </c>
      <c r="D39" s="140"/>
      <c r="E39" s="140"/>
      <c r="F39" s="140"/>
      <c r="G39" s="140"/>
      <c r="H39" s="140"/>
      <c r="I39" s="140"/>
      <c r="J39" s="140"/>
      <c r="K39" s="140"/>
      <c r="L39" s="140"/>
      <c r="M39" s="140"/>
    </row>
    <row r="40" spans="1:13" ht="15" customHeight="1">
      <c r="C40" s="140"/>
      <c r="D40" s="140"/>
      <c r="E40" s="140"/>
      <c r="F40" s="140"/>
      <c r="G40" s="140"/>
      <c r="H40" s="140"/>
      <c r="I40" s="140"/>
      <c r="J40" s="140"/>
      <c r="K40" s="140"/>
      <c r="L40" s="140"/>
      <c r="M40" s="140"/>
    </row>
    <row r="41" spans="1:13" ht="15" customHeight="1">
      <c r="C41" s="141" t="s">
        <v>202</v>
      </c>
      <c r="D41" s="141"/>
      <c r="E41" s="141"/>
      <c r="F41" s="141"/>
      <c r="G41" s="141"/>
      <c r="H41" s="141"/>
      <c r="I41" s="141"/>
      <c r="J41" s="141"/>
      <c r="K41" s="141"/>
      <c r="L41" s="141"/>
      <c r="M41" s="141"/>
    </row>
    <row r="42" spans="1:13" ht="15" customHeight="1">
      <c r="C42" s="141"/>
      <c r="D42" s="141"/>
      <c r="E42" s="141"/>
      <c r="F42" s="141"/>
      <c r="G42" s="141"/>
      <c r="H42" s="141"/>
      <c r="I42" s="141"/>
      <c r="J42" s="141"/>
      <c r="K42" s="141"/>
      <c r="L42" s="141"/>
      <c r="M42" s="141"/>
    </row>
    <row r="43" spans="1:13" ht="15" customHeight="1">
      <c r="C43" s="141" t="s">
        <v>556</v>
      </c>
      <c r="D43" s="141"/>
      <c r="E43" s="141"/>
      <c r="F43" s="141"/>
      <c r="G43" s="141"/>
      <c r="H43" s="141"/>
      <c r="I43" s="141"/>
      <c r="J43" s="141"/>
      <c r="K43" s="141"/>
      <c r="L43" s="141"/>
      <c r="M43" s="141"/>
    </row>
    <row r="44" spans="1:13" ht="15" customHeight="1">
      <c r="C44" s="141"/>
      <c r="D44" s="141"/>
      <c r="E44" s="141"/>
      <c r="F44" s="141"/>
      <c r="G44" s="141"/>
      <c r="H44" s="141"/>
      <c r="I44" s="141"/>
      <c r="J44" s="141"/>
      <c r="K44" s="141"/>
      <c r="L44" s="141"/>
      <c r="M44" s="141"/>
    </row>
    <row r="46" spans="1:13" ht="14.25" customHeight="1">
      <c r="C46" s="142" t="s">
        <v>431</v>
      </c>
      <c r="D46" s="151"/>
      <c r="E46" s="151"/>
      <c r="F46" s="151"/>
      <c r="G46" s="151"/>
      <c r="H46" s="151"/>
      <c r="I46" s="151"/>
      <c r="J46" s="151"/>
      <c r="K46" s="188"/>
      <c r="L46" s="151"/>
      <c r="M46" s="188" t="s">
        <v>220</v>
      </c>
    </row>
    <row r="47" spans="1:13">
      <c r="B47" s="133" t="s">
        <v>0</v>
      </c>
      <c r="C47" s="143"/>
      <c r="D47" s="152" t="s">
        <v>429</v>
      </c>
      <c r="E47" s="160"/>
      <c r="F47" s="166"/>
      <c r="G47" s="174"/>
      <c r="H47" s="177"/>
      <c r="I47" s="166"/>
      <c r="J47" s="177"/>
      <c r="K47" s="166"/>
      <c r="L47" s="166"/>
      <c r="M47" s="190"/>
    </row>
    <row r="48" spans="1:13" ht="8.25" customHeight="1">
      <c r="B48" s="134"/>
      <c r="C48" s="144"/>
      <c r="D48" s="153"/>
      <c r="E48" s="161"/>
      <c r="F48" s="167" t="s">
        <v>125</v>
      </c>
      <c r="G48" s="133"/>
      <c r="H48" s="177"/>
      <c r="I48" s="166"/>
      <c r="J48" s="177"/>
      <c r="K48" s="183"/>
      <c r="L48" s="133" t="s">
        <v>143</v>
      </c>
      <c r="M48" s="133"/>
    </row>
    <row r="49" spans="2:13" ht="13.5" customHeight="1">
      <c r="B49" s="134"/>
      <c r="C49" s="144"/>
      <c r="D49" s="153"/>
      <c r="E49" s="161"/>
      <c r="F49" s="168"/>
      <c r="G49" s="175"/>
      <c r="H49" s="167" t="s">
        <v>140</v>
      </c>
      <c r="I49" s="179"/>
      <c r="J49" s="180" t="s">
        <v>123</v>
      </c>
      <c r="K49" s="184"/>
      <c r="L49" s="175"/>
      <c r="M49" s="175"/>
    </row>
    <row r="50" spans="2:13" ht="24.75" customHeight="1">
      <c r="B50" s="135"/>
      <c r="C50" s="145"/>
      <c r="D50" s="154"/>
      <c r="E50" s="162" t="s">
        <v>430</v>
      </c>
      <c r="F50" s="169"/>
      <c r="G50" s="162" t="s">
        <v>430</v>
      </c>
      <c r="H50" s="178"/>
      <c r="I50" s="162" t="s">
        <v>430</v>
      </c>
      <c r="J50" s="178"/>
      <c r="K50" s="185" t="s">
        <v>7</v>
      </c>
      <c r="L50" s="189"/>
      <c r="M50" s="162" t="s">
        <v>7</v>
      </c>
    </row>
    <row r="51" spans="2:13" ht="12" customHeight="1">
      <c r="B51" s="136"/>
      <c r="C51" s="146"/>
      <c r="D51" s="155" t="s">
        <v>133</v>
      </c>
      <c r="E51" s="163" t="s">
        <v>135</v>
      </c>
      <c r="F51" s="163" t="s">
        <v>133</v>
      </c>
      <c r="G51" s="163" t="s">
        <v>135</v>
      </c>
      <c r="H51" s="163" t="s">
        <v>133</v>
      </c>
      <c r="I51" s="163" t="s">
        <v>135</v>
      </c>
      <c r="J51" s="163" t="s">
        <v>133</v>
      </c>
      <c r="K51" s="163" t="s">
        <v>133</v>
      </c>
      <c r="L51" s="163" t="s">
        <v>133</v>
      </c>
      <c r="M51" s="163" t="s">
        <v>133</v>
      </c>
    </row>
    <row r="52" spans="2:13" ht="15" customHeight="1">
      <c r="B52" s="137" t="s">
        <v>319</v>
      </c>
      <c r="C52" s="147" t="s">
        <v>142</v>
      </c>
      <c r="D52" s="156">
        <v>296128</v>
      </c>
      <c r="E52" s="164">
        <v>2.6</v>
      </c>
      <c r="F52" s="170">
        <v>291430</v>
      </c>
      <c r="G52" s="164">
        <v>2.2000000000000002</v>
      </c>
      <c r="H52" s="170">
        <v>266548</v>
      </c>
      <c r="I52" s="164">
        <v>2.8</v>
      </c>
      <c r="J52" s="181">
        <v>24882</v>
      </c>
      <c r="K52" s="186">
        <v>-1210</v>
      </c>
      <c r="L52" s="181">
        <v>4698</v>
      </c>
      <c r="M52" s="171">
        <v>1128</v>
      </c>
    </row>
    <row r="53" spans="2:13" ht="15" customHeight="1">
      <c r="B53" s="137" t="s">
        <v>235</v>
      </c>
      <c r="C53" s="147" t="s">
        <v>19</v>
      </c>
      <c r="D53" s="156">
        <v>445904</v>
      </c>
      <c r="E53" s="164">
        <v>26.3</v>
      </c>
      <c r="F53" s="170">
        <v>381954</v>
      </c>
      <c r="G53" s="164">
        <v>11.5</v>
      </c>
      <c r="H53" s="170">
        <v>346745</v>
      </c>
      <c r="I53" s="164">
        <v>8.1</v>
      </c>
      <c r="J53" s="181">
        <v>35209</v>
      </c>
      <c r="K53" s="186">
        <v>13734</v>
      </c>
      <c r="L53" s="181">
        <v>63950</v>
      </c>
      <c r="M53" s="171">
        <v>53440</v>
      </c>
    </row>
    <row r="54" spans="2:13" ht="15" customHeight="1">
      <c r="B54" s="137" t="s">
        <v>267</v>
      </c>
      <c r="C54" s="147" t="s">
        <v>120</v>
      </c>
      <c r="D54" s="156">
        <v>349163</v>
      </c>
      <c r="E54" s="164">
        <v>2</v>
      </c>
      <c r="F54" s="170">
        <v>343054</v>
      </c>
      <c r="G54" s="164">
        <v>2.6</v>
      </c>
      <c r="H54" s="170">
        <v>309695</v>
      </c>
      <c r="I54" s="164">
        <v>3.9</v>
      </c>
      <c r="J54" s="181">
        <v>33359</v>
      </c>
      <c r="K54" s="186">
        <v>-2745</v>
      </c>
      <c r="L54" s="181">
        <v>6109</v>
      </c>
      <c r="M54" s="171">
        <v>-2012</v>
      </c>
    </row>
    <row r="55" spans="2:13" ht="15" customHeight="1">
      <c r="B55" s="137" t="s">
        <v>166</v>
      </c>
      <c r="C55" s="147" t="s">
        <v>432</v>
      </c>
      <c r="D55" s="156">
        <v>541207</v>
      </c>
      <c r="E55" s="164">
        <v>30</v>
      </c>
      <c r="F55" s="170">
        <v>540648</v>
      </c>
      <c r="G55" s="164">
        <v>30.3</v>
      </c>
      <c r="H55" s="170">
        <v>465194</v>
      </c>
      <c r="I55" s="164">
        <v>27.6</v>
      </c>
      <c r="J55" s="181">
        <v>75454</v>
      </c>
      <c r="K55" s="186">
        <v>24879</v>
      </c>
      <c r="L55" s="181">
        <v>559</v>
      </c>
      <c r="M55" s="171">
        <v>-571</v>
      </c>
    </row>
    <row r="56" spans="2:13" ht="15" customHeight="1">
      <c r="B56" s="137" t="s">
        <v>345</v>
      </c>
      <c r="C56" s="147" t="s">
        <v>433</v>
      </c>
      <c r="D56" s="156">
        <v>336835</v>
      </c>
      <c r="E56" s="164">
        <v>6</v>
      </c>
      <c r="F56" s="170">
        <v>336805</v>
      </c>
      <c r="G56" s="164">
        <v>6</v>
      </c>
      <c r="H56" s="170">
        <v>320148</v>
      </c>
      <c r="I56" s="164">
        <v>10</v>
      </c>
      <c r="J56" s="181">
        <v>16657</v>
      </c>
      <c r="K56" s="186">
        <v>-10234</v>
      </c>
      <c r="L56" s="181">
        <v>30</v>
      </c>
      <c r="M56" s="171">
        <v>29</v>
      </c>
    </row>
    <row r="57" spans="2:13" ht="15" customHeight="1">
      <c r="B57" s="137" t="s">
        <v>10</v>
      </c>
      <c r="C57" s="147" t="s">
        <v>110</v>
      </c>
      <c r="D57" s="156">
        <v>234852</v>
      </c>
      <c r="E57" s="164">
        <v>-5.3</v>
      </c>
      <c r="F57" s="170">
        <v>234843</v>
      </c>
      <c r="G57" s="164">
        <v>-5.3</v>
      </c>
      <c r="H57" s="170">
        <v>195128</v>
      </c>
      <c r="I57" s="164">
        <v>-1.9</v>
      </c>
      <c r="J57" s="181">
        <v>39715</v>
      </c>
      <c r="K57" s="186">
        <v>-9301</v>
      </c>
      <c r="L57" s="181">
        <v>9</v>
      </c>
      <c r="M57" s="171">
        <v>-1</v>
      </c>
    </row>
    <row r="58" spans="2:13" ht="15" customHeight="1">
      <c r="B58" s="137" t="s">
        <v>57</v>
      </c>
      <c r="C58" s="147" t="s">
        <v>146</v>
      </c>
      <c r="D58" s="156">
        <v>221763</v>
      </c>
      <c r="E58" s="164">
        <v>10.199999999999999</v>
      </c>
      <c r="F58" s="170">
        <v>220624</v>
      </c>
      <c r="G58" s="164">
        <v>10.3</v>
      </c>
      <c r="H58" s="170">
        <v>208964</v>
      </c>
      <c r="I58" s="164">
        <v>9.4</v>
      </c>
      <c r="J58" s="181">
        <v>11660</v>
      </c>
      <c r="K58" s="186">
        <v>2577</v>
      </c>
      <c r="L58" s="181">
        <v>1139</v>
      </c>
      <c r="M58" s="171">
        <v>-120</v>
      </c>
    </row>
    <row r="59" spans="2:13" ht="15" customHeight="1">
      <c r="B59" s="137" t="s">
        <v>198</v>
      </c>
      <c r="C59" s="147" t="s">
        <v>64</v>
      </c>
      <c r="D59" s="156">
        <v>377040</v>
      </c>
      <c r="E59" s="164">
        <v>10</v>
      </c>
      <c r="F59" s="170">
        <v>333889</v>
      </c>
      <c r="G59" s="164">
        <v>0.6</v>
      </c>
      <c r="H59" s="170">
        <v>315308</v>
      </c>
      <c r="I59" s="164">
        <v>1.7</v>
      </c>
      <c r="J59" s="181">
        <v>18581</v>
      </c>
      <c r="K59" s="186">
        <v>-3272</v>
      </c>
      <c r="L59" s="181">
        <v>43151</v>
      </c>
      <c r="M59" s="171">
        <v>31862</v>
      </c>
    </row>
    <row r="60" spans="2:13" ht="15" customHeight="1">
      <c r="B60" s="137" t="s">
        <v>40</v>
      </c>
      <c r="C60" s="147" t="s">
        <v>340</v>
      </c>
      <c r="D60" s="156">
        <v>224127</v>
      </c>
      <c r="E60" s="164">
        <v>-17.399999999999999</v>
      </c>
      <c r="F60" s="170">
        <v>223680</v>
      </c>
      <c r="G60" s="164">
        <v>-17.5</v>
      </c>
      <c r="H60" s="170">
        <v>201412</v>
      </c>
      <c r="I60" s="164">
        <v>-20.8</v>
      </c>
      <c r="J60" s="181">
        <v>22268</v>
      </c>
      <c r="K60" s="186">
        <v>5623</v>
      </c>
      <c r="L60" s="181">
        <v>447</v>
      </c>
      <c r="M60" s="171">
        <v>352</v>
      </c>
    </row>
    <row r="61" spans="2:13" ht="15" customHeight="1">
      <c r="B61" s="137" t="s">
        <v>172</v>
      </c>
      <c r="C61" s="148" t="s">
        <v>271</v>
      </c>
      <c r="D61" s="156">
        <v>434466</v>
      </c>
      <c r="E61" s="164">
        <v>1.5</v>
      </c>
      <c r="F61" s="170">
        <v>432466</v>
      </c>
      <c r="G61" s="164">
        <v>1.2</v>
      </c>
      <c r="H61" s="170">
        <v>397168</v>
      </c>
      <c r="I61" s="164">
        <v>1.2</v>
      </c>
      <c r="J61" s="181">
        <v>35298</v>
      </c>
      <c r="K61" s="186">
        <v>403</v>
      </c>
      <c r="L61" s="181">
        <v>2000</v>
      </c>
      <c r="M61" s="171">
        <v>1532</v>
      </c>
    </row>
    <row r="62" spans="2:13" ht="15" customHeight="1">
      <c r="B62" s="137" t="s">
        <v>41</v>
      </c>
      <c r="C62" s="147" t="s">
        <v>231</v>
      </c>
      <c r="D62" s="156">
        <v>141033</v>
      </c>
      <c r="E62" s="164">
        <v>2.9</v>
      </c>
      <c r="F62" s="170">
        <v>140881</v>
      </c>
      <c r="G62" s="164">
        <v>3</v>
      </c>
      <c r="H62" s="170">
        <v>134980</v>
      </c>
      <c r="I62" s="164">
        <v>4.9000000000000004</v>
      </c>
      <c r="J62" s="181">
        <v>5901</v>
      </c>
      <c r="K62" s="186">
        <v>-2287</v>
      </c>
      <c r="L62" s="181">
        <v>152</v>
      </c>
      <c r="M62" s="171">
        <v>-66</v>
      </c>
    </row>
    <row r="63" spans="2:13" ht="15" customHeight="1">
      <c r="B63" s="137" t="s">
        <v>241</v>
      </c>
      <c r="C63" s="147" t="s">
        <v>189</v>
      </c>
      <c r="D63" s="156">
        <v>176845</v>
      </c>
      <c r="E63" s="164">
        <v>-2</v>
      </c>
      <c r="F63" s="170">
        <v>176816</v>
      </c>
      <c r="G63" s="164">
        <v>-2</v>
      </c>
      <c r="H63" s="170">
        <v>164954</v>
      </c>
      <c r="I63" s="164">
        <v>-3.8</v>
      </c>
      <c r="J63" s="181">
        <v>11862</v>
      </c>
      <c r="K63" s="186">
        <v>3048</v>
      </c>
      <c r="L63" s="181">
        <v>29</v>
      </c>
      <c r="M63" s="171">
        <v>29</v>
      </c>
    </row>
    <row r="64" spans="2:13" ht="15" customHeight="1">
      <c r="B64" s="137" t="s">
        <v>366</v>
      </c>
      <c r="C64" s="147" t="s">
        <v>434</v>
      </c>
      <c r="D64" s="156">
        <v>328955</v>
      </c>
      <c r="E64" s="164">
        <v>6.6</v>
      </c>
      <c r="F64" s="170">
        <v>328938</v>
      </c>
      <c r="G64" s="164">
        <v>6.6</v>
      </c>
      <c r="H64" s="170">
        <v>327993</v>
      </c>
      <c r="I64" s="164">
        <v>7</v>
      </c>
      <c r="J64" s="181">
        <v>945</v>
      </c>
      <c r="K64" s="186">
        <v>-1229</v>
      </c>
      <c r="L64" s="181">
        <v>17</v>
      </c>
      <c r="M64" s="171">
        <v>2</v>
      </c>
    </row>
    <row r="65" spans="2:13" ht="15" customHeight="1">
      <c r="B65" s="137" t="s">
        <v>99</v>
      </c>
      <c r="C65" s="147" t="s">
        <v>147</v>
      </c>
      <c r="D65" s="156">
        <v>294936</v>
      </c>
      <c r="E65" s="164">
        <v>-1</v>
      </c>
      <c r="F65" s="170">
        <v>294666</v>
      </c>
      <c r="G65" s="164">
        <v>-0.9</v>
      </c>
      <c r="H65" s="170">
        <v>271457</v>
      </c>
      <c r="I65" s="164">
        <v>0.3</v>
      </c>
      <c r="J65" s="181">
        <v>23209</v>
      </c>
      <c r="K65" s="186">
        <v>-3549</v>
      </c>
      <c r="L65" s="181">
        <v>270</v>
      </c>
      <c r="M65" s="171">
        <v>17</v>
      </c>
    </row>
    <row r="66" spans="2:13" ht="15" customHeight="1">
      <c r="B66" s="137" t="s">
        <v>106</v>
      </c>
      <c r="C66" s="147" t="s">
        <v>420</v>
      </c>
      <c r="D66" s="156">
        <v>334445</v>
      </c>
      <c r="E66" s="164">
        <v>13.6</v>
      </c>
      <c r="F66" s="170">
        <v>333855</v>
      </c>
      <c r="G66" s="164">
        <v>13.6</v>
      </c>
      <c r="H66" s="170">
        <v>301804</v>
      </c>
      <c r="I66" s="164">
        <v>9.1</v>
      </c>
      <c r="J66" s="181">
        <v>32051</v>
      </c>
      <c r="K66" s="186">
        <v>15191</v>
      </c>
      <c r="L66" s="181">
        <v>590</v>
      </c>
      <c r="M66" s="171">
        <v>-104</v>
      </c>
    </row>
    <row r="67" spans="2:13" ht="15" customHeight="1">
      <c r="B67" s="138" t="s">
        <v>8</v>
      </c>
      <c r="C67" s="149" t="s">
        <v>436</v>
      </c>
      <c r="D67" s="159">
        <v>218170</v>
      </c>
      <c r="E67" s="165">
        <v>-0.6</v>
      </c>
      <c r="F67" s="173">
        <v>214618</v>
      </c>
      <c r="G67" s="165">
        <v>-1.9</v>
      </c>
      <c r="H67" s="173">
        <v>189065</v>
      </c>
      <c r="I67" s="165">
        <v>-4.5</v>
      </c>
      <c r="J67" s="182">
        <v>25553</v>
      </c>
      <c r="K67" s="187">
        <v>4962</v>
      </c>
      <c r="L67" s="182">
        <v>3552</v>
      </c>
      <c r="M67" s="172">
        <v>2762</v>
      </c>
    </row>
    <row r="69" spans="2:13">
      <c r="C69" s="150"/>
      <c r="D69" s="151"/>
      <c r="E69" s="151"/>
      <c r="G69" s="176" t="s">
        <v>346</v>
      </c>
    </row>
    <row r="70" spans="2:13">
      <c r="C70" s="150"/>
      <c r="D70" s="151"/>
      <c r="E70" s="151"/>
      <c r="F70" s="151"/>
      <c r="G70" s="151"/>
    </row>
    <row r="71" spans="2:13">
      <c r="C71" s="150"/>
      <c r="D71" s="151"/>
      <c r="E71" s="151"/>
      <c r="F71" s="151"/>
      <c r="G71" s="151"/>
    </row>
    <row r="72" spans="2:13">
      <c r="C72" s="150"/>
      <c r="D72" s="151"/>
      <c r="E72" s="151"/>
      <c r="F72" s="151"/>
      <c r="G72" s="151"/>
    </row>
    <row r="73" spans="2:13">
      <c r="C73" s="150"/>
      <c r="D73" s="151"/>
      <c r="E73" s="151"/>
      <c r="F73" s="151"/>
      <c r="G73" s="151"/>
    </row>
    <row r="74" spans="2:13">
      <c r="C74" s="150"/>
      <c r="D74" s="151"/>
      <c r="E74" s="151"/>
      <c r="F74" s="151"/>
      <c r="G74" s="151"/>
    </row>
    <row r="75" spans="2:13">
      <c r="C75" s="150"/>
      <c r="D75" s="151"/>
      <c r="E75" s="151"/>
      <c r="F75" s="151"/>
      <c r="G75" s="151"/>
    </row>
    <row r="76" spans="2:13">
      <c r="C76" s="150"/>
      <c r="D76" s="151"/>
      <c r="E76" s="151"/>
      <c r="F76" s="151"/>
      <c r="G76" s="151"/>
    </row>
    <row r="77" spans="2:13">
      <c r="C77" s="150"/>
      <c r="D77" s="151"/>
      <c r="E77" s="151"/>
      <c r="F77" s="151"/>
      <c r="G77" s="151"/>
    </row>
    <row r="78" spans="2:13">
      <c r="C78" s="150"/>
      <c r="D78" s="151"/>
      <c r="E78" s="151"/>
      <c r="F78" s="151"/>
      <c r="G78" s="151"/>
    </row>
    <row r="79" spans="2:13">
      <c r="C79" s="150"/>
      <c r="D79" s="151"/>
      <c r="E79" s="151"/>
      <c r="F79" s="151"/>
      <c r="G79" s="151"/>
    </row>
    <row r="80" spans="2:13">
      <c r="C80" s="150"/>
      <c r="D80" s="151"/>
      <c r="E80" s="151"/>
      <c r="F80" s="151"/>
      <c r="G80" s="151"/>
    </row>
    <row r="81" spans="3:7">
      <c r="C81" s="150"/>
      <c r="D81" s="151"/>
      <c r="E81" s="151"/>
      <c r="F81" s="151"/>
      <c r="G81" s="151"/>
    </row>
    <row r="82" spans="3:7">
      <c r="C82" s="150"/>
      <c r="D82" s="151"/>
      <c r="E82" s="151"/>
      <c r="F82" s="151"/>
      <c r="G82" s="151"/>
    </row>
    <row r="83" spans="3:7">
      <c r="C83" s="150"/>
      <c r="D83" s="151"/>
      <c r="E83" s="151"/>
      <c r="F83" s="151"/>
      <c r="G83" s="151"/>
    </row>
    <row r="84" spans="3:7">
      <c r="C84" s="150"/>
      <c r="D84" s="151"/>
      <c r="E84" s="151"/>
      <c r="F84" s="151"/>
      <c r="G84" s="151"/>
    </row>
    <row r="85" spans="3:7">
      <c r="C85" s="150"/>
      <c r="D85" s="151"/>
      <c r="E85" s="151"/>
      <c r="F85" s="151"/>
      <c r="G85" s="151"/>
    </row>
    <row r="86" spans="3:7">
      <c r="C86" s="150"/>
      <c r="D86" s="151"/>
      <c r="E86" s="151"/>
      <c r="F86" s="151"/>
      <c r="G86" s="151"/>
    </row>
    <row r="87" spans="3:7">
      <c r="C87" s="150"/>
      <c r="D87" s="151"/>
      <c r="E87" s="151"/>
      <c r="F87" s="151"/>
      <c r="G87" s="151"/>
    </row>
    <row r="88" spans="3:7">
      <c r="C88" s="150"/>
      <c r="D88" s="151"/>
      <c r="E88" s="151"/>
      <c r="F88" s="151"/>
      <c r="G88" s="151"/>
    </row>
    <row r="89" spans="3:7">
      <c r="C89" s="150"/>
      <c r="D89" s="151"/>
      <c r="E89" s="151"/>
      <c r="F89" s="151"/>
      <c r="G89" s="151"/>
    </row>
    <row r="90" spans="3:7">
      <c r="C90" s="150"/>
      <c r="D90" s="151"/>
      <c r="E90" s="151"/>
      <c r="F90" s="151"/>
      <c r="G90" s="151"/>
    </row>
    <row r="91" spans="3:7">
      <c r="C91" s="150"/>
      <c r="D91" s="151"/>
      <c r="E91" s="151"/>
      <c r="F91" s="151"/>
      <c r="G91" s="151"/>
    </row>
    <row r="92" spans="3:7">
      <c r="C92" s="150"/>
      <c r="D92" s="151"/>
      <c r="E92" s="151"/>
      <c r="F92" s="151"/>
      <c r="G92" s="151"/>
    </row>
    <row r="93" spans="3:7">
      <c r="C93" s="150"/>
      <c r="D93" s="151"/>
      <c r="E93" s="151"/>
      <c r="F93" s="151"/>
      <c r="G93" s="151"/>
    </row>
    <row r="94" spans="3:7">
      <c r="C94" s="150"/>
      <c r="D94" s="151"/>
      <c r="E94" s="151"/>
      <c r="F94" s="151"/>
      <c r="G94" s="151"/>
    </row>
    <row r="95" spans="3:7">
      <c r="C95" s="150"/>
      <c r="D95" s="151"/>
      <c r="E95" s="151"/>
      <c r="F95" s="151"/>
      <c r="G95" s="151"/>
    </row>
    <row r="96" spans="3:7">
      <c r="C96" s="150"/>
      <c r="D96" s="151"/>
      <c r="E96" s="151"/>
      <c r="F96" s="151"/>
      <c r="G96" s="176" t="s">
        <v>346</v>
      </c>
    </row>
    <row r="97" spans="3:6">
      <c r="C97" s="150"/>
      <c r="D97" s="151"/>
      <c r="E97" s="151"/>
      <c r="F97" s="151"/>
    </row>
    <row r="98" spans="3:6">
      <c r="C98" s="150"/>
      <c r="D98" s="151"/>
      <c r="E98" s="151"/>
      <c r="F98" s="151"/>
    </row>
  </sheetData>
  <mergeCells count="18">
    <mergeCell ref="H17:I17"/>
    <mergeCell ref="J17:K17"/>
    <mergeCell ref="H49:I49"/>
    <mergeCell ref="J49:K49"/>
    <mergeCell ref="C7:M8"/>
    <mergeCell ref="C9:M10"/>
    <mergeCell ref="C11:M12"/>
    <mergeCell ref="B15:C18"/>
    <mergeCell ref="D15:E17"/>
    <mergeCell ref="F16:G17"/>
    <mergeCell ref="L16:M17"/>
    <mergeCell ref="C39:M40"/>
    <mergeCell ref="C41:M42"/>
    <mergeCell ref="C43:M44"/>
    <mergeCell ref="B47:C50"/>
    <mergeCell ref="D47:E49"/>
    <mergeCell ref="F48:G49"/>
    <mergeCell ref="L48:M49"/>
  </mergeCells>
  <phoneticPr fontId="25"/>
  <pageMargins left="0.57999999999999996" right="0.43" top="0.4" bottom="0.27559055118110237" header="0.22" footer="0.35433070866141736"/>
  <pageSetup paperSize="9" scale="8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0">
    <tabColor indexed="12"/>
  </sheetPr>
  <dimension ref="A1:K97"/>
  <sheetViews>
    <sheetView view="pageBreakPreview" zoomScaleSheetLayoutView="100" workbookViewId="0"/>
  </sheetViews>
  <sheetFormatPr defaultColWidth="9" defaultRowHeight="13"/>
  <cols>
    <col min="1" max="1" width="2.08984375" style="1" customWidth="1"/>
    <col min="2" max="2" width="3.26953125" style="1" customWidth="1"/>
    <col min="3" max="3" width="31.453125" style="1" customWidth="1"/>
    <col min="4" max="11" width="9.26953125" style="1" customWidth="1"/>
    <col min="12" max="12" width="9" style="1" bestFit="1" customWidth="0"/>
    <col min="13" max="16384" width="9" style="1"/>
  </cols>
  <sheetData>
    <row r="1" spans="1:11" ht="16.5">
      <c r="A1" s="132" t="s">
        <v>13</v>
      </c>
      <c r="B1" s="132"/>
      <c r="C1" s="131"/>
      <c r="D1" s="151"/>
      <c r="E1" s="151"/>
      <c r="F1" s="151"/>
      <c r="G1" s="151"/>
      <c r="H1" s="151"/>
      <c r="I1" s="151"/>
      <c r="J1" s="151"/>
      <c r="K1" s="151"/>
    </row>
    <row r="2" spans="1:11" ht="16.5">
      <c r="A2" s="132"/>
      <c r="B2" s="132"/>
      <c r="C2" s="131"/>
      <c r="D2" s="151"/>
      <c r="E2" s="151"/>
      <c r="F2" s="151"/>
      <c r="G2" s="151"/>
      <c r="H2" s="151"/>
      <c r="I2" s="151"/>
      <c r="J2" s="151"/>
      <c r="K2" s="151"/>
    </row>
    <row r="3" spans="1:11" ht="16.5">
      <c r="A3" s="132" t="s">
        <v>437</v>
      </c>
      <c r="B3" s="132"/>
      <c r="E3" s="151"/>
      <c r="F3" s="151"/>
      <c r="G3" s="151"/>
      <c r="H3" s="151"/>
      <c r="I3" s="151"/>
      <c r="J3" s="151"/>
      <c r="K3" s="151"/>
    </row>
    <row r="4" spans="1:11" ht="13.5" customHeight="1">
      <c r="A4" s="132"/>
      <c r="B4" s="132"/>
      <c r="E4" s="151"/>
      <c r="F4" s="151"/>
      <c r="G4" s="151"/>
      <c r="H4" s="151"/>
      <c r="I4" s="151"/>
      <c r="J4" s="151"/>
      <c r="K4" s="151"/>
    </row>
    <row r="5" spans="1:11" ht="15" customHeight="1">
      <c r="C5" s="140" t="s">
        <v>557</v>
      </c>
      <c r="D5" s="140"/>
      <c r="E5" s="140"/>
      <c r="F5" s="140"/>
      <c r="G5" s="140"/>
      <c r="H5" s="140"/>
      <c r="I5" s="140"/>
      <c r="J5" s="140"/>
      <c r="K5" s="140"/>
    </row>
    <row r="6" spans="1:11" ht="15" customHeight="1">
      <c r="C6" s="140"/>
      <c r="D6" s="140"/>
      <c r="E6" s="140"/>
      <c r="F6" s="140"/>
      <c r="G6" s="140"/>
      <c r="H6" s="140"/>
      <c r="I6" s="140"/>
      <c r="J6" s="140"/>
      <c r="K6" s="140"/>
    </row>
    <row r="7" spans="1:11" ht="15" customHeight="1">
      <c r="C7" s="141" t="s">
        <v>558</v>
      </c>
      <c r="D7" s="141"/>
      <c r="E7" s="141"/>
      <c r="F7" s="141"/>
      <c r="G7" s="141"/>
      <c r="H7" s="141"/>
      <c r="I7" s="141"/>
      <c r="J7" s="141"/>
      <c r="K7" s="141"/>
    </row>
    <row r="8" spans="1:11" ht="15" customHeight="1">
      <c r="C8" s="141"/>
      <c r="D8" s="141"/>
      <c r="E8" s="141"/>
      <c r="F8" s="141"/>
      <c r="G8" s="141"/>
      <c r="H8" s="141"/>
      <c r="I8" s="141"/>
      <c r="J8" s="141"/>
      <c r="K8" s="141"/>
    </row>
    <row r="9" spans="1:11" ht="15" customHeight="1">
      <c r="C9" s="141"/>
      <c r="D9" s="141"/>
      <c r="E9" s="141"/>
      <c r="F9" s="141"/>
      <c r="G9" s="141"/>
      <c r="H9" s="141"/>
      <c r="I9" s="141"/>
      <c r="J9" s="141"/>
      <c r="K9" s="141"/>
    </row>
    <row r="10" spans="1:11" ht="15" customHeight="1">
      <c r="C10" s="141" t="s">
        <v>342</v>
      </c>
      <c r="D10" s="141"/>
      <c r="E10" s="141"/>
      <c r="F10" s="141"/>
      <c r="G10" s="141"/>
      <c r="H10" s="141"/>
      <c r="I10" s="141"/>
      <c r="J10" s="141"/>
      <c r="K10" s="141"/>
    </row>
    <row r="11" spans="1:11" ht="15" customHeight="1">
      <c r="C11" s="141"/>
      <c r="D11" s="141"/>
      <c r="E11" s="141"/>
      <c r="F11" s="141"/>
      <c r="G11" s="141"/>
      <c r="H11" s="141"/>
      <c r="I11" s="141"/>
      <c r="J11" s="141"/>
      <c r="K11" s="141"/>
    </row>
    <row r="12" spans="1:11" ht="14.25" customHeight="1">
      <c r="C12" s="44"/>
      <c r="D12" s="44"/>
      <c r="E12" s="44"/>
      <c r="F12" s="44"/>
      <c r="G12" s="44"/>
      <c r="H12" s="44"/>
      <c r="I12" s="44"/>
      <c r="J12" s="44"/>
      <c r="K12" s="44"/>
    </row>
    <row r="13" spans="1:11" s="151" customFormat="1" ht="14.25" customHeight="1">
      <c r="C13" s="142" t="s">
        <v>438</v>
      </c>
      <c r="K13" s="188" t="s">
        <v>427</v>
      </c>
    </row>
    <row r="14" spans="1:11" ht="8.25" customHeight="1">
      <c r="B14" s="194" t="s">
        <v>0</v>
      </c>
      <c r="C14" s="197"/>
      <c r="D14" s="152" t="s">
        <v>259</v>
      </c>
      <c r="E14" s="160"/>
      <c r="F14" s="208"/>
      <c r="G14" s="174"/>
      <c r="H14" s="208"/>
      <c r="I14" s="174"/>
      <c r="J14" s="167" t="s">
        <v>244</v>
      </c>
      <c r="K14" s="133"/>
    </row>
    <row r="15" spans="1:11" ht="15" customHeight="1">
      <c r="B15" s="195"/>
      <c r="C15" s="198"/>
      <c r="D15" s="153"/>
      <c r="E15" s="161"/>
      <c r="F15" s="152" t="s">
        <v>441</v>
      </c>
      <c r="G15" s="211"/>
      <c r="H15" s="152" t="s">
        <v>96</v>
      </c>
      <c r="I15" s="211"/>
      <c r="J15" s="168"/>
      <c r="K15" s="175"/>
    </row>
    <row r="16" spans="1:11" s="192" customFormat="1" ht="24.75" customHeight="1">
      <c r="B16" s="196"/>
      <c r="C16" s="199"/>
      <c r="D16" s="154"/>
      <c r="E16" s="162" t="s">
        <v>430</v>
      </c>
      <c r="F16" s="154"/>
      <c r="G16" s="162" t="s">
        <v>430</v>
      </c>
      <c r="H16" s="154"/>
      <c r="I16" s="162" t="s">
        <v>430</v>
      </c>
      <c r="J16" s="169"/>
      <c r="K16" s="162" t="s">
        <v>201</v>
      </c>
    </row>
    <row r="17" spans="2:11" s="193" customFormat="1" ht="10.5" customHeight="1">
      <c r="B17" s="136"/>
      <c r="C17" s="146"/>
      <c r="D17" s="202" t="s">
        <v>139</v>
      </c>
      <c r="E17" s="207" t="s">
        <v>135</v>
      </c>
      <c r="F17" s="207" t="s">
        <v>139</v>
      </c>
      <c r="G17" s="207" t="s">
        <v>135</v>
      </c>
      <c r="H17" s="207" t="s">
        <v>139</v>
      </c>
      <c r="I17" s="207" t="s">
        <v>135</v>
      </c>
      <c r="J17" s="207" t="s">
        <v>444</v>
      </c>
      <c r="K17" s="207" t="s">
        <v>444</v>
      </c>
    </row>
    <row r="18" spans="2:11" ht="15" customHeight="1">
      <c r="B18" s="137" t="s">
        <v>319</v>
      </c>
      <c r="C18" s="147" t="s">
        <v>142</v>
      </c>
      <c r="D18" s="203">
        <v>140.1</v>
      </c>
      <c r="E18" s="164">
        <v>-1.6</v>
      </c>
      <c r="F18" s="209">
        <v>128.80000000000001</v>
      </c>
      <c r="G18" s="164">
        <v>-2</v>
      </c>
      <c r="H18" s="209">
        <v>11.3</v>
      </c>
      <c r="I18" s="164">
        <v>2.7</v>
      </c>
      <c r="J18" s="209">
        <v>17.899999999999999</v>
      </c>
      <c r="K18" s="164">
        <v>-0.20000000000000284</v>
      </c>
    </row>
    <row r="19" spans="2:11" ht="15" customHeight="1">
      <c r="B19" s="137" t="s">
        <v>235</v>
      </c>
      <c r="C19" s="147" t="s">
        <v>19</v>
      </c>
      <c r="D19" s="204">
        <v>163.6</v>
      </c>
      <c r="E19" s="164">
        <v>-1.3</v>
      </c>
      <c r="F19" s="164">
        <v>150</v>
      </c>
      <c r="G19" s="164">
        <v>-2.6</v>
      </c>
      <c r="H19" s="164">
        <v>13.6</v>
      </c>
      <c r="I19" s="164">
        <v>17.2</v>
      </c>
      <c r="J19" s="209">
        <v>19.8</v>
      </c>
      <c r="K19" s="164">
        <v>-0.5</v>
      </c>
    </row>
    <row r="20" spans="2:11" ht="15" customHeight="1">
      <c r="B20" s="137" t="s">
        <v>267</v>
      </c>
      <c r="C20" s="147" t="s">
        <v>120</v>
      </c>
      <c r="D20" s="204">
        <v>157.6</v>
      </c>
      <c r="E20" s="164">
        <v>-1.7</v>
      </c>
      <c r="F20" s="164">
        <v>143.30000000000001</v>
      </c>
      <c r="G20" s="164">
        <v>-1.9</v>
      </c>
      <c r="H20" s="164">
        <v>14.3</v>
      </c>
      <c r="I20" s="164">
        <v>0</v>
      </c>
      <c r="J20" s="164">
        <v>18.8</v>
      </c>
      <c r="K20" s="164">
        <v>-0.39999999999999858</v>
      </c>
    </row>
    <row r="21" spans="2:11" ht="15" customHeight="1">
      <c r="B21" s="137" t="s">
        <v>166</v>
      </c>
      <c r="C21" s="147" t="s">
        <v>432</v>
      </c>
      <c r="D21" s="204">
        <v>151.1</v>
      </c>
      <c r="E21" s="164">
        <v>-8.8000000000000007</v>
      </c>
      <c r="F21" s="164">
        <v>135.1</v>
      </c>
      <c r="G21" s="164">
        <v>-9.1</v>
      </c>
      <c r="H21" s="164">
        <v>16</v>
      </c>
      <c r="I21" s="164">
        <v>-5.9</v>
      </c>
      <c r="J21" s="164">
        <v>17.5</v>
      </c>
      <c r="K21" s="164">
        <v>-1.8999999999999986</v>
      </c>
    </row>
    <row r="22" spans="2:11" ht="15" customHeight="1">
      <c r="B22" s="137" t="s">
        <v>345</v>
      </c>
      <c r="C22" s="147" t="s">
        <v>433</v>
      </c>
      <c r="D22" s="204">
        <v>143.6</v>
      </c>
      <c r="E22" s="164">
        <v>-10.5</v>
      </c>
      <c r="F22" s="164">
        <v>136.69999999999999</v>
      </c>
      <c r="G22" s="164">
        <v>-7.6</v>
      </c>
      <c r="H22" s="164">
        <v>6.9</v>
      </c>
      <c r="I22" s="164">
        <v>-45.2</v>
      </c>
      <c r="J22" s="164">
        <v>17.2</v>
      </c>
      <c r="K22" s="164">
        <v>-1.5</v>
      </c>
    </row>
    <row r="23" spans="2:11" ht="15" customHeight="1">
      <c r="B23" s="137" t="s">
        <v>10</v>
      </c>
      <c r="C23" s="147" t="s">
        <v>110</v>
      </c>
      <c r="D23" s="204">
        <v>164.5</v>
      </c>
      <c r="E23" s="164">
        <v>-2.9</v>
      </c>
      <c r="F23" s="164">
        <v>140.80000000000001</v>
      </c>
      <c r="G23" s="164">
        <v>-1.6</v>
      </c>
      <c r="H23" s="164">
        <v>23.7</v>
      </c>
      <c r="I23" s="164">
        <v>-10.199999999999999</v>
      </c>
      <c r="J23" s="164">
        <v>19.600000000000001</v>
      </c>
      <c r="K23" s="164">
        <v>0.10000000000000142</v>
      </c>
    </row>
    <row r="24" spans="2:11" ht="15" customHeight="1">
      <c r="B24" s="137" t="s">
        <v>57</v>
      </c>
      <c r="C24" s="147" t="s">
        <v>146</v>
      </c>
      <c r="D24" s="204">
        <v>131.69999999999999</v>
      </c>
      <c r="E24" s="164">
        <v>3.8</v>
      </c>
      <c r="F24" s="164">
        <v>124.8</v>
      </c>
      <c r="G24" s="164">
        <v>3.2</v>
      </c>
      <c r="H24" s="164">
        <v>6.9</v>
      </c>
      <c r="I24" s="164">
        <v>18.899999999999999</v>
      </c>
      <c r="J24" s="164">
        <v>18.100000000000001</v>
      </c>
      <c r="K24" s="164">
        <v>0.20000000000000284</v>
      </c>
    </row>
    <row r="25" spans="2:11" ht="15" customHeight="1">
      <c r="B25" s="137" t="s">
        <v>198</v>
      </c>
      <c r="C25" s="147" t="s">
        <v>64</v>
      </c>
      <c r="D25" s="204">
        <v>137.4</v>
      </c>
      <c r="E25" s="164">
        <v>-2.1</v>
      </c>
      <c r="F25" s="164">
        <v>129</v>
      </c>
      <c r="G25" s="164">
        <v>-3.3</v>
      </c>
      <c r="H25" s="164">
        <v>8.4</v>
      </c>
      <c r="I25" s="164">
        <v>18.2</v>
      </c>
      <c r="J25" s="164">
        <v>17.600000000000001</v>
      </c>
      <c r="K25" s="164">
        <v>-0.69999999999999929</v>
      </c>
    </row>
    <row r="26" spans="2:11" ht="15" customHeight="1">
      <c r="B26" s="137" t="s">
        <v>40</v>
      </c>
      <c r="C26" s="147" t="s">
        <v>340</v>
      </c>
      <c r="D26" s="204">
        <v>122.6</v>
      </c>
      <c r="E26" s="164">
        <v>-10.9</v>
      </c>
      <c r="F26" s="164">
        <v>115.4</v>
      </c>
      <c r="G26" s="164">
        <v>-9.3000000000000007</v>
      </c>
      <c r="H26" s="164">
        <v>7.2</v>
      </c>
      <c r="I26" s="164">
        <v>-29.4</v>
      </c>
      <c r="J26" s="164">
        <v>15.2</v>
      </c>
      <c r="K26" s="164">
        <v>-2.4000000000000021</v>
      </c>
    </row>
    <row r="27" spans="2:11" ht="15" customHeight="1">
      <c r="B27" s="137" t="s">
        <v>172</v>
      </c>
      <c r="C27" s="147" t="s">
        <v>271</v>
      </c>
      <c r="D27" s="204">
        <v>147.4</v>
      </c>
      <c r="E27" s="164">
        <v>-4.5999999999999996</v>
      </c>
      <c r="F27" s="164">
        <v>134.9</v>
      </c>
      <c r="G27" s="164">
        <v>-4.5999999999999996</v>
      </c>
      <c r="H27" s="164">
        <v>12.5</v>
      </c>
      <c r="I27" s="164">
        <v>-3.8</v>
      </c>
      <c r="J27" s="164">
        <v>17.600000000000001</v>
      </c>
      <c r="K27" s="164">
        <v>-0.79999999999999716</v>
      </c>
    </row>
    <row r="28" spans="2:11" ht="15" customHeight="1">
      <c r="B28" s="137" t="s">
        <v>41</v>
      </c>
      <c r="C28" s="147" t="s">
        <v>231</v>
      </c>
      <c r="D28" s="204">
        <v>79.400000000000006</v>
      </c>
      <c r="E28" s="164">
        <v>-16</v>
      </c>
      <c r="F28" s="164">
        <v>76.3</v>
      </c>
      <c r="G28" s="164">
        <v>-14.2</v>
      </c>
      <c r="H28" s="164">
        <v>3.1</v>
      </c>
      <c r="I28" s="164">
        <v>-44.6</v>
      </c>
      <c r="J28" s="164">
        <v>12.8</v>
      </c>
      <c r="K28" s="164">
        <v>-2</v>
      </c>
    </row>
    <row r="29" spans="2:11" ht="15" customHeight="1">
      <c r="B29" s="137" t="s">
        <v>241</v>
      </c>
      <c r="C29" s="147" t="s">
        <v>189</v>
      </c>
      <c r="D29" s="204">
        <v>118.3</v>
      </c>
      <c r="E29" s="164">
        <v>3.6</v>
      </c>
      <c r="F29" s="164">
        <v>113.2</v>
      </c>
      <c r="G29" s="164">
        <v>3.9</v>
      </c>
      <c r="H29" s="164">
        <v>5.0999999999999996</v>
      </c>
      <c r="I29" s="164">
        <v>-5.6</v>
      </c>
      <c r="J29" s="164">
        <v>16.7</v>
      </c>
      <c r="K29" s="164">
        <v>0.59999999999999787</v>
      </c>
    </row>
    <row r="30" spans="2:11" ht="15" customHeight="1">
      <c r="B30" s="137" t="s">
        <v>366</v>
      </c>
      <c r="C30" s="147" t="s">
        <v>434</v>
      </c>
      <c r="D30" s="204">
        <v>138.9</v>
      </c>
      <c r="E30" s="164">
        <v>13</v>
      </c>
      <c r="F30" s="164">
        <v>116.6</v>
      </c>
      <c r="G30" s="164">
        <v>5</v>
      </c>
      <c r="H30" s="164">
        <v>22.3</v>
      </c>
      <c r="I30" s="164">
        <v>87.5</v>
      </c>
      <c r="J30" s="164">
        <v>17.3</v>
      </c>
      <c r="K30" s="164">
        <v>1.1999999999999993</v>
      </c>
    </row>
    <row r="31" spans="2:11" ht="15" customHeight="1">
      <c r="B31" s="137" t="s">
        <v>99</v>
      </c>
      <c r="C31" s="147" t="s">
        <v>147</v>
      </c>
      <c r="D31" s="204">
        <v>133.9</v>
      </c>
      <c r="E31" s="164">
        <v>-4.2</v>
      </c>
      <c r="F31" s="164">
        <v>129</v>
      </c>
      <c r="G31" s="164">
        <v>-3.5</v>
      </c>
      <c r="H31" s="164">
        <v>4.9000000000000004</v>
      </c>
      <c r="I31" s="164">
        <v>-19.600000000000001</v>
      </c>
      <c r="J31" s="164">
        <v>17.7</v>
      </c>
      <c r="K31" s="164">
        <v>-0.60000000000000142</v>
      </c>
    </row>
    <row r="32" spans="2:11" ht="15" customHeight="1">
      <c r="B32" s="137" t="s">
        <v>106</v>
      </c>
      <c r="C32" s="147" t="s">
        <v>420</v>
      </c>
      <c r="D32" s="204">
        <v>148.30000000000001</v>
      </c>
      <c r="E32" s="164">
        <v>2.8</v>
      </c>
      <c r="F32" s="164">
        <v>135.5</v>
      </c>
      <c r="G32" s="164">
        <v>-1</v>
      </c>
      <c r="H32" s="164">
        <v>12.8</v>
      </c>
      <c r="I32" s="164">
        <v>75.3</v>
      </c>
      <c r="J32" s="164">
        <v>18.100000000000001</v>
      </c>
      <c r="K32" s="164">
        <v>-0.19999999999999929</v>
      </c>
    </row>
    <row r="33" spans="1:11" ht="15" customHeight="1">
      <c r="B33" s="138" t="s">
        <v>8</v>
      </c>
      <c r="C33" s="200" t="s">
        <v>436</v>
      </c>
      <c r="D33" s="205">
        <v>146.80000000000001</v>
      </c>
      <c r="E33" s="165">
        <v>-0.2</v>
      </c>
      <c r="F33" s="165">
        <v>132.5</v>
      </c>
      <c r="G33" s="165">
        <v>-0.6</v>
      </c>
      <c r="H33" s="165">
        <v>14.3</v>
      </c>
      <c r="I33" s="165">
        <v>5.0999999999999996</v>
      </c>
      <c r="J33" s="165">
        <v>18.3</v>
      </c>
      <c r="K33" s="165">
        <v>-0.19999999999999929</v>
      </c>
    </row>
    <row r="34" spans="1:11">
      <c r="C34" s="201"/>
    </row>
    <row r="35" spans="1:11" ht="16.5">
      <c r="A35" s="132" t="s">
        <v>104</v>
      </c>
      <c r="B35" s="132"/>
      <c r="E35" s="151"/>
      <c r="F35" s="151"/>
      <c r="G35" s="151"/>
      <c r="H35" s="151"/>
      <c r="I35" s="151"/>
      <c r="J35" s="151"/>
      <c r="K35" s="151"/>
    </row>
    <row r="36" spans="1:11" ht="14.25" customHeight="1">
      <c r="A36" s="132"/>
      <c r="B36" s="132"/>
      <c r="E36" s="151"/>
      <c r="F36" s="151"/>
      <c r="G36" s="151"/>
      <c r="H36" s="151"/>
      <c r="I36" s="151"/>
      <c r="J36" s="151"/>
      <c r="K36" s="151"/>
    </row>
    <row r="37" spans="1:11" ht="15" customHeight="1">
      <c r="C37" s="140" t="s">
        <v>559</v>
      </c>
      <c r="D37" s="140"/>
      <c r="E37" s="140"/>
      <c r="F37" s="140"/>
      <c r="G37" s="140"/>
      <c r="H37" s="140"/>
      <c r="I37" s="140"/>
      <c r="J37" s="140"/>
      <c r="K37" s="140"/>
    </row>
    <row r="38" spans="1:11" ht="15" customHeight="1">
      <c r="C38" s="140"/>
      <c r="D38" s="140"/>
      <c r="E38" s="140"/>
      <c r="F38" s="140"/>
      <c r="G38" s="140"/>
      <c r="H38" s="140"/>
      <c r="I38" s="140"/>
      <c r="J38" s="140"/>
      <c r="K38" s="140"/>
    </row>
    <row r="39" spans="1:11" ht="15" customHeight="1">
      <c r="C39" s="141" t="s">
        <v>560</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141" t="s">
        <v>255</v>
      </c>
      <c r="D42" s="141"/>
      <c r="E42" s="141"/>
      <c r="F42" s="141"/>
      <c r="G42" s="141"/>
      <c r="H42" s="141"/>
      <c r="I42" s="141"/>
      <c r="J42" s="141"/>
      <c r="K42" s="141"/>
    </row>
    <row r="43" spans="1:11" ht="15" customHeight="1">
      <c r="C43" s="141"/>
      <c r="D43" s="141"/>
      <c r="E43" s="141"/>
      <c r="F43" s="141"/>
      <c r="G43" s="141"/>
      <c r="H43" s="141"/>
      <c r="I43" s="141"/>
      <c r="J43" s="141"/>
      <c r="K43" s="141"/>
    </row>
    <row r="44" spans="1:11" ht="13.5" customHeight="1">
      <c r="C44" s="44"/>
      <c r="D44" s="44"/>
      <c r="E44" s="44"/>
      <c r="F44" s="44"/>
      <c r="G44" s="44"/>
      <c r="H44" s="44"/>
      <c r="I44" s="44"/>
      <c r="J44" s="44"/>
      <c r="K44" s="44"/>
    </row>
    <row r="45" spans="1:11" s="151" customFormat="1" ht="14.25" customHeight="1">
      <c r="C45" s="142" t="s">
        <v>204</v>
      </c>
      <c r="K45" s="188" t="s">
        <v>220</v>
      </c>
    </row>
    <row r="46" spans="1:11" ht="8.25" customHeight="1">
      <c r="B46" s="194" t="s">
        <v>0</v>
      </c>
      <c r="C46" s="197"/>
      <c r="D46" s="152" t="s">
        <v>259</v>
      </c>
      <c r="E46" s="160"/>
      <c r="F46" s="208"/>
      <c r="G46" s="174"/>
      <c r="H46" s="208"/>
      <c r="I46" s="174"/>
      <c r="J46" s="167" t="s">
        <v>244</v>
      </c>
      <c r="K46" s="133"/>
    </row>
    <row r="47" spans="1:11" ht="13.5" customHeight="1">
      <c r="B47" s="195"/>
      <c r="C47" s="198"/>
      <c r="D47" s="153"/>
      <c r="E47" s="161"/>
      <c r="F47" s="152" t="s">
        <v>441</v>
      </c>
      <c r="G47" s="211"/>
      <c r="H47" s="152" t="s">
        <v>96</v>
      </c>
      <c r="I47" s="211"/>
      <c r="J47" s="168"/>
      <c r="K47" s="175"/>
    </row>
    <row r="48" spans="1:11" s="192" customFormat="1" ht="24.75" customHeight="1">
      <c r="B48" s="196"/>
      <c r="C48" s="199"/>
      <c r="D48" s="154"/>
      <c r="E48" s="162" t="s">
        <v>430</v>
      </c>
      <c r="F48" s="154"/>
      <c r="G48" s="162" t="s">
        <v>430</v>
      </c>
      <c r="H48" s="154"/>
      <c r="I48" s="162" t="s">
        <v>430</v>
      </c>
      <c r="J48" s="169"/>
      <c r="K48" s="162" t="s">
        <v>201</v>
      </c>
    </row>
    <row r="49" spans="2:11" s="193" customFormat="1" ht="11">
      <c r="B49" s="136"/>
      <c r="C49" s="146"/>
      <c r="D49" s="202" t="s">
        <v>139</v>
      </c>
      <c r="E49" s="207" t="s">
        <v>135</v>
      </c>
      <c r="F49" s="207" t="s">
        <v>139</v>
      </c>
      <c r="G49" s="207" t="s">
        <v>135</v>
      </c>
      <c r="H49" s="207" t="s">
        <v>139</v>
      </c>
      <c r="I49" s="207" t="s">
        <v>135</v>
      </c>
      <c r="J49" s="207" t="s">
        <v>444</v>
      </c>
      <c r="K49" s="207" t="s">
        <v>444</v>
      </c>
    </row>
    <row r="50" spans="2:11" ht="15" customHeight="1">
      <c r="B50" s="137" t="s">
        <v>319</v>
      </c>
      <c r="C50" s="147" t="s">
        <v>142</v>
      </c>
      <c r="D50" s="203">
        <v>146.19999999999999</v>
      </c>
      <c r="E50" s="164">
        <v>-0.7</v>
      </c>
      <c r="F50" s="209">
        <v>133.1</v>
      </c>
      <c r="G50" s="164">
        <v>-1.2</v>
      </c>
      <c r="H50" s="209">
        <v>13.1</v>
      </c>
      <c r="I50" s="164">
        <v>4.8</v>
      </c>
      <c r="J50" s="209">
        <v>18.100000000000001</v>
      </c>
      <c r="K50" s="164">
        <v>-0.19999999999999929</v>
      </c>
    </row>
    <row r="51" spans="2:11" ht="15" customHeight="1">
      <c r="B51" s="137" t="s">
        <v>235</v>
      </c>
      <c r="C51" s="147" t="s">
        <v>19</v>
      </c>
      <c r="D51" s="203">
        <v>168.3</v>
      </c>
      <c r="E51" s="164">
        <v>-0.3</v>
      </c>
      <c r="F51" s="209">
        <v>147.4</v>
      </c>
      <c r="G51" s="164">
        <v>-3.6</v>
      </c>
      <c r="H51" s="209">
        <v>20.9</v>
      </c>
      <c r="I51" s="164">
        <v>31.4</v>
      </c>
      <c r="J51" s="209">
        <v>19.3</v>
      </c>
      <c r="K51" s="164">
        <v>-0.59999999999999787</v>
      </c>
    </row>
    <row r="52" spans="2:11" ht="15" customHeight="1">
      <c r="B52" s="137" t="s">
        <v>267</v>
      </c>
      <c r="C52" s="147" t="s">
        <v>120</v>
      </c>
      <c r="D52" s="203">
        <v>158.80000000000001</v>
      </c>
      <c r="E52" s="164">
        <v>-1.2</v>
      </c>
      <c r="F52" s="209">
        <v>143.9</v>
      </c>
      <c r="G52" s="164">
        <v>-1.1000000000000001</v>
      </c>
      <c r="H52" s="209">
        <v>14.9</v>
      </c>
      <c r="I52" s="164">
        <v>-1.3</v>
      </c>
      <c r="J52" s="164">
        <v>18.7</v>
      </c>
      <c r="K52" s="164">
        <v>-0.30000000000000071</v>
      </c>
    </row>
    <row r="53" spans="2:11" ht="15" customHeight="1">
      <c r="B53" s="137" t="s">
        <v>166</v>
      </c>
      <c r="C53" s="147" t="s">
        <v>432</v>
      </c>
      <c r="D53" s="203">
        <v>152.1</v>
      </c>
      <c r="E53" s="164">
        <v>-4.0999999999999996</v>
      </c>
      <c r="F53" s="209">
        <v>135.5</v>
      </c>
      <c r="G53" s="164">
        <v>-6.4</v>
      </c>
      <c r="H53" s="209">
        <v>16.600000000000001</v>
      </c>
      <c r="I53" s="164">
        <v>22.1</v>
      </c>
      <c r="J53" s="164">
        <v>18</v>
      </c>
      <c r="K53" s="164">
        <v>-1.1000000000000014</v>
      </c>
    </row>
    <row r="54" spans="2:11" ht="15" customHeight="1">
      <c r="B54" s="137" t="s">
        <v>345</v>
      </c>
      <c r="C54" s="147" t="s">
        <v>433</v>
      </c>
      <c r="D54" s="203">
        <v>140.4</v>
      </c>
      <c r="E54" s="164">
        <v>-15.7</v>
      </c>
      <c r="F54" s="209">
        <v>134.9</v>
      </c>
      <c r="G54" s="164">
        <v>-11.6</v>
      </c>
      <c r="H54" s="209">
        <v>5.5</v>
      </c>
      <c r="I54" s="164">
        <v>-60.8</v>
      </c>
      <c r="J54" s="164">
        <v>16.7</v>
      </c>
      <c r="K54" s="164">
        <v>-1.9000000000000021</v>
      </c>
    </row>
    <row r="55" spans="2:11" ht="15" customHeight="1">
      <c r="B55" s="137" t="s">
        <v>10</v>
      </c>
      <c r="C55" s="147" t="s">
        <v>110</v>
      </c>
      <c r="D55" s="203">
        <v>155.80000000000001</v>
      </c>
      <c r="E55" s="164">
        <v>-3.1</v>
      </c>
      <c r="F55" s="209">
        <v>136.6</v>
      </c>
      <c r="G55" s="164">
        <v>-0.9</v>
      </c>
      <c r="H55" s="209">
        <v>19.2</v>
      </c>
      <c r="I55" s="164">
        <v>-16.5</v>
      </c>
      <c r="J55" s="164">
        <v>19.399999999999999</v>
      </c>
      <c r="K55" s="164">
        <v>0</v>
      </c>
    </row>
    <row r="56" spans="2:11" ht="15" customHeight="1">
      <c r="B56" s="137" t="s">
        <v>57</v>
      </c>
      <c r="C56" s="147" t="s">
        <v>146</v>
      </c>
      <c r="D56" s="203">
        <v>131</v>
      </c>
      <c r="E56" s="164">
        <v>4.0999999999999996</v>
      </c>
      <c r="F56" s="209">
        <v>124.7</v>
      </c>
      <c r="G56" s="164">
        <v>4.5999999999999996</v>
      </c>
      <c r="H56" s="209">
        <v>6.3</v>
      </c>
      <c r="I56" s="164">
        <v>-6</v>
      </c>
      <c r="J56" s="164">
        <v>18.5</v>
      </c>
      <c r="K56" s="164">
        <v>0.39999999999999858</v>
      </c>
    </row>
    <row r="57" spans="2:11" ht="15" customHeight="1">
      <c r="B57" s="137" t="s">
        <v>198</v>
      </c>
      <c r="C57" s="147" t="s">
        <v>64</v>
      </c>
      <c r="D57" s="203">
        <v>134.5</v>
      </c>
      <c r="E57" s="164">
        <v>-6.4</v>
      </c>
      <c r="F57" s="209">
        <v>127.6</v>
      </c>
      <c r="G57" s="164">
        <v>-6.4</v>
      </c>
      <c r="H57" s="209">
        <v>6.9</v>
      </c>
      <c r="I57" s="164">
        <v>-5.6</v>
      </c>
      <c r="J57" s="164">
        <v>17.600000000000001</v>
      </c>
      <c r="K57" s="164">
        <v>-1.0999999999999979</v>
      </c>
    </row>
    <row r="58" spans="2:11" ht="15" customHeight="1">
      <c r="B58" s="137" t="s">
        <v>40</v>
      </c>
      <c r="C58" s="147" t="s">
        <v>340</v>
      </c>
      <c r="D58" s="203">
        <v>125.6</v>
      </c>
      <c r="E58" s="164">
        <v>-10.6</v>
      </c>
      <c r="F58" s="209">
        <v>118.5</v>
      </c>
      <c r="G58" s="164">
        <v>-9.1999999999999993</v>
      </c>
      <c r="H58" s="209">
        <v>7.1</v>
      </c>
      <c r="I58" s="164">
        <v>-28.3</v>
      </c>
      <c r="J58" s="164">
        <v>16.2</v>
      </c>
      <c r="K58" s="164">
        <v>-1.4000000000000021</v>
      </c>
    </row>
    <row r="59" spans="2:11" ht="15" customHeight="1">
      <c r="B59" s="137" t="s">
        <v>172</v>
      </c>
      <c r="C59" s="147" t="s">
        <v>271</v>
      </c>
      <c r="D59" s="203">
        <v>153.69999999999999</v>
      </c>
      <c r="E59" s="164">
        <v>-4.0999999999999996</v>
      </c>
      <c r="F59" s="209">
        <v>138.9</v>
      </c>
      <c r="G59" s="164">
        <v>-4.3</v>
      </c>
      <c r="H59" s="209">
        <v>14.8</v>
      </c>
      <c r="I59" s="164">
        <v>-1.3</v>
      </c>
      <c r="J59" s="164">
        <v>17.600000000000001</v>
      </c>
      <c r="K59" s="164">
        <v>-1.1999999999999993</v>
      </c>
    </row>
    <row r="60" spans="2:11" ht="15" customHeight="1">
      <c r="B60" s="137" t="s">
        <v>41</v>
      </c>
      <c r="C60" s="147" t="s">
        <v>231</v>
      </c>
      <c r="D60" s="203">
        <v>99.9</v>
      </c>
      <c r="E60" s="164">
        <v>-0.6</v>
      </c>
      <c r="F60" s="209">
        <v>96.5</v>
      </c>
      <c r="G60" s="164">
        <v>1.4</v>
      </c>
      <c r="H60" s="209">
        <v>3.4</v>
      </c>
      <c r="I60" s="164">
        <v>-35.799999999999997</v>
      </c>
      <c r="J60" s="164">
        <v>14.8</v>
      </c>
      <c r="K60" s="164">
        <v>-0.89999999999999858</v>
      </c>
    </row>
    <row r="61" spans="2:11" ht="15" customHeight="1">
      <c r="B61" s="137" t="s">
        <v>241</v>
      </c>
      <c r="C61" s="147" t="s">
        <v>189</v>
      </c>
      <c r="D61" s="203">
        <v>123.3</v>
      </c>
      <c r="E61" s="164">
        <v>4.5999999999999996</v>
      </c>
      <c r="F61" s="209">
        <v>114.9</v>
      </c>
      <c r="G61" s="164">
        <v>3.6</v>
      </c>
      <c r="H61" s="209">
        <v>8.4</v>
      </c>
      <c r="I61" s="164">
        <v>23.5</v>
      </c>
      <c r="J61" s="164">
        <v>16.5</v>
      </c>
      <c r="K61" s="164">
        <v>1.0999999999999996</v>
      </c>
    </row>
    <row r="62" spans="2:11" ht="15" customHeight="1">
      <c r="B62" s="137" t="s">
        <v>366</v>
      </c>
      <c r="C62" s="147" t="s">
        <v>434</v>
      </c>
      <c r="D62" s="203">
        <v>153.80000000000001</v>
      </c>
      <c r="E62" s="164">
        <v>18.3</v>
      </c>
      <c r="F62" s="209">
        <v>124.2</v>
      </c>
      <c r="G62" s="164">
        <v>8.5</v>
      </c>
      <c r="H62" s="209">
        <v>29.6</v>
      </c>
      <c r="I62" s="164">
        <v>89.8</v>
      </c>
      <c r="J62" s="164">
        <v>17.899999999999999</v>
      </c>
      <c r="K62" s="164">
        <v>1.5999999999999979</v>
      </c>
    </row>
    <row r="63" spans="2:11" ht="15" customHeight="1">
      <c r="B63" s="137" t="s">
        <v>99</v>
      </c>
      <c r="C63" s="147" t="s">
        <v>147</v>
      </c>
      <c r="D63" s="203">
        <v>141.30000000000001</v>
      </c>
      <c r="E63" s="164">
        <v>-4.5</v>
      </c>
      <c r="F63" s="209">
        <v>135.1</v>
      </c>
      <c r="G63" s="164">
        <v>-3.7</v>
      </c>
      <c r="H63" s="209">
        <v>6.2</v>
      </c>
      <c r="I63" s="164">
        <v>-20.399999999999999</v>
      </c>
      <c r="J63" s="164">
        <v>17.8</v>
      </c>
      <c r="K63" s="164">
        <v>-0.69999999999999929</v>
      </c>
    </row>
    <row r="64" spans="2:11" ht="15" customHeight="1">
      <c r="B64" s="137" t="s">
        <v>106</v>
      </c>
      <c r="C64" s="147" t="s">
        <v>420</v>
      </c>
      <c r="D64" s="203">
        <v>151.30000000000001</v>
      </c>
      <c r="E64" s="164">
        <v>4.2</v>
      </c>
      <c r="F64" s="209">
        <v>132.80000000000001</v>
      </c>
      <c r="G64" s="164">
        <v>-1.3</v>
      </c>
      <c r="H64" s="209">
        <v>18.5</v>
      </c>
      <c r="I64" s="164">
        <v>74.5</v>
      </c>
      <c r="J64" s="164">
        <v>17.899999999999999</v>
      </c>
      <c r="K64" s="164">
        <v>-0.40000000000000213</v>
      </c>
    </row>
    <row r="65" spans="2:11" ht="15" customHeight="1">
      <c r="B65" s="138" t="s">
        <v>8</v>
      </c>
      <c r="C65" s="200" t="s">
        <v>436</v>
      </c>
      <c r="D65" s="206">
        <v>139.6</v>
      </c>
      <c r="E65" s="165">
        <v>-2.2999999999999998</v>
      </c>
      <c r="F65" s="210">
        <v>125.5</v>
      </c>
      <c r="G65" s="165">
        <v>-4</v>
      </c>
      <c r="H65" s="210">
        <v>14.1</v>
      </c>
      <c r="I65" s="165">
        <v>18.5</v>
      </c>
      <c r="J65" s="165">
        <v>17.600000000000001</v>
      </c>
      <c r="K65" s="165">
        <v>-0.39999999999999858</v>
      </c>
    </row>
    <row r="66" spans="2:11">
      <c r="C66" s="201"/>
    </row>
    <row r="68" spans="2:11">
      <c r="F68" s="176" t="s">
        <v>35</v>
      </c>
    </row>
    <row r="97" spans="6:6">
      <c r="F97" s="176"/>
    </row>
  </sheetData>
  <mergeCells count="16">
    <mergeCell ref="F15:G15"/>
    <mergeCell ref="H15:I15"/>
    <mergeCell ref="F47:G47"/>
    <mergeCell ref="H47:I47"/>
    <mergeCell ref="C5:K6"/>
    <mergeCell ref="C7:K9"/>
    <mergeCell ref="C10:K11"/>
    <mergeCell ref="B14:C16"/>
    <mergeCell ref="D14:E15"/>
    <mergeCell ref="J14:K15"/>
    <mergeCell ref="C37:K38"/>
    <mergeCell ref="C39:K41"/>
    <mergeCell ref="C42:K43"/>
    <mergeCell ref="B46:C48"/>
    <mergeCell ref="D46:E47"/>
    <mergeCell ref="J46:K47"/>
  </mergeCells>
  <phoneticPr fontId="25"/>
  <pageMargins left="0.51181102362204722" right="0.35433070866141736" top="0.39370078740157483" bottom="0.27559055118110237" header="0.23622047244094491" footer="0.35433070866141736"/>
  <pageSetup paperSize="9" scale="83"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1">
    <tabColor indexed="12"/>
  </sheetPr>
  <dimension ref="A1:K92"/>
  <sheetViews>
    <sheetView view="pageBreakPreview" topLeftCell="A4" zoomScaleSheetLayoutView="100" workbookViewId="0"/>
  </sheetViews>
  <sheetFormatPr defaultColWidth="9" defaultRowHeight="13"/>
  <cols>
    <col min="1" max="1" width="2.08984375" style="1" customWidth="1"/>
    <col min="2" max="2" width="3.26953125" style="1" customWidth="1"/>
    <col min="3" max="3" width="29.26953125" style="1" customWidth="1"/>
    <col min="4" max="4" width="11.90625" style="1" customWidth="1"/>
    <col min="5" max="5" width="8.36328125" style="1" customWidth="1"/>
    <col min="6" max="7" width="8.90625" style="1" customWidth="1"/>
    <col min="8" max="11" width="9.26953125" style="1" customWidth="1"/>
    <col min="12" max="16384" width="9" style="1"/>
  </cols>
  <sheetData>
    <row r="1" spans="1:11" ht="16.5">
      <c r="A1" s="132" t="s">
        <v>30</v>
      </c>
      <c r="B1" s="132"/>
      <c r="C1" s="131"/>
      <c r="D1" s="151"/>
      <c r="E1" s="151"/>
      <c r="F1" s="151"/>
      <c r="G1" s="151"/>
      <c r="H1" s="151"/>
      <c r="I1" s="151"/>
      <c r="J1" s="151"/>
      <c r="K1" s="44"/>
    </row>
    <row r="2" spans="1:11" ht="16.5">
      <c r="A2" s="132"/>
      <c r="B2" s="132"/>
      <c r="C2" s="131"/>
      <c r="D2" s="151"/>
      <c r="E2" s="151"/>
      <c r="F2" s="151"/>
      <c r="G2" s="151"/>
      <c r="H2" s="151"/>
      <c r="I2" s="151"/>
      <c r="J2" s="151"/>
      <c r="K2" s="44"/>
    </row>
    <row r="3" spans="1:11" ht="16.5">
      <c r="A3" s="132" t="s">
        <v>437</v>
      </c>
      <c r="B3" s="132"/>
      <c r="C3" s="132"/>
      <c r="D3" s="44"/>
      <c r="E3" s="44"/>
      <c r="F3" s="44"/>
      <c r="G3" s="44"/>
      <c r="H3" s="44"/>
      <c r="I3" s="44"/>
      <c r="J3" s="44"/>
      <c r="K3" s="44"/>
    </row>
    <row r="4" spans="1:11" ht="13.5" customHeight="1">
      <c r="A4" s="131"/>
      <c r="B4" s="131"/>
      <c r="C4" s="132"/>
      <c r="D4" s="44"/>
      <c r="E4" s="44"/>
      <c r="F4" s="44"/>
      <c r="G4" s="44"/>
      <c r="H4" s="44"/>
      <c r="I4" s="44"/>
      <c r="J4" s="44"/>
      <c r="K4" s="44"/>
    </row>
    <row r="5" spans="1:11" ht="15" customHeight="1">
      <c r="C5" s="141" t="s">
        <v>561</v>
      </c>
      <c r="D5" s="141"/>
      <c r="E5" s="141"/>
      <c r="F5" s="141"/>
      <c r="G5" s="141"/>
      <c r="H5" s="141"/>
      <c r="I5" s="141"/>
      <c r="J5" s="141"/>
      <c r="K5" s="141"/>
    </row>
    <row r="6" spans="1:11" ht="15" customHeight="1">
      <c r="C6" s="141"/>
      <c r="D6" s="141"/>
      <c r="E6" s="141"/>
      <c r="F6" s="141"/>
      <c r="G6" s="141"/>
      <c r="H6" s="141"/>
      <c r="I6" s="141"/>
      <c r="J6" s="141"/>
      <c r="K6" s="141"/>
    </row>
    <row r="7" spans="1:11" ht="15" customHeight="1">
      <c r="C7" s="141"/>
      <c r="D7" s="141"/>
      <c r="E7" s="141"/>
      <c r="F7" s="141"/>
      <c r="G7" s="141"/>
      <c r="H7" s="141"/>
      <c r="I7" s="141"/>
      <c r="J7" s="141"/>
      <c r="K7" s="141"/>
    </row>
    <row r="8" spans="1:11" ht="15" customHeight="1">
      <c r="C8" s="141" t="s">
        <v>285</v>
      </c>
      <c r="D8" s="141"/>
      <c r="E8" s="141"/>
      <c r="F8" s="141"/>
      <c r="G8" s="141"/>
      <c r="H8" s="141"/>
      <c r="I8" s="141"/>
      <c r="J8" s="141"/>
      <c r="K8" s="141"/>
    </row>
    <row r="9" spans="1:11" ht="15" customHeight="1">
      <c r="C9" s="141"/>
      <c r="D9" s="141"/>
      <c r="E9" s="141"/>
      <c r="F9" s="141"/>
      <c r="G9" s="141"/>
      <c r="H9" s="141"/>
      <c r="I9" s="141"/>
      <c r="J9" s="141"/>
      <c r="K9" s="141"/>
    </row>
    <row r="10" spans="1:11" ht="15" customHeight="1">
      <c r="C10" s="212"/>
      <c r="D10" s="212"/>
      <c r="E10" s="212"/>
      <c r="F10" s="212"/>
      <c r="G10" s="212"/>
      <c r="H10" s="212"/>
      <c r="I10" s="212"/>
      <c r="J10" s="212"/>
      <c r="K10" s="212"/>
    </row>
    <row r="11" spans="1:11" ht="15" customHeight="1">
      <c r="C11" s="142" t="s">
        <v>446</v>
      </c>
      <c r="D11" s="151"/>
      <c r="E11" s="151"/>
      <c r="F11" s="151"/>
      <c r="G11" s="151"/>
      <c r="H11" s="151"/>
      <c r="I11" s="151"/>
      <c r="J11" s="151"/>
      <c r="K11" s="188" t="s">
        <v>427</v>
      </c>
    </row>
    <row r="12" spans="1:11" ht="15" customHeight="1">
      <c r="B12" s="194" t="s">
        <v>119</v>
      </c>
      <c r="C12" s="197"/>
      <c r="D12" s="167" t="s">
        <v>128</v>
      </c>
      <c r="E12" s="179"/>
      <c r="F12" s="152" t="s">
        <v>45</v>
      </c>
      <c r="G12" s="211"/>
      <c r="H12" s="220" t="s">
        <v>448</v>
      </c>
      <c r="I12" s="225"/>
      <c r="J12" s="225"/>
      <c r="K12" s="225"/>
    </row>
    <row r="13" spans="1:11" ht="7.5" customHeight="1">
      <c r="B13" s="195"/>
      <c r="C13" s="198"/>
      <c r="D13" s="168"/>
      <c r="E13" s="214"/>
      <c r="F13" s="153"/>
      <c r="G13" s="219"/>
      <c r="H13" s="221" t="s">
        <v>451</v>
      </c>
      <c r="I13" s="226"/>
      <c r="J13" s="221" t="s">
        <v>321</v>
      </c>
      <c r="K13" s="226"/>
    </row>
    <row r="14" spans="1:11" ht="24.75" customHeight="1">
      <c r="B14" s="196"/>
      <c r="C14" s="199"/>
      <c r="D14" s="169"/>
      <c r="E14" s="162" t="s">
        <v>430</v>
      </c>
      <c r="F14" s="215"/>
      <c r="G14" s="185" t="s">
        <v>7</v>
      </c>
      <c r="H14" s="222"/>
      <c r="I14" s="185" t="s">
        <v>7</v>
      </c>
      <c r="J14" s="222"/>
      <c r="K14" s="162" t="s">
        <v>201</v>
      </c>
    </row>
    <row r="15" spans="1:11" s="130" customFormat="1" ht="12" customHeight="1">
      <c r="B15" s="136"/>
      <c r="C15" s="146"/>
      <c r="D15" s="155" t="s">
        <v>59</v>
      </c>
      <c r="E15" s="163" t="s">
        <v>135</v>
      </c>
      <c r="F15" s="216" t="s">
        <v>135</v>
      </c>
      <c r="G15" s="216" t="s">
        <v>55</v>
      </c>
      <c r="H15" s="216" t="s">
        <v>135</v>
      </c>
      <c r="I15" s="163" t="s">
        <v>55</v>
      </c>
      <c r="J15" s="216" t="s">
        <v>135</v>
      </c>
      <c r="K15" s="163" t="s">
        <v>55</v>
      </c>
    </row>
    <row r="16" spans="1:11" ht="15" customHeight="1">
      <c r="B16" s="137" t="s">
        <v>319</v>
      </c>
      <c r="C16" s="147" t="s">
        <v>142</v>
      </c>
      <c r="D16" s="156">
        <v>1432352</v>
      </c>
      <c r="E16" s="164">
        <v>-0.8</v>
      </c>
      <c r="F16" s="217">
        <v>29.3</v>
      </c>
      <c r="G16" s="164">
        <v>-0.89999999999999858</v>
      </c>
      <c r="H16" s="223">
        <v>1.45</v>
      </c>
      <c r="I16" s="223">
        <v>0.11</v>
      </c>
      <c r="J16" s="223">
        <v>2.14</v>
      </c>
      <c r="K16" s="223">
        <v>0.46</v>
      </c>
    </row>
    <row r="17" spans="2:11" ht="15" customHeight="1">
      <c r="B17" s="137" t="s">
        <v>235</v>
      </c>
      <c r="C17" s="147" t="s">
        <v>19</v>
      </c>
      <c r="D17" s="156">
        <v>61260</v>
      </c>
      <c r="E17" s="164">
        <v>-0.9</v>
      </c>
      <c r="F17" s="217">
        <v>7.2</v>
      </c>
      <c r="G17" s="164">
        <v>-4.4999999999999991</v>
      </c>
      <c r="H17" s="223">
        <v>1.67</v>
      </c>
      <c r="I17" s="223">
        <v>1.38</v>
      </c>
      <c r="J17" s="223">
        <v>0.73</v>
      </c>
      <c r="K17" s="223">
        <v>-0.33</v>
      </c>
    </row>
    <row r="18" spans="2:11" ht="15" customHeight="1">
      <c r="B18" s="137" t="s">
        <v>267</v>
      </c>
      <c r="C18" s="147" t="s">
        <v>120</v>
      </c>
      <c r="D18" s="156">
        <v>379090</v>
      </c>
      <c r="E18" s="164">
        <v>-3.1</v>
      </c>
      <c r="F18" s="217">
        <v>11.7</v>
      </c>
      <c r="G18" s="164">
        <v>2</v>
      </c>
      <c r="H18" s="223">
        <v>0.72</v>
      </c>
      <c r="I18" s="223">
        <v>-1.e-002</v>
      </c>
      <c r="J18" s="223">
        <v>1.69</v>
      </c>
      <c r="K18" s="223">
        <v>0.41</v>
      </c>
    </row>
    <row r="19" spans="2:11" ht="15" customHeight="1">
      <c r="B19" s="137" t="s">
        <v>166</v>
      </c>
      <c r="C19" s="147" t="s">
        <v>432</v>
      </c>
      <c r="D19" s="156">
        <v>6104</v>
      </c>
      <c r="E19" s="164">
        <v>-3.9</v>
      </c>
      <c r="F19" s="217">
        <v>3.9</v>
      </c>
      <c r="G19" s="164">
        <v>-2.7</v>
      </c>
      <c r="H19" s="223">
        <v>0.56999999999999995</v>
      </c>
      <c r="I19" s="223">
        <v>-2.19</v>
      </c>
      <c r="J19" s="223">
        <v>1.28</v>
      </c>
      <c r="K19" s="223">
        <v>-2.2000000000000002</v>
      </c>
    </row>
    <row r="20" spans="2:11" ht="15" customHeight="1">
      <c r="B20" s="137" t="s">
        <v>345</v>
      </c>
      <c r="C20" s="147" t="s">
        <v>433</v>
      </c>
      <c r="D20" s="156">
        <v>15567</v>
      </c>
      <c r="E20" s="164">
        <v>-5.0999999999999996</v>
      </c>
      <c r="F20" s="217">
        <v>9.9</v>
      </c>
      <c r="G20" s="164">
        <v>1.9000000000000004</v>
      </c>
      <c r="H20" s="223">
        <v>0.92</v>
      </c>
      <c r="I20" s="223">
        <v>0.3</v>
      </c>
      <c r="J20" s="223">
        <v>0.62</v>
      </c>
      <c r="K20" s="223">
        <v>-1.43</v>
      </c>
    </row>
    <row r="21" spans="2:11" ht="15" customHeight="1">
      <c r="B21" s="137" t="s">
        <v>10</v>
      </c>
      <c r="C21" s="147" t="s">
        <v>110</v>
      </c>
      <c r="D21" s="156">
        <v>85935</v>
      </c>
      <c r="E21" s="164">
        <v>-1.8</v>
      </c>
      <c r="F21" s="217">
        <v>19.899999999999999</v>
      </c>
      <c r="G21" s="164">
        <v>-2.1000000000000014</v>
      </c>
      <c r="H21" s="223">
        <v>1.48</v>
      </c>
      <c r="I21" s="223">
        <v>0.41</v>
      </c>
      <c r="J21" s="223">
        <v>2.0299999999999998</v>
      </c>
      <c r="K21" s="223">
        <v>1.1299999999999999</v>
      </c>
    </row>
    <row r="22" spans="2:11" ht="15" customHeight="1">
      <c r="B22" s="137" t="s">
        <v>57</v>
      </c>
      <c r="C22" s="147" t="s">
        <v>146</v>
      </c>
      <c r="D22" s="156">
        <v>227663</v>
      </c>
      <c r="E22" s="164">
        <v>0.8</v>
      </c>
      <c r="F22" s="217">
        <v>46.6</v>
      </c>
      <c r="G22" s="164">
        <v>-6.2999999999999972</v>
      </c>
      <c r="H22" s="223">
        <v>1.48</v>
      </c>
      <c r="I22" s="223">
        <v>3.e-002</v>
      </c>
      <c r="J22" s="223">
        <v>1.62</v>
      </c>
      <c r="K22" s="223">
        <v>-0.11</v>
      </c>
    </row>
    <row r="23" spans="2:11" ht="15" customHeight="1">
      <c r="B23" s="137" t="s">
        <v>198</v>
      </c>
      <c r="C23" s="147" t="s">
        <v>64</v>
      </c>
      <c r="D23" s="156">
        <v>31409</v>
      </c>
      <c r="E23" s="164">
        <v>-3</v>
      </c>
      <c r="F23" s="217">
        <v>15.3</v>
      </c>
      <c r="G23" s="164">
        <v>3.6000000000000014</v>
      </c>
      <c r="H23" s="223">
        <v>0.57999999999999996</v>
      </c>
      <c r="I23" s="223">
        <v>-0.32</v>
      </c>
      <c r="J23" s="223">
        <v>0.87</v>
      </c>
      <c r="K23" s="223">
        <v>0.15</v>
      </c>
    </row>
    <row r="24" spans="2:11" ht="15" customHeight="1">
      <c r="B24" s="137" t="s">
        <v>40</v>
      </c>
      <c r="C24" s="147" t="s">
        <v>340</v>
      </c>
      <c r="D24" s="156">
        <v>18131</v>
      </c>
      <c r="E24" s="164">
        <v>18.399999999999999</v>
      </c>
      <c r="F24" s="217">
        <v>50.9</v>
      </c>
      <c r="G24" s="164">
        <v>16.199999999999996</v>
      </c>
      <c r="H24" s="223">
        <v>1.06</v>
      </c>
      <c r="I24" s="223">
        <v>-0.38</v>
      </c>
      <c r="J24" s="223">
        <v>3.49</v>
      </c>
      <c r="K24" s="223">
        <v>2.44</v>
      </c>
    </row>
    <row r="25" spans="2:11" ht="15" customHeight="1">
      <c r="B25" s="137" t="s">
        <v>172</v>
      </c>
      <c r="C25" s="147" t="s">
        <v>271</v>
      </c>
      <c r="D25" s="156">
        <v>34222</v>
      </c>
      <c r="E25" s="164">
        <v>-0.3</v>
      </c>
      <c r="F25" s="217">
        <v>12.7</v>
      </c>
      <c r="G25" s="164">
        <v>2.0999999999999996</v>
      </c>
      <c r="H25" s="223">
        <v>1.1000000000000001</v>
      </c>
      <c r="I25" s="223">
        <v>-1.07</v>
      </c>
      <c r="J25" s="223">
        <v>1.36</v>
      </c>
      <c r="K25" s="223">
        <v>0.6</v>
      </c>
    </row>
    <row r="26" spans="2:11" ht="15" customHeight="1">
      <c r="B26" s="137" t="s">
        <v>41</v>
      </c>
      <c r="C26" s="147" t="s">
        <v>231</v>
      </c>
      <c r="D26" s="156">
        <v>111693</v>
      </c>
      <c r="E26" s="164">
        <v>1</v>
      </c>
      <c r="F26" s="217">
        <v>82.8</v>
      </c>
      <c r="G26" s="164">
        <v>1.5</v>
      </c>
      <c r="H26" s="223">
        <v>3.69</v>
      </c>
      <c r="I26" s="223">
        <v>0.59</v>
      </c>
      <c r="J26" s="223">
        <v>4.6500000000000004</v>
      </c>
      <c r="K26" s="223">
        <v>0.77</v>
      </c>
    </row>
    <row r="27" spans="2:11" ht="15" customHeight="1">
      <c r="B27" s="137" t="s">
        <v>241</v>
      </c>
      <c r="C27" s="147" t="s">
        <v>189</v>
      </c>
      <c r="D27" s="156">
        <v>39999</v>
      </c>
      <c r="E27" s="164">
        <v>1.8</v>
      </c>
      <c r="F27" s="217">
        <v>55.1</v>
      </c>
      <c r="G27" s="164">
        <v>1.3000000000000043</v>
      </c>
      <c r="H27" s="223">
        <v>3.25</v>
      </c>
      <c r="I27" s="223">
        <v>0.63</v>
      </c>
      <c r="J27" s="223">
        <v>1.99</v>
      </c>
      <c r="K27" s="223">
        <v>-1.23</v>
      </c>
    </row>
    <row r="28" spans="2:11" ht="15" customHeight="1">
      <c r="B28" s="137" t="s">
        <v>366</v>
      </c>
      <c r="C28" s="147" t="s">
        <v>434</v>
      </c>
      <c r="D28" s="156">
        <v>87722</v>
      </c>
      <c r="E28" s="164">
        <v>1.8</v>
      </c>
      <c r="F28" s="217">
        <v>26.4</v>
      </c>
      <c r="G28" s="164">
        <v>-7.6000000000000014</v>
      </c>
      <c r="H28" s="223">
        <v>0.16</v>
      </c>
      <c r="I28" s="223">
        <v>-0.62</v>
      </c>
      <c r="J28" s="223">
        <v>1.36</v>
      </c>
      <c r="K28" s="223">
        <v>0.55000000000000004</v>
      </c>
    </row>
    <row r="29" spans="2:11" ht="15" customHeight="1">
      <c r="B29" s="137" t="s">
        <v>99</v>
      </c>
      <c r="C29" s="147" t="s">
        <v>147</v>
      </c>
      <c r="D29" s="156">
        <v>206446</v>
      </c>
      <c r="E29" s="164">
        <v>0.1</v>
      </c>
      <c r="F29" s="217">
        <v>29.8</v>
      </c>
      <c r="G29" s="164">
        <v>-1.8000000000000007</v>
      </c>
      <c r="H29" s="223">
        <v>1.6800000000000002</v>
      </c>
      <c r="I29" s="223">
        <v>0.15</v>
      </c>
      <c r="J29" s="223">
        <v>2.34</v>
      </c>
      <c r="K29" s="223">
        <v>0.96</v>
      </c>
    </row>
    <row r="30" spans="2:11" ht="15" customHeight="1">
      <c r="B30" s="137" t="s">
        <v>106</v>
      </c>
      <c r="C30" s="147" t="s">
        <v>420</v>
      </c>
      <c r="D30" s="156">
        <v>11504</v>
      </c>
      <c r="E30" s="164">
        <v>7.9</v>
      </c>
      <c r="F30" s="217">
        <v>8.8000000000000007</v>
      </c>
      <c r="G30" s="164">
        <v>-2.2999999999999989</v>
      </c>
      <c r="H30" s="223">
        <v>0.24</v>
      </c>
      <c r="I30" s="223">
        <v>8.e-002</v>
      </c>
      <c r="J30" s="223">
        <v>0.49</v>
      </c>
      <c r="K30" s="223">
        <v>-0.36</v>
      </c>
    </row>
    <row r="31" spans="2:11" ht="15" customHeight="1">
      <c r="B31" s="138" t="s">
        <v>8</v>
      </c>
      <c r="C31" s="200" t="s">
        <v>436</v>
      </c>
      <c r="D31" s="159">
        <v>115307</v>
      </c>
      <c r="E31" s="165">
        <v>-4.9000000000000004</v>
      </c>
      <c r="F31" s="218">
        <v>23.5</v>
      </c>
      <c r="G31" s="165">
        <v>-2.5</v>
      </c>
      <c r="H31" s="224">
        <v>2.0699999999999998</v>
      </c>
      <c r="I31" s="224">
        <v>0.23</v>
      </c>
      <c r="J31" s="224">
        <v>4.0999999999999996</v>
      </c>
      <c r="K31" s="224">
        <v>1.38</v>
      </c>
    </row>
    <row r="32" spans="2:11">
      <c r="C32" s="201"/>
    </row>
    <row r="33" spans="1:11">
      <c r="C33" s="201"/>
    </row>
    <row r="34" spans="1:11" ht="16.5">
      <c r="A34" s="132" t="s">
        <v>104</v>
      </c>
      <c r="B34" s="132"/>
      <c r="E34" s="151"/>
      <c r="F34" s="151"/>
      <c r="G34" s="151"/>
      <c r="H34" s="151"/>
      <c r="I34" s="151"/>
      <c r="J34" s="151"/>
      <c r="K34" s="151"/>
    </row>
    <row r="35" spans="1:11" ht="15" customHeight="1">
      <c r="C35" s="213"/>
      <c r="D35" s="44"/>
      <c r="E35" s="44"/>
      <c r="F35" s="44"/>
      <c r="G35" s="44"/>
      <c r="H35" s="44"/>
      <c r="I35" s="44"/>
      <c r="J35" s="44"/>
      <c r="K35" s="44"/>
    </row>
    <row r="36" spans="1:11" ht="15" customHeight="1">
      <c r="C36" s="141" t="s">
        <v>562</v>
      </c>
      <c r="D36" s="141"/>
      <c r="E36" s="141"/>
      <c r="F36" s="141"/>
      <c r="G36" s="141"/>
      <c r="H36" s="141"/>
      <c r="I36" s="141"/>
      <c r="J36" s="141"/>
      <c r="K36" s="141"/>
    </row>
    <row r="37" spans="1:11" ht="15" customHeight="1">
      <c r="C37" s="141"/>
      <c r="D37" s="141"/>
      <c r="E37" s="141"/>
      <c r="F37" s="141"/>
      <c r="G37" s="141"/>
      <c r="H37" s="141"/>
      <c r="I37" s="141"/>
      <c r="J37" s="141"/>
      <c r="K37" s="141"/>
    </row>
    <row r="38" spans="1:11" ht="15" customHeight="1">
      <c r="C38" s="141"/>
      <c r="D38" s="141"/>
      <c r="E38" s="141"/>
      <c r="F38" s="141"/>
      <c r="G38" s="141"/>
      <c r="H38" s="141"/>
      <c r="I38" s="141"/>
      <c r="J38" s="141"/>
      <c r="K38" s="141"/>
    </row>
    <row r="39" spans="1:11" ht="15" customHeight="1">
      <c r="C39" s="141" t="s">
        <v>563</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212"/>
      <c r="D42" s="212"/>
      <c r="E42" s="212"/>
      <c r="F42" s="212"/>
      <c r="G42" s="212"/>
      <c r="H42" s="212"/>
      <c r="I42" s="212"/>
      <c r="J42" s="212"/>
      <c r="K42" s="212"/>
    </row>
    <row r="43" spans="1:11" ht="15" customHeight="1">
      <c r="C43" s="142" t="s">
        <v>435</v>
      </c>
      <c r="D43" s="151"/>
      <c r="E43" s="151"/>
      <c r="F43" s="151"/>
      <c r="G43" s="151"/>
      <c r="H43" s="151"/>
      <c r="I43" s="151"/>
      <c r="J43" s="151"/>
      <c r="K43" s="188" t="s">
        <v>220</v>
      </c>
    </row>
    <row r="44" spans="1:11" ht="15" customHeight="1">
      <c r="B44" s="194" t="s">
        <v>119</v>
      </c>
      <c r="C44" s="197"/>
      <c r="D44" s="167" t="s">
        <v>128</v>
      </c>
      <c r="E44" s="179"/>
      <c r="F44" s="152" t="s">
        <v>45</v>
      </c>
      <c r="G44" s="211"/>
      <c r="H44" s="220" t="s">
        <v>448</v>
      </c>
      <c r="I44" s="225"/>
      <c r="J44" s="225"/>
      <c r="K44" s="225"/>
    </row>
    <row r="45" spans="1:11" ht="7.5" customHeight="1">
      <c r="B45" s="195"/>
      <c r="C45" s="198"/>
      <c r="D45" s="168"/>
      <c r="E45" s="214"/>
      <c r="F45" s="153"/>
      <c r="G45" s="219"/>
      <c r="H45" s="221" t="s">
        <v>451</v>
      </c>
      <c r="I45" s="226"/>
      <c r="J45" s="221" t="s">
        <v>321</v>
      </c>
      <c r="K45" s="226"/>
    </row>
    <row r="46" spans="1:11" ht="24.75" customHeight="1">
      <c r="B46" s="196"/>
      <c r="C46" s="199"/>
      <c r="D46" s="169"/>
      <c r="E46" s="162" t="s">
        <v>430</v>
      </c>
      <c r="F46" s="215"/>
      <c r="G46" s="185" t="s">
        <v>7</v>
      </c>
      <c r="H46" s="222"/>
      <c r="I46" s="185" t="s">
        <v>7</v>
      </c>
      <c r="J46" s="222"/>
      <c r="K46" s="162" t="s">
        <v>201</v>
      </c>
    </row>
    <row r="47" spans="1:11" s="130" customFormat="1" ht="11.25" customHeight="1">
      <c r="B47" s="136"/>
      <c r="C47" s="146"/>
      <c r="D47" s="155" t="s">
        <v>59</v>
      </c>
      <c r="E47" s="163" t="s">
        <v>135</v>
      </c>
      <c r="F47" s="216" t="s">
        <v>135</v>
      </c>
      <c r="G47" s="216" t="s">
        <v>55</v>
      </c>
      <c r="H47" s="216" t="s">
        <v>135</v>
      </c>
      <c r="I47" s="163" t="s">
        <v>55</v>
      </c>
      <c r="J47" s="216" t="s">
        <v>135</v>
      </c>
      <c r="K47" s="163" t="s">
        <v>55</v>
      </c>
    </row>
    <row r="48" spans="1:11" ht="15" customHeight="1">
      <c r="B48" s="137" t="s">
        <v>319</v>
      </c>
      <c r="C48" s="147" t="s">
        <v>142</v>
      </c>
      <c r="D48" s="156">
        <v>882406</v>
      </c>
      <c r="E48" s="164">
        <v>-2.5</v>
      </c>
      <c r="F48" s="217">
        <v>22.9</v>
      </c>
      <c r="G48" s="164">
        <v>-0.80000000000000071</v>
      </c>
      <c r="H48" s="223">
        <v>1.37</v>
      </c>
      <c r="I48" s="223">
        <v>4.e-002</v>
      </c>
      <c r="J48" s="223">
        <v>2.25</v>
      </c>
      <c r="K48" s="223">
        <v>0.8</v>
      </c>
    </row>
    <row r="49" spans="2:11" ht="15" customHeight="1">
      <c r="B49" s="137" t="s">
        <v>235</v>
      </c>
      <c r="C49" s="147" t="s">
        <v>19</v>
      </c>
      <c r="D49" s="156">
        <v>16624</v>
      </c>
      <c r="E49" s="164">
        <v>-13</v>
      </c>
      <c r="F49" s="217">
        <v>3.2</v>
      </c>
      <c r="G49" s="164">
        <v>-11.5</v>
      </c>
      <c r="H49" s="223">
        <v>0.7</v>
      </c>
      <c r="I49" s="223">
        <v>-0.32</v>
      </c>
      <c r="J49" s="223">
        <v>0.52</v>
      </c>
      <c r="K49" s="223">
        <v>-1.1499999999999999</v>
      </c>
    </row>
    <row r="50" spans="2:11" ht="15" customHeight="1">
      <c r="B50" s="137" t="s">
        <v>267</v>
      </c>
      <c r="C50" s="147" t="s">
        <v>120</v>
      </c>
      <c r="D50" s="156">
        <v>308062</v>
      </c>
      <c r="E50" s="164">
        <v>-3</v>
      </c>
      <c r="F50" s="217">
        <v>8.1</v>
      </c>
      <c r="G50" s="164">
        <v>1</v>
      </c>
      <c r="H50" s="223">
        <v>0.7</v>
      </c>
      <c r="I50" s="223">
        <v>-1.e-002</v>
      </c>
      <c r="J50" s="223">
        <v>1.72</v>
      </c>
      <c r="K50" s="223">
        <v>0.44</v>
      </c>
    </row>
    <row r="51" spans="2:11" ht="15" customHeight="1">
      <c r="B51" s="137" t="s">
        <v>166</v>
      </c>
      <c r="C51" s="147" t="s">
        <v>432</v>
      </c>
      <c r="D51" s="156">
        <v>4578</v>
      </c>
      <c r="E51" s="164">
        <v>-3.9</v>
      </c>
      <c r="F51" s="217">
        <v>5.2</v>
      </c>
      <c r="G51" s="164">
        <v>-3.6000000000000005</v>
      </c>
      <c r="H51" s="223">
        <v>0.77</v>
      </c>
      <c r="I51" s="223">
        <v>-9.e-002</v>
      </c>
      <c r="J51" s="223">
        <v>0.28999999999999998</v>
      </c>
      <c r="K51" s="223">
        <v>-0.12</v>
      </c>
    </row>
    <row r="52" spans="2:11" ht="15" customHeight="1">
      <c r="B52" s="137" t="s">
        <v>345</v>
      </c>
      <c r="C52" s="147" t="s">
        <v>433</v>
      </c>
      <c r="D52" s="156">
        <v>11143</v>
      </c>
      <c r="E52" s="164">
        <v>-7.9</v>
      </c>
      <c r="F52" s="217">
        <v>11.8</v>
      </c>
      <c r="G52" s="164">
        <v>9.5</v>
      </c>
      <c r="H52" s="223">
        <v>0.56999999999999995</v>
      </c>
      <c r="I52" s="223">
        <v>-0.28999999999999998</v>
      </c>
      <c r="J52" s="223">
        <v>0.64</v>
      </c>
      <c r="K52" s="223">
        <v>0.11</v>
      </c>
    </row>
    <row r="53" spans="2:11" ht="15" customHeight="1">
      <c r="B53" s="137" t="s">
        <v>10</v>
      </c>
      <c r="C53" s="147" t="s">
        <v>110</v>
      </c>
      <c r="D53" s="156">
        <v>58442</v>
      </c>
      <c r="E53" s="164">
        <v>0.2</v>
      </c>
      <c r="F53" s="217">
        <v>23</v>
      </c>
      <c r="G53" s="164">
        <v>-7.3999999999999986</v>
      </c>
      <c r="H53" s="223">
        <v>2.19</v>
      </c>
      <c r="I53" s="223">
        <v>0.81</v>
      </c>
      <c r="J53" s="223">
        <v>2.63</v>
      </c>
      <c r="K53" s="223">
        <v>1.6800000000000002</v>
      </c>
    </row>
    <row r="54" spans="2:11" ht="15" customHeight="1">
      <c r="B54" s="137" t="s">
        <v>57</v>
      </c>
      <c r="C54" s="147" t="s">
        <v>146</v>
      </c>
      <c r="D54" s="156">
        <v>92313</v>
      </c>
      <c r="E54" s="164">
        <v>-1.2</v>
      </c>
      <c r="F54" s="217">
        <v>53.2</v>
      </c>
      <c r="G54" s="164">
        <v>-0.89999999999999858</v>
      </c>
      <c r="H54" s="223">
        <v>1.41</v>
      </c>
      <c r="I54" s="223">
        <v>7.0000000000000007e-002</v>
      </c>
      <c r="J54" s="223">
        <v>1.58</v>
      </c>
      <c r="K54" s="223">
        <v>-0.15</v>
      </c>
    </row>
    <row r="55" spans="2:11" ht="15" customHeight="1">
      <c r="B55" s="137" t="s">
        <v>198</v>
      </c>
      <c r="C55" s="147" t="s">
        <v>64</v>
      </c>
      <c r="D55" s="156">
        <v>15974</v>
      </c>
      <c r="E55" s="164">
        <v>-1.5</v>
      </c>
      <c r="F55" s="217">
        <v>17.100000000000001</v>
      </c>
      <c r="G55" s="164">
        <v>4.3000000000000007</v>
      </c>
      <c r="H55" s="223">
        <v>0.37</v>
      </c>
      <c r="I55" s="223">
        <v>-0.45</v>
      </c>
      <c r="J55" s="223">
        <v>1.17</v>
      </c>
      <c r="K55" s="223">
        <v>0.44</v>
      </c>
    </row>
    <row r="56" spans="2:11" ht="15" customHeight="1">
      <c r="B56" s="137" t="s">
        <v>40</v>
      </c>
      <c r="C56" s="147" t="s">
        <v>340</v>
      </c>
      <c r="D56" s="156">
        <v>5568</v>
      </c>
      <c r="E56" s="164">
        <v>9.6999999999999993</v>
      </c>
      <c r="F56" s="217">
        <v>45</v>
      </c>
      <c r="G56" s="164">
        <v>12.799999999999997</v>
      </c>
      <c r="H56" s="223">
        <v>1.64</v>
      </c>
      <c r="I56" s="223">
        <v>0.84</v>
      </c>
      <c r="J56" s="223">
        <v>1.26</v>
      </c>
      <c r="K56" s="223">
        <v>9.e-002</v>
      </c>
    </row>
    <row r="57" spans="2:11" ht="15" customHeight="1">
      <c r="B57" s="137" t="s">
        <v>172</v>
      </c>
      <c r="C57" s="147" t="s">
        <v>271</v>
      </c>
      <c r="D57" s="156">
        <v>21713</v>
      </c>
      <c r="E57" s="164">
        <v>0.4</v>
      </c>
      <c r="F57" s="217">
        <v>3.9</v>
      </c>
      <c r="G57" s="164">
        <v>0.10000000000000009</v>
      </c>
      <c r="H57" s="223">
        <v>0.28999999999999998</v>
      </c>
      <c r="I57" s="223">
        <v>-2.34</v>
      </c>
      <c r="J57" s="223">
        <v>1.34</v>
      </c>
      <c r="K57" s="223">
        <v>3.e-002</v>
      </c>
    </row>
    <row r="58" spans="2:11" ht="15" customHeight="1">
      <c r="B58" s="137" t="s">
        <v>41</v>
      </c>
      <c r="C58" s="147" t="s">
        <v>231</v>
      </c>
      <c r="D58" s="156">
        <v>43644</v>
      </c>
      <c r="E58" s="164">
        <v>0.3</v>
      </c>
      <c r="F58" s="217">
        <v>71.599999999999994</v>
      </c>
      <c r="G58" s="164">
        <v>-0.40000000000000568</v>
      </c>
      <c r="H58" s="223">
        <v>3.77</v>
      </c>
      <c r="I58" s="223">
        <v>1.e-002</v>
      </c>
      <c r="J58" s="223">
        <v>4.7300000000000004</v>
      </c>
      <c r="K58" s="223">
        <v>2.46</v>
      </c>
    </row>
    <row r="59" spans="2:11" ht="15" customHeight="1">
      <c r="B59" s="137" t="s">
        <v>241</v>
      </c>
      <c r="C59" s="147" t="s">
        <v>189</v>
      </c>
      <c r="D59" s="156">
        <v>19692</v>
      </c>
      <c r="E59" s="164">
        <v>3.7</v>
      </c>
      <c r="F59" s="217">
        <v>52.9</v>
      </c>
      <c r="G59" s="164">
        <v>-2.3999999999999986</v>
      </c>
      <c r="H59" s="223">
        <v>4.1399999999999997</v>
      </c>
      <c r="I59" s="223">
        <v>1.8</v>
      </c>
      <c r="J59" s="223">
        <v>3.36</v>
      </c>
      <c r="K59" s="223">
        <v>1.42</v>
      </c>
    </row>
    <row r="60" spans="2:11" ht="15" customHeight="1">
      <c r="B60" s="137" t="s">
        <v>366</v>
      </c>
      <c r="C60" s="147" t="s">
        <v>434</v>
      </c>
      <c r="D60" s="156">
        <v>62450</v>
      </c>
      <c r="E60" s="164">
        <v>0.6</v>
      </c>
      <c r="F60" s="217">
        <v>19.100000000000001</v>
      </c>
      <c r="G60" s="164">
        <v>-6.5999999999999979</v>
      </c>
      <c r="H60" s="223">
        <v>0.22</v>
      </c>
      <c r="I60" s="223">
        <v>-0.19</v>
      </c>
      <c r="J60" s="223">
        <v>0.59</v>
      </c>
      <c r="K60" s="223">
        <v>8.e-002</v>
      </c>
    </row>
    <row r="61" spans="2:11" ht="15" customHeight="1">
      <c r="B61" s="137" t="s">
        <v>99</v>
      </c>
      <c r="C61" s="147" t="s">
        <v>147</v>
      </c>
      <c r="D61" s="156">
        <v>127748</v>
      </c>
      <c r="E61" s="164">
        <v>-4</v>
      </c>
      <c r="F61" s="217">
        <v>22</v>
      </c>
      <c r="G61" s="164">
        <v>-1.3000000000000007</v>
      </c>
      <c r="H61" s="223">
        <v>1.64</v>
      </c>
      <c r="I61" s="223">
        <v>-4.e-002</v>
      </c>
      <c r="J61" s="223">
        <v>2.74</v>
      </c>
      <c r="K61" s="223">
        <v>1.53</v>
      </c>
    </row>
    <row r="62" spans="2:11" ht="15" customHeight="1">
      <c r="B62" s="137" t="s">
        <v>106</v>
      </c>
      <c r="C62" s="147" t="s">
        <v>420</v>
      </c>
      <c r="D62" s="156">
        <v>6400</v>
      </c>
      <c r="E62" s="164">
        <v>22.8</v>
      </c>
      <c r="F62" s="217">
        <v>11.7</v>
      </c>
      <c r="G62" s="164">
        <v>-6.4000000000000021</v>
      </c>
      <c r="H62" s="223">
        <v>0.44</v>
      </c>
      <c r="I62" s="223">
        <v>9.e-002</v>
      </c>
      <c r="J62" s="223">
        <v>9.e-002</v>
      </c>
      <c r="K62" s="223">
        <v>-0.21</v>
      </c>
    </row>
    <row r="63" spans="2:11" ht="15" customHeight="1">
      <c r="B63" s="138" t="s">
        <v>8</v>
      </c>
      <c r="C63" s="200" t="s">
        <v>436</v>
      </c>
      <c r="D63" s="159">
        <v>88055</v>
      </c>
      <c r="E63" s="165">
        <v>-5.9</v>
      </c>
      <c r="F63" s="218">
        <v>27.5</v>
      </c>
      <c r="G63" s="165">
        <v>-0.69999999999999929</v>
      </c>
      <c r="H63" s="224">
        <v>2.48</v>
      </c>
      <c r="I63" s="224">
        <v>6.e-002</v>
      </c>
      <c r="J63" s="224">
        <v>4.74</v>
      </c>
      <c r="K63" s="224">
        <v>1.55</v>
      </c>
    </row>
    <row r="64" spans="2:11">
      <c r="C64" s="201"/>
    </row>
    <row r="65" spans="3:6">
      <c r="C65" s="201"/>
    </row>
    <row r="66" spans="3:6">
      <c r="C66" s="201"/>
    </row>
    <row r="67" spans="3:6">
      <c r="C67" s="201"/>
    </row>
    <row r="68" spans="3:6">
      <c r="C68" s="201"/>
      <c r="F68" s="176" t="s">
        <v>71</v>
      </c>
    </row>
    <row r="69" spans="3:6">
      <c r="C69" s="201"/>
    </row>
    <row r="70" spans="3:6">
      <c r="C70" s="201"/>
    </row>
    <row r="71" spans="3:6">
      <c r="C71" s="201"/>
    </row>
    <row r="72" spans="3:6">
      <c r="C72" s="201"/>
    </row>
    <row r="73" spans="3:6">
      <c r="C73" s="201"/>
    </row>
    <row r="74" spans="3:6">
      <c r="C74" s="201"/>
    </row>
    <row r="75" spans="3:6">
      <c r="C75" s="201"/>
    </row>
    <row r="76" spans="3:6">
      <c r="C76" s="201"/>
    </row>
    <row r="77" spans="3:6">
      <c r="C77" s="201"/>
    </row>
    <row r="78" spans="3:6">
      <c r="C78" s="201"/>
    </row>
    <row r="79" spans="3:6">
      <c r="C79" s="201"/>
    </row>
    <row r="80" spans="3:6">
      <c r="C80" s="201"/>
    </row>
    <row r="81" spans="3:3">
      <c r="C81" s="201"/>
    </row>
    <row r="82" spans="3:3">
      <c r="C82" s="201"/>
    </row>
    <row r="83" spans="3:3">
      <c r="C83" s="201"/>
    </row>
    <row r="84" spans="3:3">
      <c r="C84" s="201"/>
    </row>
    <row r="85" spans="3:3">
      <c r="C85" s="201"/>
    </row>
    <row r="86" spans="3:3">
      <c r="C86" s="201"/>
    </row>
    <row r="87" spans="3:3">
      <c r="C87" s="201"/>
    </row>
    <row r="88" spans="3:3">
      <c r="C88" s="201"/>
    </row>
    <row r="89" spans="3:3">
      <c r="C89" s="201"/>
    </row>
    <row r="90" spans="3:3">
      <c r="C90" s="201"/>
    </row>
    <row r="91" spans="3:3">
      <c r="C91" s="201"/>
    </row>
    <row r="92" spans="3:3">
      <c r="C92" s="201"/>
    </row>
  </sheetData>
  <mergeCells count="17">
    <mergeCell ref="A3:C3"/>
    <mergeCell ref="H12:K12"/>
    <mergeCell ref="H44:K44"/>
    <mergeCell ref="C5:K7"/>
    <mergeCell ref="C8:K9"/>
    <mergeCell ref="B12:C14"/>
    <mergeCell ref="D12:E13"/>
    <mergeCell ref="F12:G13"/>
    <mergeCell ref="H13:H14"/>
    <mergeCell ref="J13:J14"/>
    <mergeCell ref="C36:K38"/>
    <mergeCell ref="C39:K41"/>
    <mergeCell ref="B44:C46"/>
    <mergeCell ref="D44:E45"/>
    <mergeCell ref="F44:G45"/>
    <mergeCell ref="H45:H46"/>
    <mergeCell ref="J45:J46"/>
  </mergeCells>
  <phoneticPr fontId="25"/>
  <pageMargins left="0.51181102362204722" right="0.35433070866141736" top="0.39370078740157483" bottom="0.27559055118110237" header="0.51181102362204722" footer="0.27559055118110237"/>
  <pageSetup paperSize="9" scale="83"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2">
    <tabColor indexed="17"/>
    <pageSetUpPr fitToPage="1"/>
  </sheetPr>
  <dimension ref="A1:AF93"/>
  <sheetViews>
    <sheetView workbookViewId="0"/>
  </sheetViews>
  <sheetFormatPr defaultColWidth="9" defaultRowHeight="13"/>
  <cols>
    <col min="1" max="1" width="4.90625" style="25" bestFit="1" customWidth="1"/>
    <col min="2" max="2" width="3.72656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27" t="s">
        <v>276</v>
      </c>
      <c r="B1" s="241"/>
      <c r="C1" s="241"/>
      <c r="D1" s="241"/>
      <c r="E1" s="265" t="s">
        <v>360</v>
      </c>
      <c r="F1" s="273"/>
      <c r="G1" s="274"/>
      <c r="H1" s="274"/>
      <c r="I1" s="274"/>
      <c r="J1" s="274"/>
      <c r="K1" s="274"/>
      <c r="L1" s="274"/>
      <c r="M1" s="274"/>
      <c r="N1" s="274"/>
      <c r="O1" s="274"/>
      <c r="P1" s="285"/>
      <c r="Q1" s="285"/>
      <c r="R1" s="286"/>
      <c r="S1" s="285"/>
      <c r="T1" s="285"/>
      <c r="U1" s="285"/>
      <c r="V1" s="285"/>
      <c r="W1" s="285"/>
      <c r="X1" s="285"/>
      <c r="Y1" s="285"/>
      <c r="Z1" s="285"/>
      <c r="AA1" s="285"/>
      <c r="AB1" s="285"/>
    </row>
    <row r="2" spans="1:28" ht="19">
      <c r="A2" s="227"/>
      <c r="B2" s="241"/>
      <c r="C2" s="241"/>
      <c r="D2" s="241"/>
      <c r="E2" s="265"/>
      <c r="F2" s="273"/>
      <c r="G2" s="275" t="s">
        <v>452</v>
      </c>
      <c r="H2" s="275"/>
      <c r="I2" s="275"/>
      <c r="J2" s="275"/>
      <c r="K2" s="275"/>
      <c r="L2" s="275"/>
      <c r="M2" s="275"/>
      <c r="N2" s="275"/>
      <c r="O2" s="274"/>
      <c r="P2" s="285"/>
      <c r="Q2" s="285"/>
      <c r="R2" s="286"/>
      <c r="S2" s="285"/>
      <c r="T2" s="285"/>
      <c r="U2" s="285"/>
      <c r="V2" s="285"/>
      <c r="W2" s="285"/>
      <c r="X2" s="285"/>
      <c r="Y2" s="285"/>
      <c r="Z2" s="285"/>
      <c r="AA2" s="285"/>
      <c r="AB2" s="285"/>
    </row>
    <row r="3" spans="1:28" ht="16.5">
      <c r="A3" s="228" t="s">
        <v>256</v>
      </c>
      <c r="B3" s="8"/>
      <c r="C3" s="8"/>
      <c r="H3" s="276"/>
      <c r="I3" s="276"/>
      <c r="J3" s="276"/>
      <c r="K3" s="276"/>
      <c r="L3" s="276"/>
      <c r="M3" s="276"/>
      <c r="N3" s="276"/>
      <c r="O3" s="276"/>
      <c r="S3" s="19" t="s">
        <v>131</v>
      </c>
    </row>
    <row r="4" spans="1:28">
      <c r="A4" s="229" t="s">
        <v>52</v>
      </c>
      <c r="B4" s="229"/>
      <c r="C4" s="243"/>
      <c r="D4" s="251" t="s">
        <v>69</v>
      </c>
      <c r="E4" s="251" t="s">
        <v>439</v>
      </c>
      <c r="F4" s="251" t="s">
        <v>126</v>
      </c>
      <c r="G4" s="251" t="s">
        <v>103</v>
      </c>
      <c r="H4" s="251" t="s">
        <v>214</v>
      </c>
      <c r="I4" s="251" t="s">
        <v>274</v>
      </c>
      <c r="J4" s="251" t="s">
        <v>454</v>
      </c>
      <c r="K4" s="251" t="s">
        <v>455</v>
      </c>
      <c r="L4" s="251" t="s">
        <v>79</v>
      </c>
      <c r="M4" s="251" t="s">
        <v>332</v>
      </c>
      <c r="N4" s="251" t="s">
        <v>18</v>
      </c>
      <c r="O4" s="251" t="s">
        <v>176</v>
      </c>
      <c r="P4" s="251" t="s">
        <v>132</v>
      </c>
      <c r="Q4" s="251" t="s">
        <v>457</v>
      </c>
      <c r="R4" s="251" t="s">
        <v>458</v>
      </c>
      <c r="S4" s="251" t="s">
        <v>4</v>
      </c>
    </row>
    <row r="5" spans="1:28">
      <c r="A5" s="230"/>
      <c r="B5" s="230"/>
      <c r="C5" s="244"/>
      <c r="D5" s="252" t="s">
        <v>93</v>
      </c>
      <c r="E5" s="252"/>
      <c r="F5" s="252"/>
      <c r="G5" s="252" t="s">
        <v>428</v>
      </c>
      <c r="H5" s="252" t="s">
        <v>388</v>
      </c>
      <c r="I5" s="252" t="s">
        <v>367</v>
      </c>
      <c r="J5" s="252" t="s">
        <v>460</v>
      </c>
      <c r="K5" s="252" t="s">
        <v>148</v>
      </c>
      <c r="L5" s="279" t="s">
        <v>270</v>
      </c>
      <c r="M5" s="283" t="s">
        <v>196</v>
      </c>
      <c r="N5" s="279" t="s">
        <v>278</v>
      </c>
      <c r="O5" s="279" t="s">
        <v>459</v>
      </c>
      <c r="P5" s="279" t="s">
        <v>412</v>
      </c>
      <c r="Q5" s="279" t="s">
        <v>442</v>
      </c>
      <c r="R5" s="279" t="s">
        <v>167</v>
      </c>
      <c r="S5" s="287" t="s">
        <v>334</v>
      </c>
    </row>
    <row r="6" spans="1:28" ht="18" customHeight="1">
      <c r="A6" s="231"/>
      <c r="B6" s="231"/>
      <c r="C6" s="245"/>
      <c r="D6" s="253" t="s">
        <v>209</v>
      </c>
      <c r="E6" s="253" t="s">
        <v>387</v>
      </c>
      <c r="F6" s="253" t="s">
        <v>34</v>
      </c>
      <c r="G6" s="253" t="s">
        <v>461</v>
      </c>
      <c r="H6" s="253" t="s">
        <v>16</v>
      </c>
      <c r="I6" s="253" t="s">
        <v>61</v>
      </c>
      <c r="J6" s="253" t="s">
        <v>310</v>
      </c>
      <c r="K6" s="253" t="s">
        <v>462</v>
      </c>
      <c r="L6" s="280" t="s">
        <v>161</v>
      </c>
      <c r="M6" s="284" t="s">
        <v>463</v>
      </c>
      <c r="N6" s="280" t="s">
        <v>75</v>
      </c>
      <c r="O6" s="280" t="s">
        <v>422</v>
      </c>
      <c r="P6" s="284" t="s">
        <v>304</v>
      </c>
      <c r="Q6" s="284" t="s">
        <v>464</v>
      </c>
      <c r="R6" s="280" t="s">
        <v>465</v>
      </c>
      <c r="S6" s="280" t="s">
        <v>205</v>
      </c>
    </row>
    <row r="7" spans="1:28" ht="15.75" customHeight="1">
      <c r="A7" s="232"/>
      <c r="B7" s="232"/>
      <c r="C7" s="232"/>
      <c r="D7" s="254" t="s">
        <v>134</v>
      </c>
      <c r="E7" s="254"/>
      <c r="F7" s="254"/>
      <c r="G7" s="254"/>
      <c r="H7" s="254"/>
      <c r="I7" s="254"/>
      <c r="J7" s="254"/>
      <c r="K7" s="254"/>
      <c r="L7" s="254"/>
      <c r="M7" s="254"/>
      <c r="N7" s="254"/>
      <c r="O7" s="254"/>
      <c r="P7" s="254"/>
      <c r="Q7" s="254"/>
      <c r="R7" s="254"/>
      <c r="S7" s="232"/>
    </row>
    <row r="8" spans="1:28" ht="13.5" customHeight="1">
      <c r="A8" s="233" t="s">
        <v>185</v>
      </c>
      <c r="B8" s="233" t="s">
        <v>58</v>
      </c>
      <c r="C8" s="246" t="s">
        <v>56</v>
      </c>
      <c r="D8" s="255">
        <v>100.8</v>
      </c>
      <c r="E8" s="266">
        <v>112.8</v>
      </c>
      <c r="F8" s="266">
        <v>103.3</v>
      </c>
      <c r="G8" s="266">
        <v>113.9</v>
      </c>
      <c r="H8" s="266">
        <v>93.6</v>
      </c>
      <c r="I8" s="266">
        <v>105.2</v>
      </c>
      <c r="J8" s="266">
        <v>105.5</v>
      </c>
      <c r="K8" s="266">
        <v>104.2</v>
      </c>
      <c r="L8" s="281">
        <v>112.5</v>
      </c>
      <c r="M8" s="281">
        <v>101.2</v>
      </c>
      <c r="N8" s="281">
        <v>95.6</v>
      </c>
      <c r="O8" s="281">
        <v>100.1</v>
      </c>
      <c r="P8" s="266">
        <v>79.900000000000006</v>
      </c>
      <c r="Q8" s="266">
        <v>93.7</v>
      </c>
      <c r="R8" s="266">
        <v>104</v>
      </c>
      <c r="S8" s="281">
        <v>104.4</v>
      </c>
      <c r="U8" s="191"/>
    </row>
    <row r="9" spans="1:28" ht="13.5" customHeight="1">
      <c r="A9" s="234" t="s">
        <v>51</v>
      </c>
      <c r="B9" s="234" t="s">
        <v>331</v>
      </c>
      <c r="C9" s="246"/>
      <c r="D9" s="256">
        <v>100.8</v>
      </c>
      <c r="E9" s="267">
        <v>99.4</v>
      </c>
      <c r="F9" s="267">
        <v>104.1</v>
      </c>
      <c r="G9" s="267">
        <v>111</v>
      </c>
      <c r="H9" s="267">
        <v>98.2</v>
      </c>
      <c r="I9" s="267">
        <v>108.7</v>
      </c>
      <c r="J9" s="267">
        <v>106.3</v>
      </c>
      <c r="K9" s="267">
        <v>99.3</v>
      </c>
      <c r="L9" s="282">
        <v>109</v>
      </c>
      <c r="M9" s="282">
        <v>97</v>
      </c>
      <c r="N9" s="282">
        <v>110.9</v>
      </c>
      <c r="O9" s="282">
        <v>101.5</v>
      </c>
      <c r="P9" s="267">
        <v>75.8</v>
      </c>
      <c r="Q9" s="267">
        <v>95</v>
      </c>
      <c r="R9" s="267">
        <v>101.2</v>
      </c>
      <c r="S9" s="282">
        <v>105.7</v>
      </c>
      <c r="U9" s="289"/>
    </row>
    <row r="10" spans="1:28">
      <c r="A10" s="234"/>
      <c r="B10" s="234" t="s">
        <v>240</v>
      </c>
      <c r="C10" s="246"/>
      <c r="D10" s="256">
        <v>100</v>
      </c>
      <c r="E10" s="267">
        <v>100</v>
      </c>
      <c r="F10" s="267">
        <v>100</v>
      </c>
      <c r="G10" s="267">
        <v>100</v>
      </c>
      <c r="H10" s="267">
        <v>100</v>
      </c>
      <c r="I10" s="267">
        <v>100</v>
      </c>
      <c r="J10" s="267">
        <v>100</v>
      </c>
      <c r="K10" s="267">
        <v>100</v>
      </c>
      <c r="L10" s="282">
        <v>100</v>
      </c>
      <c r="M10" s="282">
        <v>100</v>
      </c>
      <c r="N10" s="282">
        <v>100</v>
      </c>
      <c r="O10" s="282">
        <v>100</v>
      </c>
      <c r="P10" s="267">
        <v>100</v>
      </c>
      <c r="Q10" s="267">
        <v>100</v>
      </c>
      <c r="R10" s="267">
        <v>100</v>
      </c>
      <c r="S10" s="282">
        <v>100</v>
      </c>
    </row>
    <row r="11" spans="1:28" ht="13.5" customHeight="1">
      <c r="A11" s="234"/>
      <c r="B11" s="234" t="s">
        <v>149</v>
      </c>
      <c r="C11" s="246"/>
      <c r="D11" s="256">
        <v>101</v>
      </c>
      <c r="E11" s="267">
        <v>107.1</v>
      </c>
      <c r="F11" s="267">
        <v>102</v>
      </c>
      <c r="G11" s="267">
        <v>98.8</v>
      </c>
      <c r="H11" s="267">
        <v>104.9</v>
      </c>
      <c r="I11" s="267">
        <v>101.6</v>
      </c>
      <c r="J11" s="267">
        <v>91.7</v>
      </c>
      <c r="K11" s="267">
        <v>95.2</v>
      </c>
      <c r="L11" s="282">
        <v>112</v>
      </c>
      <c r="M11" s="282">
        <v>106</v>
      </c>
      <c r="N11" s="282">
        <v>102.1</v>
      </c>
      <c r="O11" s="282">
        <v>97.2</v>
      </c>
      <c r="P11" s="267">
        <v>98.9</v>
      </c>
      <c r="Q11" s="267">
        <v>99.5</v>
      </c>
      <c r="R11" s="267">
        <v>99</v>
      </c>
      <c r="S11" s="282">
        <v>117.4</v>
      </c>
    </row>
    <row r="12" spans="1:28" ht="13.5" customHeight="1">
      <c r="B12" s="234" t="s">
        <v>364</v>
      </c>
      <c r="C12" s="246"/>
      <c r="D12" s="257">
        <v>101.9</v>
      </c>
      <c r="E12" s="268">
        <v>102.9</v>
      </c>
      <c r="F12" s="268">
        <v>107.7</v>
      </c>
      <c r="G12" s="268">
        <v>90.7</v>
      </c>
      <c r="H12" s="268">
        <v>98.8</v>
      </c>
      <c r="I12" s="268">
        <v>93</v>
      </c>
      <c r="J12" s="268">
        <v>89.4</v>
      </c>
      <c r="K12" s="268">
        <v>100.1</v>
      </c>
      <c r="L12" s="268">
        <v>113.7</v>
      </c>
      <c r="M12" s="268">
        <v>107.2</v>
      </c>
      <c r="N12" s="268">
        <v>101.2</v>
      </c>
      <c r="O12" s="268">
        <v>101.8</v>
      </c>
      <c r="P12" s="268">
        <v>99</v>
      </c>
      <c r="Q12" s="268">
        <v>99.1</v>
      </c>
      <c r="R12" s="268">
        <v>107.8</v>
      </c>
      <c r="S12" s="268">
        <v>118.3</v>
      </c>
    </row>
    <row r="13" spans="1:28" ht="13.5" customHeight="1">
      <c r="A13" s="235"/>
      <c r="B13" s="235" t="s">
        <v>155</v>
      </c>
      <c r="C13" s="247"/>
      <c r="D13" s="258">
        <v>104.5</v>
      </c>
      <c r="E13" s="269">
        <v>109.7</v>
      </c>
      <c r="F13" s="269">
        <v>109.9</v>
      </c>
      <c r="G13" s="269">
        <v>95.8</v>
      </c>
      <c r="H13" s="269">
        <v>97.8</v>
      </c>
      <c r="I13" s="269">
        <v>99</v>
      </c>
      <c r="J13" s="269">
        <v>94.4</v>
      </c>
      <c r="K13" s="269">
        <v>99.9</v>
      </c>
      <c r="L13" s="269">
        <v>119.3</v>
      </c>
      <c r="M13" s="269">
        <v>112.4</v>
      </c>
      <c r="N13" s="269">
        <v>102</v>
      </c>
      <c r="O13" s="269">
        <v>96.1</v>
      </c>
      <c r="P13" s="269">
        <v>96.1</v>
      </c>
      <c r="Q13" s="269">
        <v>100.6</v>
      </c>
      <c r="R13" s="269">
        <v>106</v>
      </c>
      <c r="S13" s="269">
        <v>126</v>
      </c>
    </row>
    <row r="14" spans="1:28" ht="13.5" customHeight="1">
      <c r="A14" s="234" t="s">
        <v>169</v>
      </c>
      <c r="B14" s="234">
        <v>9</v>
      </c>
      <c r="C14" s="246" t="s">
        <v>228</v>
      </c>
      <c r="D14" s="255">
        <v>87.1</v>
      </c>
      <c r="E14" s="266">
        <v>94.4</v>
      </c>
      <c r="F14" s="266">
        <v>88.9</v>
      </c>
      <c r="G14" s="266">
        <v>79.900000000000006</v>
      </c>
      <c r="H14" s="266">
        <v>75.400000000000006</v>
      </c>
      <c r="I14" s="266">
        <v>90.6</v>
      </c>
      <c r="J14" s="266">
        <v>80.400000000000006</v>
      </c>
      <c r="K14" s="266">
        <v>78.3</v>
      </c>
      <c r="L14" s="266">
        <v>96.9</v>
      </c>
      <c r="M14" s="266">
        <v>82.9</v>
      </c>
      <c r="N14" s="266">
        <v>100</v>
      </c>
      <c r="O14" s="266">
        <v>84.2</v>
      </c>
      <c r="P14" s="266">
        <v>69.5</v>
      </c>
      <c r="Q14" s="266">
        <v>87.1</v>
      </c>
      <c r="R14" s="266">
        <v>82.5</v>
      </c>
      <c r="S14" s="266">
        <v>115.5</v>
      </c>
    </row>
    <row r="15" spans="1:28" ht="13.5" customHeight="1">
      <c r="A15" s="236" t="s">
        <v>85</v>
      </c>
      <c r="B15" s="234">
        <v>10</v>
      </c>
      <c r="C15" s="246"/>
      <c r="D15" s="256">
        <v>87.5</v>
      </c>
      <c r="E15" s="267">
        <v>93.9</v>
      </c>
      <c r="F15" s="267">
        <v>88.6</v>
      </c>
      <c r="G15" s="267">
        <v>85.8</v>
      </c>
      <c r="H15" s="267">
        <v>85.2</v>
      </c>
      <c r="I15" s="267">
        <v>89.5</v>
      </c>
      <c r="J15" s="267">
        <v>82.5</v>
      </c>
      <c r="K15" s="267">
        <v>76.8</v>
      </c>
      <c r="L15" s="267">
        <v>105.6</v>
      </c>
      <c r="M15" s="267">
        <v>84.9</v>
      </c>
      <c r="N15" s="267">
        <v>97.5</v>
      </c>
      <c r="O15" s="267">
        <v>86.7</v>
      </c>
      <c r="P15" s="267">
        <v>73.5</v>
      </c>
      <c r="Q15" s="267">
        <v>85.5</v>
      </c>
      <c r="R15" s="267">
        <v>84.3</v>
      </c>
      <c r="S15" s="267">
        <v>115</v>
      </c>
    </row>
    <row r="16" spans="1:28" ht="13.5" customHeight="1">
      <c r="A16" s="236" t="s">
        <v>85</v>
      </c>
      <c r="B16" s="234">
        <v>11</v>
      </c>
      <c r="C16" s="246"/>
      <c r="D16" s="256">
        <v>91.1</v>
      </c>
      <c r="E16" s="267">
        <v>99.4</v>
      </c>
      <c r="F16" s="267">
        <v>94.8</v>
      </c>
      <c r="G16" s="267">
        <v>80.7</v>
      </c>
      <c r="H16" s="267">
        <v>100.8</v>
      </c>
      <c r="I16" s="267">
        <v>94</v>
      </c>
      <c r="J16" s="267">
        <v>84.3</v>
      </c>
      <c r="K16" s="267">
        <v>76.2</v>
      </c>
      <c r="L16" s="267">
        <v>96</v>
      </c>
      <c r="M16" s="267">
        <v>81.599999999999994</v>
      </c>
      <c r="N16" s="267">
        <v>103.9</v>
      </c>
      <c r="O16" s="267">
        <v>81.5</v>
      </c>
      <c r="P16" s="267">
        <v>72.2</v>
      </c>
      <c r="Q16" s="267">
        <v>91</v>
      </c>
      <c r="R16" s="267">
        <v>84.6</v>
      </c>
      <c r="S16" s="267">
        <v>115.5</v>
      </c>
    </row>
    <row r="17" spans="1:21" ht="13.5" customHeight="1">
      <c r="A17" s="236" t="s">
        <v>85</v>
      </c>
      <c r="B17" s="234">
        <v>12</v>
      </c>
      <c r="D17" s="256">
        <v>185.9</v>
      </c>
      <c r="E17" s="267">
        <v>182.7</v>
      </c>
      <c r="F17" s="267">
        <v>209.9</v>
      </c>
      <c r="G17" s="267">
        <v>138.80000000000001</v>
      </c>
      <c r="H17" s="267">
        <v>190</v>
      </c>
      <c r="I17" s="267">
        <v>147.30000000000001</v>
      </c>
      <c r="J17" s="267">
        <v>152</v>
      </c>
      <c r="K17" s="267">
        <v>221.7</v>
      </c>
      <c r="L17" s="267">
        <v>204.4</v>
      </c>
      <c r="M17" s="267">
        <v>225.3</v>
      </c>
      <c r="N17" s="267">
        <v>120.9</v>
      </c>
      <c r="O17" s="267">
        <v>123.7</v>
      </c>
      <c r="P17" s="267">
        <v>219</v>
      </c>
      <c r="Q17" s="267">
        <v>171.4</v>
      </c>
      <c r="R17" s="267">
        <v>195.4</v>
      </c>
      <c r="S17" s="267">
        <v>185.9</v>
      </c>
    </row>
    <row r="18" spans="1:21" ht="13.5" customHeight="1">
      <c r="A18" s="236" t="s">
        <v>469</v>
      </c>
      <c r="B18" s="234" t="s">
        <v>361</v>
      </c>
      <c r="C18" s="246"/>
      <c r="D18" s="256">
        <v>92.1</v>
      </c>
      <c r="E18" s="267">
        <v>91.9</v>
      </c>
      <c r="F18" s="267">
        <v>92.8</v>
      </c>
      <c r="G18" s="267">
        <v>128.19999999999999</v>
      </c>
      <c r="H18" s="267">
        <v>89.2</v>
      </c>
      <c r="I18" s="267">
        <v>85.1</v>
      </c>
      <c r="J18" s="267">
        <v>95.7</v>
      </c>
      <c r="K18" s="267">
        <v>74.7</v>
      </c>
      <c r="L18" s="267">
        <v>101</v>
      </c>
      <c r="M18" s="267">
        <v>86.8</v>
      </c>
      <c r="N18" s="267">
        <v>92.8</v>
      </c>
      <c r="O18" s="267">
        <v>79.099999999999994</v>
      </c>
      <c r="P18" s="267">
        <v>83.8</v>
      </c>
      <c r="Q18" s="267">
        <v>87.4</v>
      </c>
      <c r="R18" s="267">
        <v>94.7</v>
      </c>
      <c r="S18" s="267">
        <v>123.5</v>
      </c>
    </row>
    <row r="19" spans="1:21" ht="13.5" customHeight="1">
      <c r="A19" s="236" t="s">
        <v>85</v>
      </c>
      <c r="B19" s="234">
        <v>2</v>
      </c>
      <c r="C19" s="246"/>
      <c r="D19" s="256">
        <v>88.4</v>
      </c>
      <c r="E19" s="267">
        <v>90.3</v>
      </c>
      <c r="F19" s="267">
        <v>88.3</v>
      </c>
      <c r="G19" s="267">
        <v>89.6</v>
      </c>
      <c r="H19" s="267">
        <v>83.2</v>
      </c>
      <c r="I19" s="267">
        <v>87.9</v>
      </c>
      <c r="J19" s="267">
        <v>93.8</v>
      </c>
      <c r="K19" s="267">
        <v>74.599999999999994</v>
      </c>
      <c r="L19" s="267">
        <v>94.4</v>
      </c>
      <c r="M19" s="267">
        <v>84.5</v>
      </c>
      <c r="N19" s="267">
        <v>92.6</v>
      </c>
      <c r="O19" s="267">
        <v>83.3</v>
      </c>
      <c r="P19" s="267">
        <v>77.900000000000006</v>
      </c>
      <c r="Q19" s="267">
        <v>82.8</v>
      </c>
      <c r="R19" s="267">
        <v>94.5</v>
      </c>
      <c r="S19" s="267">
        <v>114.9</v>
      </c>
    </row>
    <row r="20" spans="1:21" ht="13.5" customHeight="1">
      <c r="A20" s="236" t="s">
        <v>85</v>
      </c>
      <c r="B20" s="234">
        <v>3</v>
      </c>
      <c r="C20" s="246"/>
      <c r="D20" s="256">
        <v>92.3</v>
      </c>
      <c r="E20" s="267">
        <v>100.2</v>
      </c>
      <c r="F20" s="267">
        <v>91.7</v>
      </c>
      <c r="G20" s="267">
        <v>101</v>
      </c>
      <c r="H20" s="267">
        <v>83.3</v>
      </c>
      <c r="I20" s="267">
        <v>89.5</v>
      </c>
      <c r="J20" s="267">
        <v>94.6</v>
      </c>
      <c r="K20" s="267">
        <v>83</v>
      </c>
      <c r="L20" s="267">
        <v>95.9</v>
      </c>
      <c r="M20" s="267">
        <v>86.4</v>
      </c>
      <c r="N20" s="267">
        <v>92.2</v>
      </c>
      <c r="O20" s="267">
        <v>79.8</v>
      </c>
      <c r="P20" s="267">
        <v>82</v>
      </c>
      <c r="Q20" s="267">
        <v>90.5</v>
      </c>
      <c r="R20" s="267">
        <v>100.1</v>
      </c>
      <c r="S20" s="267">
        <v>118.8</v>
      </c>
    </row>
    <row r="21" spans="1:21" ht="13.5" customHeight="1">
      <c r="A21" s="237" t="s">
        <v>85</v>
      </c>
      <c r="B21" s="234">
        <v>4</v>
      </c>
      <c r="C21" s="246"/>
      <c r="D21" s="256">
        <v>92.5</v>
      </c>
      <c r="E21" s="267">
        <v>111.3</v>
      </c>
      <c r="F21" s="267">
        <v>92.1</v>
      </c>
      <c r="G21" s="267">
        <v>95.6</v>
      </c>
      <c r="H21" s="267">
        <v>80.599999999999994</v>
      </c>
      <c r="I21" s="267">
        <v>88.7</v>
      </c>
      <c r="J21" s="267">
        <v>92.8</v>
      </c>
      <c r="K21" s="267">
        <v>78.8</v>
      </c>
      <c r="L21" s="267">
        <v>110.5</v>
      </c>
      <c r="M21" s="267">
        <v>88</v>
      </c>
      <c r="N21" s="267">
        <v>91.2</v>
      </c>
      <c r="O21" s="267">
        <v>87</v>
      </c>
      <c r="P21" s="267">
        <v>77.400000000000006</v>
      </c>
      <c r="Q21" s="267">
        <v>90.6</v>
      </c>
      <c r="R21" s="267">
        <v>92.1</v>
      </c>
      <c r="S21" s="267">
        <v>118.1</v>
      </c>
    </row>
    <row r="22" spans="1:21" ht="13.5" customHeight="1">
      <c r="A22" s="236" t="s">
        <v>85</v>
      </c>
      <c r="B22" s="234">
        <v>5</v>
      </c>
      <c r="D22" s="256">
        <v>92</v>
      </c>
      <c r="E22" s="267">
        <v>102.3</v>
      </c>
      <c r="F22" s="267">
        <v>90.5</v>
      </c>
      <c r="G22" s="267">
        <v>91.9</v>
      </c>
      <c r="H22" s="267">
        <v>81.599999999999994</v>
      </c>
      <c r="I22" s="267">
        <v>86.4</v>
      </c>
      <c r="J22" s="267">
        <v>94.3</v>
      </c>
      <c r="K22" s="267">
        <v>77.400000000000006</v>
      </c>
      <c r="L22" s="267">
        <v>102.1</v>
      </c>
      <c r="M22" s="267">
        <v>123.7</v>
      </c>
      <c r="N22" s="267">
        <v>94.2</v>
      </c>
      <c r="O22" s="267">
        <v>86.1</v>
      </c>
      <c r="P22" s="267">
        <v>77.5</v>
      </c>
      <c r="Q22" s="267">
        <v>85.8</v>
      </c>
      <c r="R22" s="267">
        <v>92.1</v>
      </c>
      <c r="S22" s="267">
        <v>116</v>
      </c>
    </row>
    <row r="23" spans="1:21" ht="13.5" customHeight="1">
      <c r="A23" s="236" t="s">
        <v>85</v>
      </c>
      <c r="B23" s="234">
        <v>6</v>
      </c>
      <c r="C23" s="246"/>
      <c r="D23" s="256">
        <v>144.30000000000001</v>
      </c>
      <c r="E23" s="267">
        <v>154.9</v>
      </c>
      <c r="F23" s="267">
        <v>142.6</v>
      </c>
      <c r="G23" s="267">
        <v>101.6</v>
      </c>
      <c r="H23" s="267">
        <v>144.9</v>
      </c>
      <c r="I23" s="267">
        <v>106.7</v>
      </c>
      <c r="J23" s="267">
        <v>126.5</v>
      </c>
      <c r="K23" s="267">
        <v>185.2</v>
      </c>
      <c r="L23" s="267">
        <v>155.6</v>
      </c>
      <c r="M23" s="267">
        <v>135.69999999999999</v>
      </c>
      <c r="N23" s="267">
        <v>111.6</v>
      </c>
      <c r="O23" s="267">
        <v>101.2</v>
      </c>
      <c r="P23" s="267">
        <v>210.7</v>
      </c>
      <c r="Q23" s="267">
        <v>131.5</v>
      </c>
      <c r="R23" s="267">
        <v>173.9</v>
      </c>
      <c r="S23" s="267">
        <v>180.6</v>
      </c>
    </row>
    <row r="24" spans="1:21" ht="13.5" customHeight="1">
      <c r="A24" s="236" t="s">
        <v>85</v>
      </c>
      <c r="B24" s="234">
        <v>7</v>
      </c>
      <c r="C24" s="246"/>
      <c r="D24" s="256">
        <v>139.80000000000001</v>
      </c>
      <c r="E24" s="267">
        <v>150.1</v>
      </c>
      <c r="F24" s="267">
        <v>169.7</v>
      </c>
      <c r="G24" s="267">
        <v>112.9</v>
      </c>
      <c r="H24" s="267">
        <v>99.6</v>
      </c>
      <c r="I24" s="267">
        <v>118.6</v>
      </c>
      <c r="J24" s="267">
        <v>139.19999999999999</v>
      </c>
      <c r="K24" s="267">
        <v>107.5</v>
      </c>
      <c r="L24" s="267">
        <v>137.19999999999999</v>
      </c>
      <c r="M24" s="267">
        <v>207.6</v>
      </c>
      <c r="N24" s="267">
        <v>98.7</v>
      </c>
      <c r="O24" s="267">
        <v>107.6</v>
      </c>
      <c r="P24" s="267">
        <v>86.3</v>
      </c>
      <c r="Q24" s="267">
        <v>111.7</v>
      </c>
      <c r="R24" s="267">
        <v>150.5</v>
      </c>
      <c r="S24" s="267">
        <v>154.6</v>
      </c>
    </row>
    <row r="25" spans="1:21" ht="13.5" customHeight="1">
      <c r="A25" s="236" t="s">
        <v>85</v>
      </c>
      <c r="B25" s="234">
        <v>8</v>
      </c>
      <c r="C25" s="246"/>
      <c r="D25" s="256">
        <v>92.5</v>
      </c>
      <c r="E25" s="267">
        <v>120.4</v>
      </c>
      <c r="F25" s="267">
        <v>93.3</v>
      </c>
      <c r="G25" s="267">
        <v>97.7</v>
      </c>
      <c r="H25" s="267">
        <v>97.3</v>
      </c>
      <c r="I25" s="267">
        <v>87.4</v>
      </c>
      <c r="J25" s="267">
        <v>96.9</v>
      </c>
      <c r="K25" s="267">
        <v>78.2</v>
      </c>
      <c r="L25" s="267">
        <v>85.9</v>
      </c>
      <c r="M25" s="267">
        <v>88.1</v>
      </c>
      <c r="N25" s="267">
        <v>94.8</v>
      </c>
      <c r="O25" s="267">
        <v>91.8</v>
      </c>
      <c r="P25" s="267">
        <v>75.2</v>
      </c>
      <c r="Q25" s="267">
        <v>82.9</v>
      </c>
      <c r="R25" s="267">
        <v>91</v>
      </c>
      <c r="S25" s="267">
        <v>117.7</v>
      </c>
      <c r="U25" s="290"/>
    </row>
    <row r="26" spans="1:21" ht="13.5" customHeight="1">
      <c r="A26" s="238" t="s">
        <v>85</v>
      </c>
      <c r="B26" s="242">
        <v>9</v>
      </c>
      <c r="C26" s="248"/>
      <c r="D26" s="259">
        <v>89.6</v>
      </c>
      <c r="E26" s="270">
        <v>100.9</v>
      </c>
      <c r="F26" s="270">
        <v>90.8</v>
      </c>
      <c r="G26" s="270">
        <v>98.6</v>
      </c>
      <c r="H26" s="270">
        <v>82.5</v>
      </c>
      <c r="I26" s="270">
        <v>86</v>
      </c>
      <c r="J26" s="270">
        <v>91.2</v>
      </c>
      <c r="K26" s="270">
        <v>84.1</v>
      </c>
      <c r="L26" s="270">
        <v>82.8</v>
      </c>
      <c r="M26" s="270">
        <v>84.2</v>
      </c>
      <c r="N26" s="270">
        <v>87.5</v>
      </c>
      <c r="O26" s="270">
        <v>84.8</v>
      </c>
      <c r="P26" s="270">
        <v>75.900000000000006</v>
      </c>
      <c r="Q26" s="270">
        <v>84.7</v>
      </c>
      <c r="R26" s="270">
        <v>85.8</v>
      </c>
      <c r="S26" s="270">
        <v>118.8</v>
      </c>
      <c r="U26" s="291"/>
    </row>
    <row r="27" spans="1:21" ht="17.25" customHeight="1">
      <c r="A27" s="232"/>
      <c r="B27" s="232"/>
      <c r="C27" s="232"/>
      <c r="D27" s="260" t="s">
        <v>94</v>
      </c>
      <c r="E27" s="260"/>
      <c r="F27" s="260"/>
      <c r="G27" s="260"/>
      <c r="H27" s="260"/>
      <c r="I27" s="260"/>
      <c r="J27" s="260"/>
      <c r="K27" s="260"/>
      <c r="L27" s="260"/>
      <c r="M27" s="260"/>
      <c r="N27" s="260"/>
      <c r="O27" s="260"/>
      <c r="P27" s="260"/>
      <c r="Q27" s="260"/>
      <c r="R27" s="260"/>
      <c r="S27" s="260"/>
    </row>
    <row r="28" spans="1:21" ht="13.5" customHeight="1">
      <c r="A28" s="233" t="s">
        <v>185</v>
      </c>
      <c r="B28" s="233" t="s">
        <v>58</v>
      </c>
      <c r="C28" s="246" t="s">
        <v>56</v>
      </c>
      <c r="D28" s="255">
        <v>-0.1</v>
      </c>
      <c r="E28" s="266">
        <v>13.7</v>
      </c>
      <c r="F28" s="266">
        <v>-0.9</v>
      </c>
      <c r="G28" s="266">
        <v>19.8</v>
      </c>
      <c r="H28" s="266">
        <v>-5.4</v>
      </c>
      <c r="I28" s="266">
        <v>-5.9</v>
      </c>
      <c r="J28" s="266">
        <v>16.7</v>
      </c>
      <c r="K28" s="266">
        <v>-3.6</v>
      </c>
      <c r="L28" s="281">
        <v>-19.899999999999999</v>
      </c>
      <c r="M28" s="281">
        <v>12.9</v>
      </c>
      <c r="N28" s="281">
        <v>-10.3</v>
      </c>
      <c r="O28" s="281">
        <v>4.5999999999999996</v>
      </c>
      <c r="P28" s="266">
        <v>-18.399999999999999</v>
      </c>
      <c r="Q28" s="266">
        <v>4</v>
      </c>
      <c r="R28" s="266">
        <v>-0.7</v>
      </c>
      <c r="S28" s="281">
        <v>3.4</v>
      </c>
    </row>
    <row r="29" spans="1:21" ht="13.5" customHeight="1">
      <c r="A29" s="234" t="s">
        <v>51</v>
      </c>
      <c r="B29" s="234" t="s">
        <v>331</v>
      </c>
      <c r="C29" s="246"/>
      <c r="D29" s="256">
        <v>0.1</v>
      </c>
      <c r="E29" s="267">
        <v>-11.9</v>
      </c>
      <c r="F29" s="267">
        <v>0.7</v>
      </c>
      <c r="G29" s="267">
        <v>-2.5</v>
      </c>
      <c r="H29" s="267">
        <v>5</v>
      </c>
      <c r="I29" s="267">
        <v>3.4</v>
      </c>
      <c r="J29" s="267">
        <v>0.7</v>
      </c>
      <c r="K29" s="267">
        <v>-4.7</v>
      </c>
      <c r="L29" s="282">
        <v>-3.1</v>
      </c>
      <c r="M29" s="282">
        <v>-4.2</v>
      </c>
      <c r="N29" s="282">
        <v>16.100000000000001</v>
      </c>
      <c r="O29" s="282">
        <v>1.5</v>
      </c>
      <c r="P29" s="267">
        <v>-5.2</v>
      </c>
      <c r="Q29" s="267">
        <v>1.4</v>
      </c>
      <c r="R29" s="267">
        <v>-2.6</v>
      </c>
      <c r="S29" s="282">
        <v>1.4</v>
      </c>
    </row>
    <row r="30" spans="1:21" ht="13.5" customHeight="1">
      <c r="A30" s="234"/>
      <c r="B30" s="234" t="s">
        <v>240</v>
      </c>
      <c r="C30" s="246"/>
      <c r="D30" s="256">
        <v>-0.8</v>
      </c>
      <c r="E30" s="267">
        <v>0.6</v>
      </c>
      <c r="F30" s="267">
        <v>-3.9</v>
      </c>
      <c r="G30" s="267">
        <v>-9.9</v>
      </c>
      <c r="H30" s="267">
        <v>1.8</v>
      </c>
      <c r="I30" s="267">
        <v>-8</v>
      </c>
      <c r="J30" s="267">
        <v>-5.8</v>
      </c>
      <c r="K30" s="267">
        <v>0.7</v>
      </c>
      <c r="L30" s="282">
        <v>-8.3000000000000007</v>
      </c>
      <c r="M30" s="282">
        <v>3.1</v>
      </c>
      <c r="N30" s="282">
        <v>-9.8000000000000007</v>
      </c>
      <c r="O30" s="282">
        <v>-1.5</v>
      </c>
      <c r="P30" s="267">
        <v>32</v>
      </c>
      <c r="Q30" s="267">
        <v>5.3</v>
      </c>
      <c r="R30" s="267">
        <v>-1.2</v>
      </c>
      <c r="S30" s="282">
        <v>-5.4</v>
      </c>
    </row>
    <row r="31" spans="1:21" ht="13.5" customHeight="1">
      <c r="A31" s="234"/>
      <c r="B31" s="234" t="s">
        <v>149</v>
      </c>
      <c r="C31" s="246"/>
      <c r="D31" s="256">
        <v>1</v>
      </c>
      <c r="E31" s="267">
        <v>7.1</v>
      </c>
      <c r="F31" s="267">
        <v>2</v>
      </c>
      <c r="G31" s="267">
        <v>-1.2</v>
      </c>
      <c r="H31" s="267">
        <v>4.9000000000000004</v>
      </c>
      <c r="I31" s="267">
        <v>1.5</v>
      </c>
      <c r="J31" s="267">
        <v>-8.3000000000000007</v>
      </c>
      <c r="K31" s="267">
        <v>-4.8</v>
      </c>
      <c r="L31" s="282">
        <v>12</v>
      </c>
      <c r="M31" s="282">
        <v>6</v>
      </c>
      <c r="N31" s="282">
        <v>2.1</v>
      </c>
      <c r="O31" s="282">
        <v>-2.7</v>
      </c>
      <c r="P31" s="267">
        <v>-1.1000000000000001</v>
      </c>
      <c r="Q31" s="267">
        <v>-0.5</v>
      </c>
      <c r="R31" s="267">
        <v>-1</v>
      </c>
      <c r="S31" s="282">
        <v>17.399999999999999</v>
      </c>
    </row>
    <row r="32" spans="1:21" ht="13.5" customHeight="1">
      <c r="B32" s="234" t="s">
        <v>364</v>
      </c>
      <c r="C32" s="246"/>
      <c r="D32" s="256">
        <v>0.9</v>
      </c>
      <c r="E32" s="267">
        <v>-3.9</v>
      </c>
      <c r="F32" s="267">
        <v>5.6</v>
      </c>
      <c r="G32" s="267">
        <v>-8.1999999999999993</v>
      </c>
      <c r="H32" s="267">
        <v>-5.8</v>
      </c>
      <c r="I32" s="267">
        <v>-8.5</v>
      </c>
      <c r="J32" s="267">
        <v>-2.5</v>
      </c>
      <c r="K32" s="267">
        <v>5.0999999999999996</v>
      </c>
      <c r="L32" s="282">
        <v>1.5</v>
      </c>
      <c r="M32" s="282">
        <v>1.1000000000000001</v>
      </c>
      <c r="N32" s="282">
        <v>-0.9</v>
      </c>
      <c r="O32" s="282">
        <v>4.7</v>
      </c>
      <c r="P32" s="267">
        <v>0.1</v>
      </c>
      <c r="Q32" s="267">
        <v>-0.4</v>
      </c>
      <c r="R32" s="267">
        <v>8.9</v>
      </c>
      <c r="S32" s="282">
        <v>0.8</v>
      </c>
    </row>
    <row r="33" spans="1:32" ht="13.5" customHeight="1">
      <c r="A33" s="235"/>
      <c r="B33" s="235" t="s">
        <v>155</v>
      </c>
      <c r="C33" s="247"/>
      <c r="D33" s="258">
        <v>2.6</v>
      </c>
      <c r="E33" s="269">
        <v>6.6</v>
      </c>
      <c r="F33" s="269">
        <v>2</v>
      </c>
      <c r="G33" s="269">
        <v>5.6</v>
      </c>
      <c r="H33" s="269">
        <v>-1</v>
      </c>
      <c r="I33" s="269">
        <v>6.5</v>
      </c>
      <c r="J33" s="269">
        <v>5.6</v>
      </c>
      <c r="K33" s="269">
        <v>-0.2</v>
      </c>
      <c r="L33" s="269">
        <v>4.9000000000000004</v>
      </c>
      <c r="M33" s="269">
        <v>4.9000000000000004</v>
      </c>
      <c r="N33" s="269">
        <v>0.8</v>
      </c>
      <c r="O33" s="269">
        <v>-5.6</v>
      </c>
      <c r="P33" s="269">
        <v>-2.9</v>
      </c>
      <c r="Q33" s="269">
        <v>1.5</v>
      </c>
      <c r="R33" s="269">
        <v>-1.7</v>
      </c>
      <c r="S33" s="269">
        <v>6.5</v>
      </c>
    </row>
    <row r="34" spans="1:32" ht="13.5" customHeight="1">
      <c r="A34" s="234" t="s">
        <v>169</v>
      </c>
      <c r="B34" s="234">
        <v>9</v>
      </c>
      <c r="C34" s="246" t="s">
        <v>253</v>
      </c>
      <c r="D34" s="255">
        <v>2.6</v>
      </c>
      <c r="E34" s="266">
        <v>8.1</v>
      </c>
      <c r="F34" s="266">
        <v>4.2</v>
      </c>
      <c r="G34" s="266">
        <v>11</v>
      </c>
      <c r="H34" s="266">
        <v>-6.9</v>
      </c>
      <c r="I34" s="266">
        <v>4.5999999999999996</v>
      </c>
      <c r="J34" s="266">
        <v>3.6</v>
      </c>
      <c r="K34" s="266">
        <v>-3.5</v>
      </c>
      <c r="L34" s="266">
        <v>-5.6</v>
      </c>
      <c r="M34" s="266">
        <v>3</v>
      </c>
      <c r="N34" s="266">
        <v>-1.6</v>
      </c>
      <c r="O34" s="266">
        <v>-13.8</v>
      </c>
      <c r="P34" s="266">
        <v>-1.8</v>
      </c>
      <c r="Q34" s="266">
        <v>0.8</v>
      </c>
      <c r="R34" s="266">
        <v>-1.3</v>
      </c>
      <c r="S34" s="266">
        <v>6.3</v>
      </c>
    </row>
    <row r="35" spans="1:32" ht="13.5" customHeight="1">
      <c r="A35" s="236" t="s">
        <v>85</v>
      </c>
      <c r="B35" s="234">
        <v>10</v>
      </c>
      <c r="C35" s="246"/>
      <c r="D35" s="256">
        <v>2</v>
      </c>
      <c r="E35" s="267">
        <v>7.3</v>
      </c>
      <c r="F35" s="267">
        <v>2.4</v>
      </c>
      <c r="G35" s="267">
        <v>21.2</v>
      </c>
      <c r="H35" s="267">
        <v>-15.3</v>
      </c>
      <c r="I35" s="267">
        <v>7.3</v>
      </c>
      <c r="J35" s="267">
        <v>4.4000000000000004</v>
      </c>
      <c r="K35" s="267">
        <v>-2.2000000000000002</v>
      </c>
      <c r="L35" s="267">
        <v>-8.5</v>
      </c>
      <c r="M35" s="267">
        <v>4</v>
      </c>
      <c r="N35" s="267">
        <v>3</v>
      </c>
      <c r="O35" s="267">
        <v>-9.8000000000000007</v>
      </c>
      <c r="P35" s="267">
        <v>-2.6</v>
      </c>
      <c r="Q35" s="267">
        <v>0.9</v>
      </c>
      <c r="R35" s="267">
        <v>-1.9</v>
      </c>
      <c r="S35" s="267">
        <v>2.1</v>
      </c>
    </row>
    <row r="36" spans="1:32" ht="13.5" customHeight="1">
      <c r="A36" s="236" t="s">
        <v>85</v>
      </c>
      <c r="B36" s="234">
        <v>11</v>
      </c>
      <c r="C36" s="246"/>
      <c r="D36" s="256">
        <v>3.1</v>
      </c>
      <c r="E36" s="267">
        <v>2.4</v>
      </c>
      <c r="F36" s="267">
        <v>8.1</v>
      </c>
      <c r="G36" s="267">
        <v>11.8</v>
      </c>
      <c r="H36" s="267">
        <v>9.1999999999999993</v>
      </c>
      <c r="I36" s="267">
        <v>11</v>
      </c>
      <c r="J36" s="267">
        <v>-1.6</v>
      </c>
      <c r="K36" s="267">
        <v>0.7</v>
      </c>
      <c r="L36" s="267">
        <v>-17.899999999999999</v>
      </c>
      <c r="M36" s="267">
        <v>-4</v>
      </c>
      <c r="N36" s="267">
        <v>1.4</v>
      </c>
      <c r="O36" s="267">
        <v>-14</v>
      </c>
      <c r="P36" s="267">
        <v>-5.0999999999999996</v>
      </c>
      <c r="Q36" s="267">
        <v>4.0999999999999996</v>
      </c>
      <c r="R36" s="267">
        <v>0.6</v>
      </c>
      <c r="S36" s="267">
        <v>-0.6</v>
      </c>
    </row>
    <row r="37" spans="1:32" ht="13.5" customHeight="1">
      <c r="A37" s="236" t="s">
        <v>85</v>
      </c>
      <c r="B37" s="234">
        <v>12</v>
      </c>
      <c r="D37" s="256">
        <v>3.4</v>
      </c>
      <c r="E37" s="267">
        <v>10.5</v>
      </c>
      <c r="F37" s="267">
        <v>-2.2000000000000002</v>
      </c>
      <c r="G37" s="267">
        <v>-23.1</v>
      </c>
      <c r="H37" s="267">
        <v>6.9</v>
      </c>
      <c r="I37" s="267">
        <v>-0.5</v>
      </c>
      <c r="J37" s="267">
        <v>20.3</v>
      </c>
      <c r="K37" s="267">
        <v>15.6</v>
      </c>
      <c r="L37" s="267">
        <v>4.8</v>
      </c>
      <c r="M37" s="267">
        <v>3.1</v>
      </c>
      <c r="N37" s="267">
        <v>1.3</v>
      </c>
      <c r="O37" s="267">
        <v>-11.5</v>
      </c>
      <c r="P37" s="267">
        <v>2.6</v>
      </c>
      <c r="Q37" s="267">
        <v>7.5</v>
      </c>
      <c r="R37" s="267">
        <v>-15</v>
      </c>
      <c r="S37" s="267">
        <v>8.6999999999999993</v>
      </c>
    </row>
    <row r="38" spans="1:32" ht="13.5" customHeight="1">
      <c r="A38" s="236" t="s">
        <v>469</v>
      </c>
      <c r="B38" s="234" t="s">
        <v>361</v>
      </c>
      <c r="C38" s="246"/>
      <c r="D38" s="256">
        <v>0.7</v>
      </c>
      <c r="E38" s="267">
        <v>-6.7</v>
      </c>
      <c r="F38" s="267">
        <v>0</v>
      </c>
      <c r="G38" s="267">
        <v>56.9</v>
      </c>
      <c r="H38" s="267">
        <v>8.3000000000000007</v>
      </c>
      <c r="I38" s="267">
        <v>-3.2</v>
      </c>
      <c r="J38" s="267">
        <v>5.2</v>
      </c>
      <c r="K38" s="267">
        <v>1.2</v>
      </c>
      <c r="L38" s="267">
        <v>0.8</v>
      </c>
      <c r="M38" s="267">
        <v>-4.9000000000000004</v>
      </c>
      <c r="N38" s="267">
        <v>-0.1</v>
      </c>
      <c r="O38" s="267">
        <v>-13.6</v>
      </c>
      <c r="P38" s="267">
        <v>10.8</v>
      </c>
      <c r="Q38" s="267">
        <v>-5</v>
      </c>
      <c r="R38" s="267">
        <v>11.5</v>
      </c>
      <c r="S38" s="267">
        <v>7.7</v>
      </c>
    </row>
    <row r="39" spans="1:32" ht="13.5" customHeight="1">
      <c r="A39" s="236" t="s">
        <v>85</v>
      </c>
      <c r="B39" s="234">
        <v>2</v>
      </c>
      <c r="C39" s="246"/>
      <c r="D39" s="256">
        <v>2.8</v>
      </c>
      <c r="E39" s="267">
        <v>1.1000000000000001</v>
      </c>
      <c r="F39" s="267">
        <v>1</v>
      </c>
      <c r="G39" s="267">
        <v>14.7</v>
      </c>
      <c r="H39" s="267">
        <v>14.9</v>
      </c>
      <c r="I39" s="267">
        <v>3.4</v>
      </c>
      <c r="J39" s="267">
        <v>15.2</v>
      </c>
      <c r="K39" s="267">
        <v>2.6</v>
      </c>
      <c r="L39" s="267">
        <v>-6.8</v>
      </c>
      <c r="M39" s="267">
        <v>-0.6</v>
      </c>
      <c r="N39" s="267">
        <v>3.8</v>
      </c>
      <c r="O39" s="267">
        <v>-12.1</v>
      </c>
      <c r="P39" s="267">
        <v>2.5</v>
      </c>
      <c r="Q39" s="267">
        <v>-1</v>
      </c>
      <c r="R39" s="267">
        <v>8.1999999999999993</v>
      </c>
      <c r="S39" s="267">
        <v>4</v>
      </c>
    </row>
    <row r="40" spans="1:32" ht="13.5" customHeight="1">
      <c r="A40" s="236" t="s">
        <v>85</v>
      </c>
      <c r="B40" s="234">
        <v>3</v>
      </c>
      <c r="C40" s="246"/>
      <c r="D40" s="256">
        <v>4.0999999999999996</v>
      </c>
      <c r="E40" s="267">
        <v>3.4</v>
      </c>
      <c r="F40" s="267">
        <v>0.7</v>
      </c>
      <c r="G40" s="267">
        <v>11.4</v>
      </c>
      <c r="H40" s="267">
        <v>1.7</v>
      </c>
      <c r="I40" s="267">
        <v>2.8</v>
      </c>
      <c r="J40" s="267">
        <v>24.5</v>
      </c>
      <c r="K40" s="267">
        <v>2.7</v>
      </c>
      <c r="L40" s="267">
        <v>-8.1</v>
      </c>
      <c r="M40" s="267">
        <v>-2.9</v>
      </c>
      <c r="N40" s="267">
        <v>-4.9000000000000004</v>
      </c>
      <c r="O40" s="267">
        <v>-13</v>
      </c>
      <c r="P40" s="267">
        <v>4.9000000000000004</v>
      </c>
      <c r="Q40" s="267">
        <v>10.5</v>
      </c>
      <c r="R40" s="267">
        <v>-2.8</v>
      </c>
      <c r="S40" s="267">
        <v>-3.2</v>
      </c>
    </row>
    <row r="41" spans="1:32" ht="13.5" customHeight="1">
      <c r="A41" s="237" t="s">
        <v>85</v>
      </c>
      <c r="B41" s="234">
        <v>4</v>
      </c>
      <c r="C41" s="246"/>
      <c r="D41" s="256">
        <v>3.1</v>
      </c>
      <c r="E41" s="267">
        <v>3.6</v>
      </c>
      <c r="F41" s="267">
        <v>3.4</v>
      </c>
      <c r="G41" s="267">
        <v>20.3</v>
      </c>
      <c r="H41" s="267">
        <v>7</v>
      </c>
      <c r="I41" s="267">
        <v>-2</v>
      </c>
      <c r="J41" s="267">
        <v>14.9</v>
      </c>
      <c r="K41" s="267">
        <v>5.5</v>
      </c>
      <c r="L41" s="267">
        <v>-2.6</v>
      </c>
      <c r="M41" s="267">
        <v>2.7</v>
      </c>
      <c r="N41" s="267">
        <v>-3.9</v>
      </c>
      <c r="O41" s="267">
        <v>-12.6</v>
      </c>
      <c r="P41" s="267">
        <v>1.3</v>
      </c>
      <c r="Q41" s="267">
        <v>3.3</v>
      </c>
      <c r="R41" s="267">
        <v>0.8</v>
      </c>
      <c r="S41" s="267">
        <v>-2.9</v>
      </c>
    </row>
    <row r="42" spans="1:32" ht="13.5" customHeight="1">
      <c r="A42" s="236" t="s">
        <v>85</v>
      </c>
      <c r="B42" s="234">
        <v>5</v>
      </c>
      <c r="D42" s="256">
        <v>4.4000000000000004</v>
      </c>
      <c r="E42" s="267">
        <v>12.9</v>
      </c>
      <c r="F42" s="267">
        <v>3</v>
      </c>
      <c r="G42" s="267">
        <v>16</v>
      </c>
      <c r="H42" s="267">
        <v>7.5</v>
      </c>
      <c r="I42" s="267">
        <v>0.9</v>
      </c>
      <c r="J42" s="267">
        <v>16.7</v>
      </c>
      <c r="K42" s="267">
        <v>3.9</v>
      </c>
      <c r="L42" s="267">
        <v>-2.2999999999999998</v>
      </c>
      <c r="M42" s="267">
        <v>0.6</v>
      </c>
      <c r="N42" s="267">
        <v>-1.9</v>
      </c>
      <c r="O42" s="267">
        <v>-6.4</v>
      </c>
      <c r="P42" s="267">
        <v>2.5</v>
      </c>
      <c r="Q42" s="267">
        <v>1.9</v>
      </c>
      <c r="R42" s="267">
        <v>3</v>
      </c>
      <c r="S42" s="267">
        <v>5</v>
      </c>
    </row>
    <row r="43" spans="1:32" ht="13.5" customHeight="1">
      <c r="A43" s="236" t="s">
        <v>85</v>
      </c>
      <c r="B43" s="234">
        <v>6</v>
      </c>
      <c r="C43" s="246"/>
      <c r="D43" s="256">
        <v>8.9</v>
      </c>
      <c r="E43" s="267">
        <v>21.3</v>
      </c>
      <c r="F43" s="267">
        <v>4.9000000000000004</v>
      </c>
      <c r="G43" s="267">
        <v>-41.3</v>
      </c>
      <c r="H43" s="267">
        <v>19.600000000000001</v>
      </c>
      <c r="I43" s="267">
        <v>-5.6</v>
      </c>
      <c r="J43" s="267">
        <v>28.3</v>
      </c>
      <c r="K43" s="267">
        <v>-1</v>
      </c>
      <c r="L43" s="267">
        <v>-6.2</v>
      </c>
      <c r="M43" s="267">
        <v>-10.7</v>
      </c>
      <c r="N43" s="267">
        <v>14.9</v>
      </c>
      <c r="O43" s="267">
        <v>-10.6</v>
      </c>
      <c r="P43" s="267">
        <v>8.6</v>
      </c>
      <c r="Q43" s="267">
        <v>12.6</v>
      </c>
      <c r="R43" s="267">
        <v>21.7</v>
      </c>
      <c r="S43" s="267">
        <v>30.8</v>
      </c>
    </row>
    <row r="44" spans="1:32" ht="13.5" customHeight="1">
      <c r="A44" s="236" t="s">
        <v>85</v>
      </c>
      <c r="B44" s="234">
        <v>7</v>
      </c>
      <c r="C44" s="246"/>
      <c r="D44" s="256">
        <v>1.2</v>
      </c>
      <c r="E44" s="267">
        <v>4.5</v>
      </c>
      <c r="F44" s="267">
        <v>-0.9</v>
      </c>
      <c r="G44" s="267">
        <v>25.6</v>
      </c>
      <c r="H44" s="267">
        <v>5.4</v>
      </c>
      <c r="I44" s="267">
        <v>-9.3000000000000007</v>
      </c>
      <c r="J44" s="267">
        <v>7.8</v>
      </c>
      <c r="K44" s="267">
        <v>12.6</v>
      </c>
      <c r="L44" s="267">
        <v>-7.3</v>
      </c>
      <c r="M44" s="267">
        <v>18.399999999999999</v>
      </c>
      <c r="N44" s="267">
        <v>-13</v>
      </c>
      <c r="O44" s="267">
        <v>-4.5</v>
      </c>
      <c r="P44" s="267">
        <v>15.5</v>
      </c>
      <c r="Q44" s="267">
        <v>-3</v>
      </c>
      <c r="R44" s="267">
        <v>10.3</v>
      </c>
      <c r="S44" s="267">
        <v>7.4</v>
      </c>
    </row>
    <row r="45" spans="1:32" ht="13.5" customHeight="1">
      <c r="A45" s="236" t="s">
        <v>85</v>
      </c>
      <c r="B45" s="234">
        <v>8</v>
      </c>
      <c r="C45" s="246"/>
      <c r="D45" s="256">
        <v>1.2</v>
      </c>
      <c r="E45" s="267">
        <v>23.2</v>
      </c>
      <c r="F45" s="267">
        <v>1.3</v>
      </c>
      <c r="G45" s="267">
        <v>30.3</v>
      </c>
      <c r="H45" s="267">
        <v>-12.6</v>
      </c>
      <c r="I45" s="267">
        <v>-3.2</v>
      </c>
      <c r="J45" s="267">
        <v>6.3</v>
      </c>
      <c r="K45" s="267">
        <v>5.2</v>
      </c>
      <c r="L45" s="267">
        <v>-10.8</v>
      </c>
      <c r="M45" s="267">
        <v>-7.1</v>
      </c>
      <c r="N45" s="267">
        <v>-2.8</v>
      </c>
      <c r="O45" s="267">
        <v>2.6</v>
      </c>
      <c r="P45" s="267">
        <v>-3.8</v>
      </c>
      <c r="Q45" s="267">
        <v>-1.4</v>
      </c>
      <c r="R45" s="267">
        <v>10</v>
      </c>
      <c r="S45" s="267">
        <v>-1.2</v>
      </c>
    </row>
    <row r="46" spans="1:32" ht="13.5" customHeight="1">
      <c r="A46" s="238" t="s">
        <v>85</v>
      </c>
      <c r="B46" s="242">
        <v>9</v>
      </c>
      <c r="C46" s="248"/>
      <c r="D46" s="259">
        <v>2.2999999999999998</v>
      </c>
      <c r="E46" s="270">
        <v>6.7</v>
      </c>
      <c r="F46" s="270">
        <v>0.7</v>
      </c>
      <c r="G46" s="270">
        <v>28.4</v>
      </c>
      <c r="H46" s="270">
        <v>10.3</v>
      </c>
      <c r="I46" s="270">
        <v>-5.7</v>
      </c>
      <c r="J46" s="270">
        <v>14</v>
      </c>
      <c r="K46" s="270">
        <v>8.5</v>
      </c>
      <c r="L46" s="270">
        <v>-15.2</v>
      </c>
      <c r="M46" s="270">
        <v>-0.4</v>
      </c>
      <c r="N46" s="270">
        <v>-10</v>
      </c>
      <c r="O46" s="270">
        <v>0.2</v>
      </c>
      <c r="P46" s="270">
        <v>7.2</v>
      </c>
      <c r="Q46" s="270">
        <v>-0.2</v>
      </c>
      <c r="R46" s="270">
        <v>4.0999999999999996</v>
      </c>
      <c r="S46" s="270">
        <v>2.9</v>
      </c>
    </row>
    <row r="47" spans="1:32" ht="27" customHeight="1">
      <c r="A47" s="239" t="s">
        <v>470</v>
      </c>
      <c r="B47" s="239"/>
      <c r="C47" s="249"/>
      <c r="D47" s="261">
        <v>-3.1</v>
      </c>
      <c r="E47" s="261">
        <v>-16.2</v>
      </c>
      <c r="F47" s="261">
        <v>-2.7</v>
      </c>
      <c r="G47" s="261">
        <v>0.9</v>
      </c>
      <c r="H47" s="261">
        <v>-15.2</v>
      </c>
      <c r="I47" s="261">
        <v>-1.6</v>
      </c>
      <c r="J47" s="261">
        <v>-5.9</v>
      </c>
      <c r="K47" s="261">
        <v>7.5</v>
      </c>
      <c r="L47" s="261">
        <v>-3.6</v>
      </c>
      <c r="M47" s="261">
        <v>-4.4000000000000004</v>
      </c>
      <c r="N47" s="261">
        <v>-7.7</v>
      </c>
      <c r="O47" s="261">
        <v>-7.6</v>
      </c>
      <c r="P47" s="261">
        <v>0.9</v>
      </c>
      <c r="Q47" s="261">
        <v>2.2000000000000002</v>
      </c>
      <c r="R47" s="261">
        <v>-5.7</v>
      </c>
      <c r="S47" s="261">
        <v>0.9</v>
      </c>
      <c r="T47" s="240"/>
      <c r="U47" s="240"/>
      <c r="V47" s="240"/>
      <c r="W47" s="240"/>
      <c r="X47" s="240"/>
      <c r="Y47" s="240"/>
      <c r="Z47" s="240"/>
      <c r="AA47" s="240"/>
      <c r="AB47" s="240"/>
      <c r="AC47" s="240"/>
      <c r="AD47" s="240"/>
      <c r="AE47" s="240"/>
      <c r="AF47" s="240"/>
    </row>
    <row r="48" spans="1:32" ht="27" customHeight="1">
      <c r="A48" s="240"/>
      <c r="B48" s="240"/>
      <c r="C48" s="240"/>
      <c r="D48" s="262"/>
      <c r="E48" s="262"/>
      <c r="F48" s="262"/>
      <c r="G48" s="262"/>
      <c r="H48" s="262"/>
      <c r="I48" s="262"/>
      <c r="J48" s="262"/>
      <c r="K48" s="262"/>
      <c r="L48" s="262"/>
      <c r="M48" s="262"/>
      <c r="N48" s="262"/>
      <c r="O48" s="262"/>
      <c r="P48" s="262"/>
      <c r="Q48" s="262"/>
      <c r="R48" s="262"/>
      <c r="S48" s="262"/>
      <c r="T48" s="240"/>
      <c r="U48" s="240"/>
      <c r="V48" s="240"/>
      <c r="W48" s="240"/>
      <c r="X48" s="240"/>
      <c r="Y48" s="240"/>
      <c r="Z48" s="240"/>
      <c r="AA48" s="240"/>
      <c r="AB48" s="240"/>
      <c r="AC48" s="240"/>
      <c r="AD48" s="240"/>
      <c r="AE48" s="240"/>
      <c r="AF48" s="240"/>
    </row>
    <row r="49" spans="1:19" ht="16.5">
      <c r="A49" s="228" t="s">
        <v>471</v>
      </c>
      <c r="B49" s="8"/>
      <c r="C49" s="8"/>
      <c r="D49" s="263"/>
      <c r="E49" s="263"/>
      <c r="F49" s="263"/>
      <c r="G49" s="263"/>
      <c r="H49" s="277"/>
      <c r="I49" s="277"/>
      <c r="J49" s="277"/>
      <c r="K49" s="277"/>
      <c r="L49" s="277"/>
      <c r="M49" s="277"/>
      <c r="N49" s="277"/>
      <c r="O49" s="277"/>
      <c r="P49" s="263"/>
      <c r="Q49" s="263"/>
      <c r="R49" s="263"/>
      <c r="S49" s="19" t="s">
        <v>131</v>
      </c>
    </row>
    <row r="50" spans="1:19">
      <c r="A50" s="229" t="s">
        <v>52</v>
      </c>
      <c r="B50" s="229"/>
      <c r="C50" s="243"/>
      <c r="D50" s="251" t="s">
        <v>69</v>
      </c>
      <c r="E50" s="251" t="s">
        <v>439</v>
      </c>
      <c r="F50" s="251" t="s">
        <v>126</v>
      </c>
      <c r="G50" s="251" t="s">
        <v>103</v>
      </c>
      <c r="H50" s="251" t="s">
        <v>214</v>
      </c>
      <c r="I50" s="251" t="s">
        <v>274</v>
      </c>
      <c r="J50" s="251" t="s">
        <v>454</v>
      </c>
      <c r="K50" s="251" t="s">
        <v>455</v>
      </c>
      <c r="L50" s="251" t="s">
        <v>79</v>
      </c>
      <c r="M50" s="251" t="s">
        <v>332</v>
      </c>
      <c r="N50" s="251" t="s">
        <v>18</v>
      </c>
      <c r="O50" s="251" t="s">
        <v>176</v>
      </c>
      <c r="P50" s="251" t="s">
        <v>132</v>
      </c>
      <c r="Q50" s="251" t="s">
        <v>457</v>
      </c>
      <c r="R50" s="251" t="s">
        <v>458</v>
      </c>
      <c r="S50" s="251" t="s">
        <v>4</v>
      </c>
    </row>
    <row r="51" spans="1:19">
      <c r="A51" s="230"/>
      <c r="B51" s="230"/>
      <c r="C51" s="244"/>
      <c r="D51" s="252" t="s">
        <v>93</v>
      </c>
      <c r="E51" s="252"/>
      <c r="F51" s="252"/>
      <c r="G51" s="252" t="s">
        <v>428</v>
      </c>
      <c r="H51" s="252" t="s">
        <v>388</v>
      </c>
      <c r="I51" s="252" t="s">
        <v>367</v>
      </c>
      <c r="J51" s="252" t="s">
        <v>460</v>
      </c>
      <c r="K51" s="252" t="s">
        <v>148</v>
      </c>
      <c r="L51" s="279" t="s">
        <v>270</v>
      </c>
      <c r="M51" s="283" t="s">
        <v>196</v>
      </c>
      <c r="N51" s="279" t="s">
        <v>278</v>
      </c>
      <c r="O51" s="279" t="s">
        <v>459</v>
      </c>
      <c r="P51" s="279" t="s">
        <v>412</v>
      </c>
      <c r="Q51" s="279" t="s">
        <v>442</v>
      </c>
      <c r="R51" s="279" t="s">
        <v>167</v>
      </c>
      <c r="S51" s="287" t="s">
        <v>334</v>
      </c>
    </row>
    <row r="52" spans="1:19" ht="18" customHeight="1">
      <c r="A52" s="231"/>
      <c r="B52" s="231"/>
      <c r="C52" s="250"/>
      <c r="D52" s="253" t="s">
        <v>209</v>
      </c>
      <c r="E52" s="253" t="s">
        <v>387</v>
      </c>
      <c r="F52" s="253" t="s">
        <v>34</v>
      </c>
      <c r="G52" s="253" t="s">
        <v>461</v>
      </c>
      <c r="H52" s="253" t="s">
        <v>16</v>
      </c>
      <c r="I52" s="253" t="s">
        <v>61</v>
      </c>
      <c r="J52" s="253" t="s">
        <v>310</v>
      </c>
      <c r="K52" s="253" t="s">
        <v>462</v>
      </c>
      <c r="L52" s="280" t="s">
        <v>161</v>
      </c>
      <c r="M52" s="284" t="s">
        <v>463</v>
      </c>
      <c r="N52" s="280" t="s">
        <v>75</v>
      </c>
      <c r="O52" s="280" t="s">
        <v>422</v>
      </c>
      <c r="P52" s="284" t="s">
        <v>304</v>
      </c>
      <c r="Q52" s="284" t="s">
        <v>464</v>
      </c>
      <c r="R52" s="280" t="s">
        <v>465</v>
      </c>
      <c r="S52" s="280" t="s">
        <v>205</v>
      </c>
    </row>
    <row r="53" spans="1:19" ht="15.75" customHeight="1">
      <c r="A53" s="232"/>
      <c r="B53" s="232"/>
      <c r="C53" s="232"/>
      <c r="D53" s="254" t="s">
        <v>134</v>
      </c>
      <c r="E53" s="254"/>
      <c r="F53" s="254"/>
      <c r="G53" s="254"/>
      <c r="H53" s="254"/>
      <c r="I53" s="254"/>
      <c r="J53" s="254"/>
      <c r="K53" s="254"/>
      <c r="L53" s="254"/>
      <c r="M53" s="254"/>
      <c r="N53" s="254"/>
      <c r="O53" s="254"/>
      <c r="P53" s="254"/>
      <c r="Q53" s="254"/>
      <c r="R53" s="254"/>
      <c r="S53" s="288"/>
    </row>
    <row r="54" spans="1:19" ht="13.5" customHeight="1">
      <c r="A54" s="233" t="s">
        <v>185</v>
      </c>
      <c r="B54" s="233" t="s">
        <v>58</v>
      </c>
      <c r="C54" s="246" t="s">
        <v>56</v>
      </c>
      <c r="D54" s="255">
        <v>100.5</v>
      </c>
      <c r="E54" s="266">
        <v>138.80000000000001</v>
      </c>
      <c r="F54" s="266">
        <v>102.8</v>
      </c>
      <c r="G54" s="266">
        <v>106.4</v>
      </c>
      <c r="H54" s="266">
        <v>107</v>
      </c>
      <c r="I54" s="266">
        <v>104.2</v>
      </c>
      <c r="J54" s="266">
        <v>102.4</v>
      </c>
      <c r="K54" s="266">
        <v>114.8</v>
      </c>
      <c r="L54" s="281">
        <v>107.6</v>
      </c>
      <c r="M54" s="281">
        <v>99.6</v>
      </c>
      <c r="N54" s="281">
        <v>93.9</v>
      </c>
      <c r="O54" s="281">
        <v>112.3</v>
      </c>
      <c r="P54" s="266">
        <v>80.400000000000006</v>
      </c>
      <c r="Q54" s="266">
        <v>91.7</v>
      </c>
      <c r="R54" s="266">
        <v>99.8</v>
      </c>
      <c r="S54" s="281">
        <v>101.2</v>
      </c>
    </row>
    <row r="55" spans="1:19" ht="13.5" customHeight="1">
      <c r="A55" s="234" t="s">
        <v>51</v>
      </c>
      <c r="B55" s="234" t="s">
        <v>331</v>
      </c>
      <c r="C55" s="246"/>
      <c r="D55" s="256">
        <v>101.7</v>
      </c>
      <c r="E55" s="267">
        <v>104.5</v>
      </c>
      <c r="F55" s="267">
        <v>104.3</v>
      </c>
      <c r="G55" s="267">
        <v>108.5</v>
      </c>
      <c r="H55" s="267">
        <v>103.3</v>
      </c>
      <c r="I55" s="267">
        <v>110</v>
      </c>
      <c r="J55" s="267">
        <v>108.1</v>
      </c>
      <c r="K55" s="267">
        <v>103.9</v>
      </c>
      <c r="L55" s="282">
        <v>88</v>
      </c>
      <c r="M55" s="282">
        <v>97.7</v>
      </c>
      <c r="N55" s="282">
        <v>119.7</v>
      </c>
      <c r="O55" s="282">
        <v>108.5</v>
      </c>
      <c r="P55" s="267">
        <v>78.5</v>
      </c>
      <c r="Q55" s="267">
        <v>95.6</v>
      </c>
      <c r="R55" s="267">
        <v>100.2</v>
      </c>
      <c r="S55" s="282">
        <v>100.8</v>
      </c>
    </row>
    <row r="56" spans="1:19" ht="13.5" customHeight="1">
      <c r="A56" s="234"/>
      <c r="B56" s="234" t="s">
        <v>240</v>
      </c>
      <c r="C56" s="246"/>
      <c r="D56" s="256">
        <v>100</v>
      </c>
      <c r="E56" s="267">
        <v>100</v>
      </c>
      <c r="F56" s="267">
        <v>100</v>
      </c>
      <c r="G56" s="267">
        <v>100</v>
      </c>
      <c r="H56" s="267">
        <v>100</v>
      </c>
      <c r="I56" s="267">
        <v>100</v>
      </c>
      <c r="J56" s="267">
        <v>100</v>
      </c>
      <c r="K56" s="267">
        <v>100</v>
      </c>
      <c r="L56" s="282">
        <v>100</v>
      </c>
      <c r="M56" s="282">
        <v>100</v>
      </c>
      <c r="N56" s="282">
        <v>100</v>
      </c>
      <c r="O56" s="282">
        <v>100</v>
      </c>
      <c r="P56" s="267">
        <v>100</v>
      </c>
      <c r="Q56" s="267">
        <v>100</v>
      </c>
      <c r="R56" s="267">
        <v>100</v>
      </c>
      <c r="S56" s="282">
        <v>100</v>
      </c>
    </row>
    <row r="57" spans="1:19" ht="13.5" customHeight="1">
      <c r="A57" s="234"/>
      <c r="B57" s="234" t="s">
        <v>149</v>
      </c>
      <c r="C57" s="246"/>
      <c r="D57" s="256">
        <v>102</v>
      </c>
      <c r="E57" s="263">
        <v>117.8</v>
      </c>
      <c r="F57" s="263">
        <v>101.6</v>
      </c>
      <c r="G57" s="263">
        <v>97.5</v>
      </c>
      <c r="H57" s="263">
        <v>100.3</v>
      </c>
      <c r="I57" s="263">
        <v>105.6</v>
      </c>
      <c r="J57" s="263">
        <v>96.6</v>
      </c>
      <c r="K57" s="263">
        <v>84.1</v>
      </c>
      <c r="L57" s="263">
        <v>114.9</v>
      </c>
      <c r="M57" s="263">
        <v>103.6</v>
      </c>
      <c r="N57" s="263">
        <v>97.4</v>
      </c>
      <c r="O57" s="263">
        <v>107.2</v>
      </c>
      <c r="P57" s="263">
        <v>100.5</v>
      </c>
      <c r="Q57" s="263">
        <v>98.2</v>
      </c>
      <c r="R57" s="263">
        <v>89.7</v>
      </c>
      <c r="S57" s="263">
        <v>121.2</v>
      </c>
    </row>
    <row r="58" spans="1:19" ht="13.5" customHeight="1">
      <c r="B58" s="234" t="s">
        <v>364</v>
      </c>
      <c r="C58" s="246"/>
      <c r="D58" s="257">
        <v>103.7</v>
      </c>
      <c r="E58" s="271">
        <v>100.7</v>
      </c>
      <c r="F58" s="271">
        <v>107.2</v>
      </c>
      <c r="G58" s="271">
        <v>99.2</v>
      </c>
      <c r="H58" s="271">
        <v>93.7</v>
      </c>
      <c r="I58" s="271">
        <v>94.7</v>
      </c>
      <c r="J58" s="271">
        <v>88.1</v>
      </c>
      <c r="K58" s="271">
        <v>98.6</v>
      </c>
      <c r="L58" s="271">
        <v>97.7</v>
      </c>
      <c r="M58" s="271">
        <v>108.9</v>
      </c>
      <c r="N58" s="271">
        <v>103.3</v>
      </c>
      <c r="O58" s="271">
        <v>109.4</v>
      </c>
      <c r="P58" s="271">
        <v>99</v>
      </c>
      <c r="Q58" s="271">
        <v>99.7</v>
      </c>
      <c r="R58" s="271">
        <v>93.7</v>
      </c>
      <c r="S58" s="271">
        <v>131.9</v>
      </c>
    </row>
    <row r="59" spans="1:19" ht="13.5" customHeight="1">
      <c r="A59" s="235"/>
      <c r="B59" s="235" t="s">
        <v>155</v>
      </c>
      <c r="C59" s="247"/>
      <c r="D59" s="258">
        <v>105.3</v>
      </c>
      <c r="E59" s="269">
        <v>107.9</v>
      </c>
      <c r="F59" s="269">
        <v>108.2</v>
      </c>
      <c r="G59" s="269">
        <v>96.7</v>
      </c>
      <c r="H59" s="269">
        <v>93.2</v>
      </c>
      <c r="I59" s="269">
        <v>98.6</v>
      </c>
      <c r="J59" s="269">
        <v>90.3</v>
      </c>
      <c r="K59" s="269">
        <v>97.9</v>
      </c>
      <c r="L59" s="269">
        <v>93.9</v>
      </c>
      <c r="M59" s="269">
        <v>113.3</v>
      </c>
      <c r="N59" s="269">
        <v>102.2</v>
      </c>
      <c r="O59" s="269">
        <v>104.7</v>
      </c>
      <c r="P59" s="269">
        <v>101.1</v>
      </c>
      <c r="Q59" s="269">
        <v>100.8</v>
      </c>
      <c r="R59" s="269">
        <v>94.5</v>
      </c>
      <c r="S59" s="269">
        <v>129.69999999999999</v>
      </c>
    </row>
    <row r="60" spans="1:19" ht="13.5" customHeight="1">
      <c r="A60" s="234" t="s">
        <v>169</v>
      </c>
      <c r="B60" s="234">
        <v>9</v>
      </c>
      <c r="C60" s="246" t="s">
        <v>253</v>
      </c>
      <c r="D60" s="255">
        <v>85.3</v>
      </c>
      <c r="E60" s="266">
        <v>84.9</v>
      </c>
      <c r="F60" s="266">
        <v>85.7</v>
      </c>
      <c r="G60" s="266">
        <v>79.2</v>
      </c>
      <c r="H60" s="266">
        <v>74.400000000000006</v>
      </c>
      <c r="I60" s="266">
        <v>88.2</v>
      </c>
      <c r="J60" s="266">
        <v>76</v>
      </c>
      <c r="K60" s="266">
        <v>78.2</v>
      </c>
      <c r="L60" s="266">
        <v>76.7</v>
      </c>
      <c r="M60" s="266">
        <v>82.3</v>
      </c>
      <c r="N60" s="266">
        <v>94.7</v>
      </c>
      <c r="O60" s="266">
        <v>94.6</v>
      </c>
      <c r="P60" s="266">
        <v>71.400000000000006</v>
      </c>
      <c r="Q60" s="266">
        <v>85.2</v>
      </c>
      <c r="R60" s="266">
        <v>75.5</v>
      </c>
      <c r="S60" s="266">
        <v>119.8</v>
      </c>
    </row>
    <row r="61" spans="1:19" ht="13.5" customHeight="1">
      <c r="A61" s="236" t="s">
        <v>85</v>
      </c>
      <c r="B61" s="234">
        <v>10</v>
      </c>
      <c r="C61" s="246"/>
      <c r="D61" s="256">
        <v>86.1</v>
      </c>
      <c r="E61" s="267">
        <v>93.1</v>
      </c>
      <c r="F61" s="267">
        <v>85.6</v>
      </c>
      <c r="G61" s="267">
        <v>78.599999999999994</v>
      </c>
      <c r="H61" s="267">
        <v>76.3</v>
      </c>
      <c r="I61" s="267">
        <v>87.4</v>
      </c>
      <c r="J61" s="267">
        <v>78</v>
      </c>
      <c r="K61" s="267">
        <v>75</v>
      </c>
      <c r="L61" s="267">
        <v>76.7</v>
      </c>
      <c r="M61" s="267">
        <v>87.1</v>
      </c>
      <c r="N61" s="267">
        <v>93.6</v>
      </c>
      <c r="O61" s="267">
        <v>96.6</v>
      </c>
      <c r="P61" s="267">
        <v>75.7</v>
      </c>
      <c r="Q61" s="267">
        <v>84.3</v>
      </c>
      <c r="R61" s="267">
        <v>78.5</v>
      </c>
      <c r="S61" s="267">
        <v>119.3</v>
      </c>
    </row>
    <row r="62" spans="1:19" ht="13.5" customHeight="1">
      <c r="A62" s="236" t="s">
        <v>85</v>
      </c>
      <c r="B62" s="234">
        <v>11</v>
      </c>
      <c r="C62" s="246"/>
      <c r="D62" s="256">
        <v>90.1</v>
      </c>
      <c r="E62" s="267">
        <v>110.2</v>
      </c>
      <c r="F62" s="267">
        <v>91.4</v>
      </c>
      <c r="G62" s="267">
        <v>78.8</v>
      </c>
      <c r="H62" s="267">
        <v>75.7</v>
      </c>
      <c r="I62" s="267">
        <v>92.4</v>
      </c>
      <c r="J62" s="267">
        <v>79.8</v>
      </c>
      <c r="K62" s="267">
        <v>76</v>
      </c>
      <c r="L62" s="267">
        <v>76.7</v>
      </c>
      <c r="M62" s="267">
        <v>82.4</v>
      </c>
      <c r="N62" s="267">
        <v>96.2</v>
      </c>
      <c r="O62" s="267">
        <v>97.2</v>
      </c>
      <c r="P62" s="267">
        <v>75.2</v>
      </c>
      <c r="Q62" s="267">
        <v>89.2</v>
      </c>
      <c r="R62" s="267">
        <v>78.5</v>
      </c>
      <c r="S62" s="267">
        <v>121.1</v>
      </c>
    </row>
    <row r="63" spans="1:19" ht="13.5" customHeight="1">
      <c r="A63" s="236" t="s">
        <v>85</v>
      </c>
      <c r="B63" s="234">
        <v>12</v>
      </c>
      <c r="D63" s="256">
        <v>199.3</v>
      </c>
      <c r="E63" s="267">
        <v>187.7</v>
      </c>
      <c r="F63" s="267">
        <v>215.3</v>
      </c>
      <c r="G63" s="267">
        <v>146.9</v>
      </c>
      <c r="H63" s="267">
        <v>195.8</v>
      </c>
      <c r="I63" s="267">
        <v>160.19999999999999</v>
      </c>
      <c r="J63" s="267">
        <v>148.19999999999999</v>
      </c>
      <c r="K63" s="267">
        <v>226.2</v>
      </c>
      <c r="L63" s="267">
        <v>166.3</v>
      </c>
      <c r="M63" s="267">
        <v>223.7</v>
      </c>
      <c r="N63" s="267">
        <v>135.69999999999999</v>
      </c>
      <c r="O63" s="267">
        <v>154.6</v>
      </c>
      <c r="P63" s="267">
        <v>239.5</v>
      </c>
      <c r="Q63" s="267">
        <v>178.3</v>
      </c>
      <c r="R63" s="267">
        <v>190</v>
      </c>
      <c r="S63" s="267">
        <v>189.3</v>
      </c>
    </row>
    <row r="64" spans="1:19" ht="13.5" customHeight="1">
      <c r="A64" s="236" t="s">
        <v>469</v>
      </c>
      <c r="B64" s="234" t="s">
        <v>361</v>
      </c>
      <c r="C64" s="246"/>
      <c r="D64" s="256">
        <v>89.5</v>
      </c>
      <c r="E64" s="267">
        <v>81.2</v>
      </c>
      <c r="F64" s="267">
        <v>89.5</v>
      </c>
      <c r="G64" s="267">
        <v>134.69999999999999</v>
      </c>
      <c r="H64" s="267">
        <v>77.2</v>
      </c>
      <c r="I64" s="267">
        <v>81.8</v>
      </c>
      <c r="J64" s="267">
        <v>89.1</v>
      </c>
      <c r="K64" s="267">
        <v>72.5</v>
      </c>
      <c r="L64" s="267">
        <v>66</v>
      </c>
      <c r="M64" s="267">
        <v>82.2</v>
      </c>
      <c r="N64" s="267">
        <v>87.1</v>
      </c>
      <c r="O64" s="267">
        <v>98.1</v>
      </c>
      <c r="P64" s="267">
        <v>87.5</v>
      </c>
      <c r="Q64" s="267">
        <v>84.3</v>
      </c>
      <c r="R64" s="267">
        <v>99</v>
      </c>
      <c r="S64" s="267">
        <v>129.4</v>
      </c>
    </row>
    <row r="65" spans="1:19" ht="13.5" customHeight="1">
      <c r="A65" s="236" t="s">
        <v>85</v>
      </c>
      <c r="B65" s="234">
        <v>2</v>
      </c>
      <c r="C65" s="246"/>
      <c r="D65" s="256">
        <v>84.2</v>
      </c>
      <c r="E65" s="267">
        <v>81.599999999999994</v>
      </c>
      <c r="F65" s="267">
        <v>84</v>
      </c>
      <c r="G65" s="267">
        <v>91.2</v>
      </c>
      <c r="H65" s="267">
        <v>71.7</v>
      </c>
      <c r="I65" s="267">
        <v>84.2</v>
      </c>
      <c r="J65" s="267">
        <v>85.5</v>
      </c>
      <c r="K65" s="267">
        <v>72.099999999999994</v>
      </c>
      <c r="L65" s="267">
        <v>57</v>
      </c>
      <c r="M65" s="267">
        <v>82.1</v>
      </c>
      <c r="N65" s="267">
        <v>88</v>
      </c>
      <c r="O65" s="267">
        <v>96.3</v>
      </c>
      <c r="P65" s="267">
        <v>78.599999999999994</v>
      </c>
      <c r="Q65" s="267">
        <v>78.7</v>
      </c>
      <c r="R65" s="267">
        <v>97.4</v>
      </c>
      <c r="S65" s="267">
        <v>118.1</v>
      </c>
    </row>
    <row r="66" spans="1:19" ht="13.5" customHeight="1">
      <c r="A66" s="236" t="s">
        <v>85</v>
      </c>
      <c r="B66" s="234">
        <v>3</v>
      </c>
      <c r="C66" s="246"/>
      <c r="D66" s="256">
        <v>87.7</v>
      </c>
      <c r="E66" s="267">
        <v>102.1</v>
      </c>
      <c r="F66" s="267">
        <v>87.9</v>
      </c>
      <c r="G66" s="267">
        <v>106.1</v>
      </c>
      <c r="H66" s="267">
        <v>73.7</v>
      </c>
      <c r="I66" s="267">
        <v>83.1</v>
      </c>
      <c r="J66" s="267">
        <v>84.9</v>
      </c>
      <c r="K66" s="267">
        <v>77.099999999999994</v>
      </c>
      <c r="L66" s="267">
        <v>62</v>
      </c>
      <c r="M66" s="267">
        <v>84.8</v>
      </c>
      <c r="N66" s="267">
        <v>88.5</v>
      </c>
      <c r="O66" s="267">
        <v>87.5</v>
      </c>
      <c r="P66" s="267">
        <v>77.5</v>
      </c>
      <c r="Q66" s="267">
        <v>85.7</v>
      </c>
      <c r="R66" s="267">
        <v>96.5</v>
      </c>
      <c r="S66" s="267">
        <v>122</v>
      </c>
    </row>
    <row r="67" spans="1:19" ht="13.5" customHeight="1">
      <c r="A67" s="237" t="s">
        <v>85</v>
      </c>
      <c r="B67" s="234">
        <v>4</v>
      </c>
      <c r="C67" s="246"/>
      <c r="D67" s="256">
        <v>89.2</v>
      </c>
      <c r="E67" s="267">
        <v>145.6</v>
      </c>
      <c r="F67" s="267">
        <v>88.1</v>
      </c>
      <c r="G67" s="267">
        <v>94.1</v>
      </c>
      <c r="H67" s="267">
        <v>71.2</v>
      </c>
      <c r="I67" s="267">
        <v>86.2</v>
      </c>
      <c r="J67" s="267">
        <v>86.2</v>
      </c>
      <c r="K67" s="267">
        <v>73.599999999999994</v>
      </c>
      <c r="L67" s="267">
        <v>65</v>
      </c>
      <c r="M67" s="267">
        <v>86.1</v>
      </c>
      <c r="N67" s="267">
        <v>88.2</v>
      </c>
      <c r="O67" s="267">
        <v>89.3</v>
      </c>
      <c r="P67" s="267">
        <v>78.3</v>
      </c>
      <c r="Q67" s="267">
        <v>87</v>
      </c>
      <c r="R67" s="267">
        <v>90.9</v>
      </c>
      <c r="S67" s="267">
        <v>120.6</v>
      </c>
    </row>
    <row r="68" spans="1:19" ht="13.5" customHeight="1">
      <c r="A68" s="236" t="s">
        <v>85</v>
      </c>
      <c r="B68" s="234">
        <v>5</v>
      </c>
      <c r="D68" s="256">
        <v>88</v>
      </c>
      <c r="E68" s="267">
        <v>97</v>
      </c>
      <c r="F68" s="267">
        <v>86.6</v>
      </c>
      <c r="G68" s="267">
        <v>95</v>
      </c>
      <c r="H68" s="267">
        <v>72.5</v>
      </c>
      <c r="I68" s="267">
        <v>81.7</v>
      </c>
      <c r="J68" s="267">
        <v>87.6</v>
      </c>
      <c r="K68" s="267">
        <v>75.2</v>
      </c>
      <c r="L68" s="267">
        <v>62.8</v>
      </c>
      <c r="M68" s="267">
        <v>126.5</v>
      </c>
      <c r="N68" s="267">
        <v>93.9</v>
      </c>
      <c r="O68" s="267">
        <v>95.8</v>
      </c>
      <c r="P68" s="267">
        <v>78.099999999999994</v>
      </c>
      <c r="Q68" s="267">
        <v>80.900000000000006</v>
      </c>
      <c r="R68" s="267">
        <v>91.4</v>
      </c>
      <c r="S68" s="267">
        <v>118.8</v>
      </c>
    </row>
    <row r="69" spans="1:19" ht="13.5" customHeight="1">
      <c r="A69" s="234" t="s">
        <v>85</v>
      </c>
      <c r="B69" s="234">
        <v>6</v>
      </c>
      <c r="C69" s="246"/>
      <c r="D69" s="256">
        <v>141.6</v>
      </c>
      <c r="E69" s="267">
        <v>137.9</v>
      </c>
      <c r="F69" s="267">
        <v>140.4</v>
      </c>
      <c r="G69" s="267">
        <v>106.8</v>
      </c>
      <c r="H69" s="267">
        <v>147</v>
      </c>
      <c r="I69" s="267">
        <v>90.8</v>
      </c>
      <c r="J69" s="267">
        <v>106.3</v>
      </c>
      <c r="K69" s="267">
        <v>181.6</v>
      </c>
      <c r="L69" s="267">
        <v>76.3</v>
      </c>
      <c r="M69" s="267">
        <v>126.4</v>
      </c>
      <c r="N69" s="267">
        <v>107.5</v>
      </c>
      <c r="O69" s="267">
        <v>114.4</v>
      </c>
      <c r="P69" s="267">
        <v>228.1</v>
      </c>
      <c r="Q69" s="267">
        <v>126.8</v>
      </c>
      <c r="R69" s="267">
        <v>201.6</v>
      </c>
      <c r="S69" s="267">
        <v>174</v>
      </c>
    </row>
    <row r="70" spans="1:19" ht="13.5" customHeight="1">
      <c r="A70" s="236" t="s">
        <v>85</v>
      </c>
      <c r="B70" s="234">
        <v>7</v>
      </c>
      <c r="C70" s="246"/>
      <c r="D70" s="256">
        <v>143.6</v>
      </c>
      <c r="E70" s="267">
        <v>175.8</v>
      </c>
      <c r="F70" s="267">
        <v>170.9</v>
      </c>
      <c r="G70" s="267">
        <v>115.9</v>
      </c>
      <c r="H70" s="267">
        <v>89.9</v>
      </c>
      <c r="I70" s="267">
        <v>99.7</v>
      </c>
      <c r="J70" s="267">
        <v>146.5</v>
      </c>
      <c r="K70" s="267">
        <v>104</v>
      </c>
      <c r="L70" s="267">
        <v>127.3</v>
      </c>
      <c r="M70" s="267">
        <v>237.3</v>
      </c>
      <c r="N70" s="267">
        <v>98.1</v>
      </c>
      <c r="O70" s="267">
        <v>126.6</v>
      </c>
      <c r="P70" s="267">
        <v>80.599999999999994</v>
      </c>
      <c r="Q70" s="267">
        <v>113.4</v>
      </c>
      <c r="R70" s="267">
        <v>108.9</v>
      </c>
      <c r="S70" s="267">
        <v>159.30000000000001</v>
      </c>
    </row>
    <row r="71" spans="1:19" ht="13.5" customHeight="1">
      <c r="A71" s="236" t="s">
        <v>85</v>
      </c>
      <c r="B71" s="234">
        <v>8</v>
      </c>
      <c r="C71" s="246"/>
      <c r="D71" s="256">
        <v>88</v>
      </c>
      <c r="E71" s="267">
        <v>92.4</v>
      </c>
      <c r="F71" s="267">
        <v>89.8</v>
      </c>
      <c r="G71" s="267">
        <v>97.8</v>
      </c>
      <c r="H71" s="267">
        <v>88.8</v>
      </c>
      <c r="I71" s="267">
        <v>86.8</v>
      </c>
      <c r="J71" s="267">
        <v>95.9</v>
      </c>
      <c r="K71" s="267">
        <v>74</v>
      </c>
      <c r="L71" s="267">
        <v>64.599999999999994</v>
      </c>
      <c r="M71" s="267">
        <v>84.2</v>
      </c>
      <c r="N71" s="267">
        <v>90.8</v>
      </c>
      <c r="O71" s="267">
        <v>97.1</v>
      </c>
      <c r="P71" s="267">
        <v>75.3</v>
      </c>
      <c r="Q71" s="267">
        <v>77.8</v>
      </c>
      <c r="R71" s="267">
        <v>91.3</v>
      </c>
      <c r="S71" s="267">
        <v>122.6</v>
      </c>
    </row>
    <row r="72" spans="1:19" ht="13.5" customHeight="1">
      <c r="A72" s="238" t="s">
        <v>85</v>
      </c>
      <c r="B72" s="242">
        <v>9</v>
      </c>
      <c r="C72" s="248"/>
      <c r="D72" s="259">
        <v>87.3</v>
      </c>
      <c r="E72" s="270">
        <v>108</v>
      </c>
      <c r="F72" s="270">
        <v>87.8</v>
      </c>
      <c r="G72" s="270">
        <v>98</v>
      </c>
      <c r="H72" s="270">
        <v>78.2</v>
      </c>
      <c r="I72" s="270">
        <v>83.5</v>
      </c>
      <c r="J72" s="270">
        <v>84.4</v>
      </c>
      <c r="K72" s="270">
        <v>84.5</v>
      </c>
      <c r="L72" s="270">
        <v>64.599999999999994</v>
      </c>
      <c r="M72" s="270">
        <v>83.7</v>
      </c>
      <c r="N72" s="270">
        <v>91</v>
      </c>
      <c r="O72" s="270">
        <v>94.3</v>
      </c>
      <c r="P72" s="270">
        <v>76.400000000000006</v>
      </c>
      <c r="Q72" s="270">
        <v>82.3</v>
      </c>
      <c r="R72" s="270">
        <v>85.8</v>
      </c>
      <c r="S72" s="270">
        <v>122.2</v>
      </c>
    </row>
    <row r="73" spans="1:19" ht="17.25" customHeight="1">
      <c r="A73" s="232"/>
      <c r="B73" s="232"/>
      <c r="C73" s="232"/>
      <c r="D73" s="260" t="s">
        <v>94</v>
      </c>
      <c r="E73" s="260"/>
      <c r="F73" s="260"/>
      <c r="G73" s="260"/>
      <c r="H73" s="260"/>
      <c r="I73" s="260"/>
      <c r="J73" s="260"/>
      <c r="K73" s="260"/>
      <c r="L73" s="260"/>
      <c r="M73" s="260"/>
      <c r="N73" s="260"/>
      <c r="O73" s="260"/>
      <c r="P73" s="260"/>
      <c r="Q73" s="260"/>
      <c r="R73" s="260"/>
      <c r="S73" s="260"/>
    </row>
    <row r="74" spans="1:19" ht="13.5" customHeight="1">
      <c r="A74" s="233" t="s">
        <v>185</v>
      </c>
      <c r="B74" s="233" t="s">
        <v>58</v>
      </c>
      <c r="C74" s="246" t="s">
        <v>56</v>
      </c>
      <c r="D74" s="255">
        <v>-0.4</v>
      </c>
      <c r="E74" s="266">
        <v>39.1</v>
      </c>
      <c r="F74" s="266">
        <v>-1.2</v>
      </c>
      <c r="G74" s="266">
        <v>14.3</v>
      </c>
      <c r="H74" s="266">
        <v>-6.2</v>
      </c>
      <c r="I74" s="266">
        <v>-10.1</v>
      </c>
      <c r="J74" s="266">
        <v>15.7</v>
      </c>
      <c r="K74" s="266">
        <v>2.7</v>
      </c>
      <c r="L74" s="281">
        <v>-23.4</v>
      </c>
      <c r="M74" s="281">
        <v>18.899999999999999</v>
      </c>
      <c r="N74" s="281">
        <v>-8.3000000000000007</v>
      </c>
      <c r="O74" s="281">
        <v>2.1</v>
      </c>
      <c r="P74" s="266">
        <v>-24.4</v>
      </c>
      <c r="Q74" s="266">
        <v>5.7</v>
      </c>
      <c r="R74" s="266">
        <v>-3.7</v>
      </c>
      <c r="S74" s="281">
        <v>-0.2</v>
      </c>
    </row>
    <row r="75" spans="1:19" ht="13.5" customHeight="1">
      <c r="A75" s="234" t="s">
        <v>51</v>
      </c>
      <c r="B75" s="234" t="s">
        <v>331</v>
      </c>
      <c r="C75" s="246"/>
      <c r="D75" s="256">
        <v>1.3</v>
      </c>
      <c r="E75" s="267">
        <v>-24.7</v>
      </c>
      <c r="F75" s="267">
        <v>1.5</v>
      </c>
      <c r="G75" s="267">
        <v>2</v>
      </c>
      <c r="H75" s="267">
        <v>-3.5</v>
      </c>
      <c r="I75" s="267">
        <v>5.6</v>
      </c>
      <c r="J75" s="267">
        <v>5.6</v>
      </c>
      <c r="K75" s="267">
        <v>-9.4</v>
      </c>
      <c r="L75" s="282">
        <v>-18.2</v>
      </c>
      <c r="M75" s="282">
        <v>-2</v>
      </c>
      <c r="N75" s="282">
        <v>27.4</v>
      </c>
      <c r="O75" s="282">
        <v>-3.4</v>
      </c>
      <c r="P75" s="267">
        <v>-2.2999999999999998</v>
      </c>
      <c r="Q75" s="267">
        <v>4.3</v>
      </c>
      <c r="R75" s="267">
        <v>0.4</v>
      </c>
      <c r="S75" s="282">
        <v>-0.4</v>
      </c>
    </row>
    <row r="76" spans="1:19" ht="13.5" customHeight="1">
      <c r="A76" s="234"/>
      <c r="B76" s="234" t="s">
        <v>240</v>
      </c>
      <c r="C76" s="246"/>
      <c r="D76" s="256">
        <v>-1.8</v>
      </c>
      <c r="E76" s="267">
        <v>-4.3</v>
      </c>
      <c r="F76" s="267">
        <v>-4.2</v>
      </c>
      <c r="G76" s="267">
        <v>-7.8</v>
      </c>
      <c r="H76" s="267">
        <v>-3.2</v>
      </c>
      <c r="I76" s="267">
        <v>-9.1</v>
      </c>
      <c r="J76" s="267">
        <v>-7.5</v>
      </c>
      <c r="K76" s="267">
        <v>-3.8</v>
      </c>
      <c r="L76" s="282">
        <v>13.5</v>
      </c>
      <c r="M76" s="282">
        <v>2.4</v>
      </c>
      <c r="N76" s="282">
        <v>-16.5</v>
      </c>
      <c r="O76" s="282">
        <v>-7.8</v>
      </c>
      <c r="P76" s="267">
        <v>27.3</v>
      </c>
      <c r="Q76" s="267">
        <v>4.5</v>
      </c>
      <c r="R76" s="267">
        <v>-0.2</v>
      </c>
      <c r="S76" s="282">
        <v>-0.7</v>
      </c>
    </row>
    <row r="77" spans="1:19" ht="13.5" customHeight="1">
      <c r="A77" s="234"/>
      <c r="B77" s="234" t="s">
        <v>149</v>
      </c>
      <c r="C77" s="246"/>
      <c r="D77" s="256">
        <v>2</v>
      </c>
      <c r="E77" s="267">
        <v>17.899999999999999</v>
      </c>
      <c r="F77" s="267">
        <v>1.7</v>
      </c>
      <c r="G77" s="267">
        <v>-2.5</v>
      </c>
      <c r="H77" s="267">
        <v>0.3</v>
      </c>
      <c r="I77" s="267">
        <v>5.6</v>
      </c>
      <c r="J77" s="267">
        <v>-3.4</v>
      </c>
      <c r="K77" s="267">
        <v>-15.9</v>
      </c>
      <c r="L77" s="282">
        <v>15</v>
      </c>
      <c r="M77" s="282">
        <v>3.6</v>
      </c>
      <c r="N77" s="282">
        <v>-2.6</v>
      </c>
      <c r="O77" s="282">
        <v>7.2</v>
      </c>
      <c r="P77" s="267">
        <v>0.5</v>
      </c>
      <c r="Q77" s="267">
        <v>-1.7</v>
      </c>
      <c r="R77" s="267">
        <v>-10.3</v>
      </c>
      <c r="S77" s="282">
        <v>21.2</v>
      </c>
    </row>
    <row r="78" spans="1:19" ht="13.5" customHeight="1">
      <c r="B78" s="234" t="s">
        <v>364</v>
      </c>
      <c r="C78" s="246"/>
      <c r="D78" s="256">
        <v>1.7</v>
      </c>
      <c r="E78" s="267">
        <v>-14.5</v>
      </c>
      <c r="F78" s="267">
        <v>5.5</v>
      </c>
      <c r="G78" s="267">
        <v>1.7</v>
      </c>
      <c r="H78" s="267">
        <v>-6.6</v>
      </c>
      <c r="I78" s="267">
        <v>-10.3</v>
      </c>
      <c r="J78" s="267">
        <v>-8.8000000000000007</v>
      </c>
      <c r="K78" s="267">
        <v>17.2</v>
      </c>
      <c r="L78" s="282">
        <v>-15</v>
      </c>
      <c r="M78" s="282">
        <v>5.0999999999999996</v>
      </c>
      <c r="N78" s="282">
        <v>6.1</v>
      </c>
      <c r="O78" s="282">
        <v>2.1</v>
      </c>
      <c r="P78" s="267">
        <v>-1.5</v>
      </c>
      <c r="Q78" s="267">
        <v>1.5</v>
      </c>
      <c r="R78" s="267">
        <v>4.5</v>
      </c>
      <c r="S78" s="282">
        <v>8.8000000000000007</v>
      </c>
    </row>
    <row r="79" spans="1:19" ht="13.5" customHeight="1">
      <c r="A79" s="235"/>
      <c r="B79" s="235" t="s">
        <v>155</v>
      </c>
      <c r="C79" s="247"/>
      <c r="D79" s="258">
        <v>1.5</v>
      </c>
      <c r="E79" s="269">
        <v>7.1</v>
      </c>
      <c r="F79" s="269">
        <v>0.9</v>
      </c>
      <c r="G79" s="269">
        <v>-2.5</v>
      </c>
      <c r="H79" s="269">
        <v>-0.5</v>
      </c>
      <c r="I79" s="269">
        <v>4.0999999999999996</v>
      </c>
      <c r="J79" s="269">
        <v>2.5</v>
      </c>
      <c r="K79" s="269">
        <v>-0.7</v>
      </c>
      <c r="L79" s="269">
        <v>-3.9</v>
      </c>
      <c r="M79" s="269">
        <v>4</v>
      </c>
      <c r="N79" s="269">
        <v>-1.1000000000000001</v>
      </c>
      <c r="O79" s="269">
        <v>-4.3</v>
      </c>
      <c r="P79" s="269">
        <v>2.1</v>
      </c>
      <c r="Q79" s="269">
        <v>1.1000000000000001</v>
      </c>
      <c r="R79" s="269">
        <v>0.9</v>
      </c>
      <c r="S79" s="269">
        <v>-1.7</v>
      </c>
    </row>
    <row r="80" spans="1:19" ht="13.5" customHeight="1">
      <c r="A80" s="234" t="s">
        <v>169</v>
      </c>
      <c r="B80" s="234">
        <v>9</v>
      </c>
      <c r="C80" s="246" t="s">
        <v>253</v>
      </c>
      <c r="D80" s="255">
        <v>1.4</v>
      </c>
      <c r="E80" s="266">
        <v>11.3</v>
      </c>
      <c r="F80" s="266">
        <v>2.8</v>
      </c>
      <c r="G80" s="266">
        <v>-0.8</v>
      </c>
      <c r="H80" s="266">
        <v>-2.1</v>
      </c>
      <c r="I80" s="266">
        <v>1</v>
      </c>
      <c r="J80" s="266">
        <v>0.7</v>
      </c>
      <c r="K80" s="266">
        <v>-6.2</v>
      </c>
      <c r="L80" s="266">
        <v>-11.8</v>
      </c>
      <c r="M80" s="266">
        <v>4.4000000000000004</v>
      </c>
      <c r="N80" s="266">
        <v>0.9</v>
      </c>
      <c r="O80" s="266">
        <v>-7.1</v>
      </c>
      <c r="P80" s="266">
        <v>2.6</v>
      </c>
      <c r="Q80" s="266">
        <v>-1.4</v>
      </c>
      <c r="R80" s="266">
        <v>0.8</v>
      </c>
      <c r="S80" s="266">
        <v>0.6</v>
      </c>
    </row>
    <row r="81" spans="1:32" ht="13.5" customHeight="1">
      <c r="A81" s="236" t="s">
        <v>85</v>
      </c>
      <c r="B81" s="234">
        <v>10</v>
      </c>
      <c r="C81" s="246"/>
      <c r="D81" s="256">
        <v>0.8</v>
      </c>
      <c r="E81" s="267">
        <v>11.4</v>
      </c>
      <c r="F81" s="267">
        <v>2</v>
      </c>
      <c r="G81" s="267">
        <v>-1.6</v>
      </c>
      <c r="H81" s="267">
        <v>-24.8</v>
      </c>
      <c r="I81" s="267">
        <v>5.7</v>
      </c>
      <c r="J81" s="267">
        <v>-2.9</v>
      </c>
      <c r="K81" s="267">
        <v>-0.1</v>
      </c>
      <c r="L81" s="267">
        <v>-11.1</v>
      </c>
      <c r="M81" s="267">
        <v>10</v>
      </c>
      <c r="N81" s="267">
        <v>-0.6</v>
      </c>
      <c r="O81" s="267">
        <v>-1.7</v>
      </c>
      <c r="P81" s="267">
        <v>-0.7</v>
      </c>
      <c r="Q81" s="267">
        <v>0.4</v>
      </c>
      <c r="R81" s="267">
        <v>0.3</v>
      </c>
      <c r="S81" s="267">
        <v>-5.8</v>
      </c>
    </row>
    <row r="82" spans="1:32" ht="13.5" customHeight="1">
      <c r="A82" s="236" t="s">
        <v>85</v>
      </c>
      <c r="B82" s="234">
        <v>11</v>
      </c>
      <c r="C82" s="246"/>
      <c r="D82" s="256">
        <v>2.9</v>
      </c>
      <c r="E82" s="267">
        <v>1.8</v>
      </c>
      <c r="F82" s="267">
        <v>6.4</v>
      </c>
      <c r="G82" s="267">
        <v>-0.9</v>
      </c>
      <c r="H82" s="267">
        <v>-16.3</v>
      </c>
      <c r="I82" s="267">
        <v>8.8000000000000007</v>
      </c>
      <c r="J82" s="267">
        <v>-2.1</v>
      </c>
      <c r="K82" s="267">
        <v>1.7</v>
      </c>
      <c r="L82" s="267">
        <v>-8.3000000000000007</v>
      </c>
      <c r="M82" s="267">
        <v>0.2</v>
      </c>
      <c r="N82" s="267">
        <v>0</v>
      </c>
      <c r="O82" s="267">
        <v>2.2000000000000002</v>
      </c>
      <c r="P82" s="267">
        <v>-1.4</v>
      </c>
      <c r="Q82" s="267">
        <v>1.5</v>
      </c>
      <c r="R82" s="267">
        <v>2.7</v>
      </c>
      <c r="S82" s="267">
        <v>-4.7</v>
      </c>
    </row>
    <row r="83" spans="1:32" ht="13.5" customHeight="1">
      <c r="A83" s="236" t="s">
        <v>85</v>
      </c>
      <c r="B83" s="234">
        <v>12</v>
      </c>
      <c r="D83" s="256">
        <v>0.9</v>
      </c>
      <c r="E83" s="267">
        <v>6</v>
      </c>
      <c r="F83" s="267">
        <v>-2.4</v>
      </c>
      <c r="G83" s="267">
        <v>-26</v>
      </c>
      <c r="H83" s="267">
        <v>15.7</v>
      </c>
      <c r="I83" s="267">
        <v>3.8</v>
      </c>
      <c r="J83" s="267">
        <v>8.8000000000000007</v>
      </c>
      <c r="K83" s="267">
        <v>9.6999999999999993</v>
      </c>
      <c r="L83" s="267">
        <v>-20.7</v>
      </c>
      <c r="M83" s="267">
        <v>-7.1</v>
      </c>
      <c r="N83" s="267">
        <v>-9.5</v>
      </c>
      <c r="O83" s="267">
        <v>-0.3</v>
      </c>
      <c r="P83" s="267">
        <v>3.9</v>
      </c>
      <c r="Q83" s="267">
        <v>6.7</v>
      </c>
      <c r="R83" s="267">
        <v>3.1</v>
      </c>
      <c r="S83" s="267">
        <v>-1.3</v>
      </c>
    </row>
    <row r="84" spans="1:32" ht="13.5" customHeight="1">
      <c r="A84" s="236" t="s">
        <v>469</v>
      </c>
      <c r="B84" s="234" t="s">
        <v>361</v>
      </c>
      <c r="C84" s="246"/>
      <c r="D84" s="256">
        <v>1.7</v>
      </c>
      <c r="E84" s="267">
        <v>1</v>
      </c>
      <c r="F84" s="267">
        <v>0.4</v>
      </c>
      <c r="G84" s="267">
        <v>73.599999999999994</v>
      </c>
      <c r="H84" s="267">
        <v>-0.8</v>
      </c>
      <c r="I84" s="267">
        <v>-5.0999999999999996</v>
      </c>
      <c r="J84" s="267">
        <v>6.5</v>
      </c>
      <c r="K84" s="267">
        <v>3</v>
      </c>
      <c r="L84" s="267">
        <v>-15.2</v>
      </c>
      <c r="M84" s="267">
        <v>1.6</v>
      </c>
      <c r="N84" s="267">
        <v>-4.2</v>
      </c>
      <c r="O84" s="267">
        <v>5</v>
      </c>
      <c r="P84" s="267">
        <v>13.9</v>
      </c>
      <c r="Q84" s="267">
        <v>-6.9</v>
      </c>
      <c r="R84" s="267">
        <v>31.3</v>
      </c>
      <c r="S84" s="267">
        <v>5</v>
      </c>
    </row>
    <row r="85" spans="1:32" ht="13.5" customHeight="1">
      <c r="A85" s="236" t="s">
        <v>85</v>
      </c>
      <c r="B85" s="234">
        <v>2</v>
      </c>
      <c r="C85" s="246"/>
      <c r="D85" s="256">
        <v>0.5</v>
      </c>
      <c r="E85" s="267">
        <v>-1.4</v>
      </c>
      <c r="F85" s="267">
        <v>1.8</v>
      </c>
      <c r="G85" s="267">
        <v>16.5</v>
      </c>
      <c r="H85" s="267">
        <v>2.6</v>
      </c>
      <c r="I85" s="267">
        <v>0.2</v>
      </c>
      <c r="J85" s="267">
        <v>2.4</v>
      </c>
      <c r="K85" s="267">
        <v>6.3</v>
      </c>
      <c r="L85" s="267">
        <v>-27.3</v>
      </c>
      <c r="M85" s="267">
        <v>-1.1000000000000001</v>
      </c>
      <c r="N85" s="267">
        <v>0.5</v>
      </c>
      <c r="O85" s="267">
        <v>-4.7</v>
      </c>
      <c r="P85" s="267">
        <v>2.6</v>
      </c>
      <c r="Q85" s="267">
        <v>-5.4</v>
      </c>
      <c r="R85" s="267">
        <v>23.3</v>
      </c>
      <c r="S85" s="267">
        <v>-1.3</v>
      </c>
    </row>
    <row r="86" spans="1:32" ht="13.5" customHeight="1">
      <c r="A86" s="236" t="s">
        <v>85</v>
      </c>
      <c r="B86" s="234">
        <v>3</v>
      </c>
      <c r="C86" s="246"/>
      <c r="D86" s="256">
        <v>1.3</v>
      </c>
      <c r="E86" s="267">
        <v>8.5</v>
      </c>
      <c r="F86" s="267">
        <v>1.2</v>
      </c>
      <c r="G86" s="267">
        <v>13.7</v>
      </c>
      <c r="H86" s="267">
        <v>-7.8</v>
      </c>
      <c r="I86" s="267">
        <v>-1.3</v>
      </c>
      <c r="J86" s="267">
        <v>6.5</v>
      </c>
      <c r="K86" s="267">
        <v>5.6</v>
      </c>
      <c r="L86" s="267">
        <v>-22</v>
      </c>
      <c r="M86" s="267">
        <v>-0.1</v>
      </c>
      <c r="N86" s="267">
        <v>-0.9</v>
      </c>
      <c r="O86" s="267">
        <v>-4.9000000000000004</v>
      </c>
      <c r="P86" s="267">
        <v>-0.8</v>
      </c>
      <c r="Q86" s="267">
        <v>6.5</v>
      </c>
      <c r="R86" s="267">
        <v>13.4</v>
      </c>
      <c r="S86" s="267">
        <v>-8.3000000000000007</v>
      </c>
    </row>
    <row r="87" spans="1:32" ht="13.5" customHeight="1">
      <c r="A87" s="237" t="s">
        <v>85</v>
      </c>
      <c r="B87" s="234">
        <v>4</v>
      </c>
      <c r="C87" s="246"/>
      <c r="D87" s="256">
        <v>1.6</v>
      </c>
      <c r="E87" s="267">
        <v>9.4</v>
      </c>
      <c r="F87" s="267">
        <v>3.6</v>
      </c>
      <c r="G87" s="267">
        <v>20.6</v>
      </c>
      <c r="H87" s="267">
        <v>0.3</v>
      </c>
      <c r="I87" s="267">
        <v>-4</v>
      </c>
      <c r="J87" s="267">
        <v>5.5</v>
      </c>
      <c r="K87" s="267">
        <v>3.4</v>
      </c>
      <c r="L87" s="267">
        <v>-24.9</v>
      </c>
      <c r="M87" s="267">
        <v>3.9</v>
      </c>
      <c r="N87" s="267">
        <v>0.3</v>
      </c>
      <c r="O87" s="267">
        <v>-8.4</v>
      </c>
      <c r="P87" s="267">
        <v>2</v>
      </c>
      <c r="Q87" s="267">
        <v>-1.6</v>
      </c>
      <c r="R87" s="267">
        <v>11.7</v>
      </c>
      <c r="S87" s="267">
        <v>-6</v>
      </c>
    </row>
    <row r="88" spans="1:32" ht="13.5" customHeight="1">
      <c r="A88" s="236" t="s">
        <v>85</v>
      </c>
      <c r="B88" s="234">
        <v>5</v>
      </c>
      <c r="D88" s="256">
        <v>2.6</v>
      </c>
      <c r="E88" s="267">
        <v>14</v>
      </c>
      <c r="F88" s="267">
        <v>3.1</v>
      </c>
      <c r="G88" s="267">
        <v>24.7</v>
      </c>
      <c r="H88" s="267">
        <v>-0.8</v>
      </c>
      <c r="I88" s="267">
        <v>-2.4</v>
      </c>
      <c r="J88" s="267">
        <v>12.3</v>
      </c>
      <c r="K88" s="267">
        <v>5.6</v>
      </c>
      <c r="L88" s="267">
        <v>-28.6</v>
      </c>
      <c r="M88" s="267">
        <v>-0.6</v>
      </c>
      <c r="N88" s="267">
        <v>4</v>
      </c>
      <c r="O88" s="267">
        <v>2.9</v>
      </c>
      <c r="P88" s="267">
        <v>3.2</v>
      </c>
      <c r="Q88" s="267">
        <v>-3.2</v>
      </c>
      <c r="R88" s="267">
        <v>10.9</v>
      </c>
      <c r="S88" s="267">
        <v>3.1</v>
      </c>
    </row>
    <row r="89" spans="1:32" ht="13.5" customHeight="1">
      <c r="A89" s="234" t="s">
        <v>85</v>
      </c>
      <c r="B89" s="234">
        <v>6</v>
      </c>
      <c r="C89" s="246"/>
      <c r="D89" s="256">
        <v>5.4</v>
      </c>
      <c r="E89" s="267">
        <v>33.9</v>
      </c>
      <c r="F89" s="267">
        <v>2.7</v>
      </c>
      <c r="G89" s="267">
        <v>-43.5</v>
      </c>
      <c r="H89" s="267">
        <v>44.3</v>
      </c>
      <c r="I89" s="267">
        <v>-14.7</v>
      </c>
      <c r="J89" s="267">
        <v>19.7</v>
      </c>
      <c r="K89" s="267">
        <v>-5.7</v>
      </c>
      <c r="L89" s="267">
        <v>-30.1</v>
      </c>
      <c r="M89" s="267">
        <v>-10.6</v>
      </c>
      <c r="N89" s="267">
        <v>19</v>
      </c>
      <c r="O89" s="267">
        <v>15.2</v>
      </c>
      <c r="P89" s="267">
        <v>10.4</v>
      </c>
      <c r="Q89" s="267">
        <v>5.7</v>
      </c>
      <c r="R89" s="267">
        <v>55.7</v>
      </c>
      <c r="S89" s="267">
        <v>21.5</v>
      </c>
    </row>
    <row r="90" spans="1:32" ht="13.5" customHeight="1">
      <c r="A90" s="236" t="s">
        <v>85</v>
      </c>
      <c r="B90" s="234">
        <v>7</v>
      </c>
      <c r="C90" s="246"/>
      <c r="D90" s="256">
        <v>1.1000000000000001</v>
      </c>
      <c r="E90" s="267">
        <v>5.5</v>
      </c>
      <c r="F90" s="267">
        <v>0.2</v>
      </c>
      <c r="G90" s="267">
        <v>33.4</v>
      </c>
      <c r="H90" s="267">
        <v>-5.6</v>
      </c>
      <c r="I90" s="267">
        <v>-24.3</v>
      </c>
      <c r="J90" s="267">
        <v>17.100000000000001</v>
      </c>
      <c r="K90" s="267">
        <v>33.799999999999997</v>
      </c>
      <c r="L90" s="267">
        <v>-13.1</v>
      </c>
      <c r="M90" s="267">
        <v>18.600000000000001</v>
      </c>
      <c r="N90" s="267">
        <v>-16.2</v>
      </c>
      <c r="O90" s="267">
        <v>-14.5</v>
      </c>
      <c r="P90" s="267">
        <v>6.3</v>
      </c>
      <c r="Q90" s="267">
        <v>-2.2000000000000002</v>
      </c>
      <c r="R90" s="267">
        <v>7</v>
      </c>
      <c r="S90" s="267">
        <v>8.6999999999999993</v>
      </c>
    </row>
    <row r="91" spans="1:32" ht="13.5" customHeight="1">
      <c r="A91" s="236" t="s">
        <v>85</v>
      </c>
      <c r="B91" s="234">
        <v>8</v>
      </c>
      <c r="C91" s="246"/>
      <c r="D91" s="256">
        <v>-0.2</v>
      </c>
      <c r="E91" s="267">
        <v>6.6</v>
      </c>
      <c r="F91" s="267">
        <v>3.6</v>
      </c>
      <c r="G91" s="267">
        <v>26.7</v>
      </c>
      <c r="H91" s="278">
        <v>-24.6</v>
      </c>
      <c r="I91" s="267">
        <v>-2.2999999999999998</v>
      </c>
      <c r="J91" s="267">
        <v>10.4</v>
      </c>
      <c r="K91" s="267">
        <v>1.6</v>
      </c>
      <c r="L91" s="267">
        <v>-13.3</v>
      </c>
      <c r="M91" s="267">
        <v>-5.5</v>
      </c>
      <c r="N91" s="267">
        <v>2.4</v>
      </c>
      <c r="O91" s="267">
        <v>0.1</v>
      </c>
      <c r="P91" s="267">
        <v>-7.7</v>
      </c>
      <c r="Q91" s="267">
        <v>-5.6</v>
      </c>
      <c r="R91" s="267">
        <v>19.8</v>
      </c>
      <c r="S91" s="267">
        <v>-4.9000000000000004</v>
      </c>
    </row>
    <row r="92" spans="1:32" ht="13.5" customHeight="1">
      <c r="A92" s="238" t="s">
        <v>85</v>
      </c>
      <c r="B92" s="242">
        <v>9</v>
      </c>
      <c r="C92" s="248"/>
      <c r="D92" s="259">
        <v>2.6</v>
      </c>
      <c r="E92" s="270">
        <v>26.3</v>
      </c>
      <c r="F92" s="270">
        <v>2</v>
      </c>
      <c r="G92" s="270">
        <v>30</v>
      </c>
      <c r="H92" s="272">
        <v>6</v>
      </c>
      <c r="I92" s="270">
        <v>-5.3</v>
      </c>
      <c r="J92" s="270">
        <v>10.199999999999999</v>
      </c>
      <c r="K92" s="270">
        <v>10</v>
      </c>
      <c r="L92" s="270">
        <v>-17.399999999999999</v>
      </c>
      <c r="M92" s="270">
        <v>1.5</v>
      </c>
      <c r="N92" s="270">
        <v>2.9</v>
      </c>
      <c r="O92" s="270">
        <v>-2</v>
      </c>
      <c r="P92" s="270">
        <v>6.6</v>
      </c>
      <c r="Q92" s="270">
        <v>-1</v>
      </c>
      <c r="R92" s="270">
        <v>13.6</v>
      </c>
      <c r="S92" s="270">
        <v>-0.6</v>
      </c>
    </row>
    <row r="93" spans="1:32" ht="27" customHeight="1">
      <c r="A93" s="239" t="s">
        <v>470</v>
      </c>
      <c r="B93" s="239"/>
      <c r="C93" s="249"/>
      <c r="D93" s="264">
        <v>-0.8</v>
      </c>
      <c r="E93" s="272">
        <v>16.899999999999999</v>
      </c>
      <c r="F93" s="272">
        <v>-2.2000000000000002</v>
      </c>
      <c r="G93" s="272">
        <v>0.2</v>
      </c>
      <c r="H93" s="272">
        <v>-11.9</v>
      </c>
      <c r="I93" s="272">
        <v>-3.8</v>
      </c>
      <c r="J93" s="272">
        <v>-12</v>
      </c>
      <c r="K93" s="272">
        <v>14.2</v>
      </c>
      <c r="L93" s="272">
        <v>0</v>
      </c>
      <c r="M93" s="272">
        <v>-0.6</v>
      </c>
      <c r="N93" s="272">
        <v>0.2</v>
      </c>
      <c r="O93" s="272">
        <v>-2.9</v>
      </c>
      <c r="P93" s="272">
        <v>1.5</v>
      </c>
      <c r="Q93" s="272">
        <v>5.8</v>
      </c>
      <c r="R93" s="272">
        <v>-6</v>
      </c>
      <c r="S93" s="272">
        <v>-0.3</v>
      </c>
      <c r="T93" s="240"/>
      <c r="U93" s="240"/>
      <c r="V93" s="240"/>
      <c r="W93" s="240"/>
      <c r="X93" s="240"/>
      <c r="Y93" s="240"/>
      <c r="Z93" s="240"/>
      <c r="AA93" s="240"/>
      <c r="AB93" s="240"/>
      <c r="AC93" s="240"/>
      <c r="AD93" s="240"/>
      <c r="AE93" s="240"/>
      <c r="AF93" s="240"/>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23">
    <tabColor indexed="17"/>
    <pageSetUpPr fitToPage="1"/>
  </sheetPr>
  <dimension ref="A1:IS98"/>
  <sheetViews>
    <sheetView topLeftCell="A10" zoomScale="115" zoomScaleNormal="115" workbookViewId="0"/>
  </sheetViews>
  <sheetFormatPr defaultColWidth="9" defaultRowHeight="13"/>
  <cols>
    <col min="1" max="1" width="4.90625" style="25" bestFit="1" customWidth="1"/>
    <col min="2" max="2" width="5.26953125" style="25" customWidth="1"/>
    <col min="3" max="3" width="3.08984375" style="25" bestFit="1" customWidth="1"/>
    <col min="4" max="5" width="7.6328125" style="25" bestFit="1" customWidth="1"/>
    <col min="6" max="6" width="7.7265625" style="25" customWidth="1"/>
    <col min="7" max="7" width="8.08984375" style="25" bestFit="1" customWidth="1"/>
    <col min="8" max="10" width="7.6328125" style="25" bestFit="1" customWidth="1"/>
    <col min="11" max="19" width="8.26953125" style="25" customWidth="1"/>
    <col min="20" max="32" width="7.6328125" style="25" customWidth="1"/>
    <col min="33" max="33" width="9" style="25" bestFit="1" customWidth="0"/>
    <col min="34" max="16384" width="9" style="25"/>
  </cols>
  <sheetData>
    <row r="1" spans="1:28" ht="19">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9">
      <c r="A2" s="286"/>
      <c r="B2" s="286"/>
      <c r="C2" s="286"/>
      <c r="D2" s="286"/>
      <c r="E2" s="285"/>
      <c r="F2" s="285"/>
      <c r="G2" s="275" t="s">
        <v>473</v>
      </c>
      <c r="H2" s="275"/>
      <c r="I2" s="275"/>
      <c r="J2" s="275"/>
      <c r="K2" s="275"/>
      <c r="L2" s="275"/>
      <c r="M2" s="275"/>
      <c r="N2" s="275"/>
      <c r="O2" s="275"/>
      <c r="P2" s="285"/>
      <c r="Q2" s="285"/>
      <c r="R2" s="286"/>
      <c r="S2" s="285"/>
      <c r="T2" s="285"/>
      <c r="U2" s="285"/>
      <c r="V2" s="285"/>
      <c r="W2" s="285"/>
      <c r="X2" s="285"/>
      <c r="Y2" s="285"/>
      <c r="Z2" s="285"/>
      <c r="AA2" s="285"/>
      <c r="AB2" s="285"/>
    </row>
    <row r="3" spans="1:28" ht="16.5">
      <c r="A3" s="228" t="s">
        <v>256</v>
      </c>
      <c r="B3" s="8"/>
      <c r="C3" s="8"/>
      <c r="H3" s="276"/>
      <c r="I3" s="276"/>
      <c r="J3" s="276"/>
      <c r="K3" s="276"/>
      <c r="L3" s="276"/>
      <c r="M3" s="276"/>
      <c r="N3" s="276"/>
      <c r="O3" s="276"/>
      <c r="S3" s="19" t="s">
        <v>131</v>
      </c>
    </row>
    <row r="4" spans="1:28">
      <c r="A4" s="229" t="s">
        <v>52</v>
      </c>
      <c r="B4" s="229"/>
      <c r="C4" s="243"/>
      <c r="D4" s="251" t="s">
        <v>69</v>
      </c>
      <c r="E4" s="251" t="s">
        <v>439</v>
      </c>
      <c r="F4" s="251" t="s">
        <v>126</v>
      </c>
      <c r="G4" s="251" t="s">
        <v>103</v>
      </c>
      <c r="H4" s="251" t="s">
        <v>214</v>
      </c>
      <c r="I4" s="251" t="s">
        <v>274</v>
      </c>
      <c r="J4" s="251" t="s">
        <v>454</v>
      </c>
      <c r="K4" s="251" t="s">
        <v>455</v>
      </c>
      <c r="L4" s="251" t="s">
        <v>79</v>
      </c>
      <c r="M4" s="251" t="s">
        <v>332</v>
      </c>
      <c r="N4" s="251" t="s">
        <v>18</v>
      </c>
      <c r="O4" s="251" t="s">
        <v>176</v>
      </c>
      <c r="P4" s="251" t="s">
        <v>132</v>
      </c>
      <c r="Q4" s="251" t="s">
        <v>457</v>
      </c>
      <c r="R4" s="251" t="s">
        <v>458</v>
      </c>
      <c r="S4" s="251" t="s">
        <v>4</v>
      </c>
    </row>
    <row r="5" spans="1:28">
      <c r="A5" s="230"/>
      <c r="B5" s="230"/>
      <c r="C5" s="244"/>
      <c r="D5" s="252" t="s">
        <v>93</v>
      </c>
      <c r="E5" s="252"/>
      <c r="F5" s="252"/>
      <c r="G5" s="252" t="s">
        <v>428</v>
      </c>
      <c r="H5" s="252" t="s">
        <v>388</v>
      </c>
      <c r="I5" s="252" t="s">
        <v>367</v>
      </c>
      <c r="J5" s="252" t="s">
        <v>460</v>
      </c>
      <c r="K5" s="252" t="s">
        <v>148</v>
      </c>
      <c r="L5" s="279" t="s">
        <v>270</v>
      </c>
      <c r="M5" s="283" t="s">
        <v>196</v>
      </c>
      <c r="N5" s="279" t="s">
        <v>278</v>
      </c>
      <c r="O5" s="279" t="s">
        <v>459</v>
      </c>
      <c r="P5" s="279" t="s">
        <v>412</v>
      </c>
      <c r="Q5" s="279" t="s">
        <v>442</v>
      </c>
      <c r="R5" s="279" t="s">
        <v>167</v>
      </c>
      <c r="S5" s="287" t="s">
        <v>334</v>
      </c>
    </row>
    <row r="6" spans="1:28" ht="18" customHeight="1">
      <c r="A6" s="231"/>
      <c r="B6" s="231"/>
      <c r="C6" s="245"/>
      <c r="D6" s="253" t="s">
        <v>209</v>
      </c>
      <c r="E6" s="253" t="s">
        <v>387</v>
      </c>
      <c r="F6" s="253" t="s">
        <v>34</v>
      </c>
      <c r="G6" s="253" t="s">
        <v>461</v>
      </c>
      <c r="H6" s="253" t="s">
        <v>16</v>
      </c>
      <c r="I6" s="253" t="s">
        <v>61</v>
      </c>
      <c r="J6" s="253" t="s">
        <v>310</v>
      </c>
      <c r="K6" s="253" t="s">
        <v>462</v>
      </c>
      <c r="L6" s="280" t="s">
        <v>161</v>
      </c>
      <c r="M6" s="284" t="s">
        <v>463</v>
      </c>
      <c r="N6" s="280" t="s">
        <v>75</v>
      </c>
      <c r="O6" s="280" t="s">
        <v>422</v>
      </c>
      <c r="P6" s="284" t="s">
        <v>304</v>
      </c>
      <c r="Q6" s="284" t="s">
        <v>464</v>
      </c>
      <c r="R6" s="280" t="s">
        <v>465</v>
      </c>
      <c r="S6" s="280" t="s">
        <v>205</v>
      </c>
    </row>
    <row r="7" spans="1:28" ht="15.75" customHeight="1">
      <c r="A7" s="293"/>
      <c r="B7" s="293"/>
      <c r="C7" s="293"/>
      <c r="D7" s="254" t="s">
        <v>134</v>
      </c>
      <c r="E7" s="254"/>
      <c r="F7" s="254"/>
      <c r="G7" s="254"/>
      <c r="H7" s="254"/>
      <c r="I7" s="254"/>
      <c r="J7" s="254"/>
      <c r="K7" s="254"/>
      <c r="L7" s="254"/>
      <c r="M7" s="254"/>
      <c r="N7" s="254"/>
      <c r="O7" s="254"/>
      <c r="P7" s="254"/>
      <c r="Q7" s="254"/>
      <c r="R7" s="254"/>
      <c r="S7" s="293"/>
    </row>
    <row r="8" spans="1:28" ht="13.5" customHeight="1">
      <c r="A8" s="233" t="s">
        <v>185</v>
      </c>
      <c r="B8" s="233" t="s">
        <v>58</v>
      </c>
      <c r="C8" s="246" t="s">
        <v>56</v>
      </c>
      <c r="D8" s="297">
        <v>101.1</v>
      </c>
      <c r="E8" s="305">
        <v>113.1</v>
      </c>
      <c r="F8" s="305">
        <v>103.6</v>
      </c>
      <c r="G8" s="305">
        <v>114.2</v>
      </c>
      <c r="H8" s="305">
        <v>93.9</v>
      </c>
      <c r="I8" s="305">
        <v>105.5</v>
      </c>
      <c r="J8" s="305">
        <v>105.8</v>
      </c>
      <c r="K8" s="305">
        <v>104.5</v>
      </c>
      <c r="L8" s="281">
        <v>112.8</v>
      </c>
      <c r="M8" s="281">
        <v>101.5</v>
      </c>
      <c r="N8" s="281">
        <v>95.9</v>
      </c>
      <c r="O8" s="281">
        <v>100.4</v>
      </c>
      <c r="P8" s="305">
        <v>80.099999999999994</v>
      </c>
      <c r="Q8" s="305">
        <v>94</v>
      </c>
      <c r="R8" s="305">
        <v>104.3</v>
      </c>
      <c r="S8" s="281">
        <v>104.7</v>
      </c>
    </row>
    <row r="9" spans="1:28" ht="13.5" customHeight="1">
      <c r="A9" s="234" t="s">
        <v>51</v>
      </c>
      <c r="B9" s="234" t="s">
        <v>331</v>
      </c>
      <c r="C9" s="246"/>
      <c r="D9" s="298">
        <v>100.8</v>
      </c>
      <c r="E9" s="306">
        <v>99.4</v>
      </c>
      <c r="F9" s="306">
        <v>104.1</v>
      </c>
      <c r="G9" s="306">
        <v>111</v>
      </c>
      <c r="H9" s="306">
        <v>98.2</v>
      </c>
      <c r="I9" s="306">
        <v>108.7</v>
      </c>
      <c r="J9" s="306">
        <v>106.3</v>
      </c>
      <c r="K9" s="306">
        <v>99.3</v>
      </c>
      <c r="L9" s="282">
        <v>109</v>
      </c>
      <c r="M9" s="282">
        <v>97</v>
      </c>
      <c r="N9" s="282">
        <v>110.9</v>
      </c>
      <c r="O9" s="282">
        <v>101.5</v>
      </c>
      <c r="P9" s="306">
        <v>75.8</v>
      </c>
      <c r="Q9" s="306">
        <v>95</v>
      </c>
      <c r="R9" s="306">
        <v>101.2</v>
      </c>
      <c r="S9" s="282">
        <v>105.7</v>
      </c>
    </row>
    <row r="10" spans="1:28">
      <c r="A10" s="234"/>
      <c r="B10" s="234" t="s">
        <v>240</v>
      </c>
      <c r="C10" s="246"/>
      <c r="D10" s="298">
        <v>100</v>
      </c>
      <c r="E10" s="306">
        <v>100</v>
      </c>
      <c r="F10" s="306">
        <v>100</v>
      </c>
      <c r="G10" s="306">
        <v>100</v>
      </c>
      <c r="H10" s="306">
        <v>100</v>
      </c>
      <c r="I10" s="306">
        <v>100</v>
      </c>
      <c r="J10" s="306">
        <v>100</v>
      </c>
      <c r="K10" s="306">
        <v>100</v>
      </c>
      <c r="L10" s="282">
        <v>100</v>
      </c>
      <c r="M10" s="282">
        <v>100</v>
      </c>
      <c r="N10" s="282">
        <v>100</v>
      </c>
      <c r="O10" s="282">
        <v>100</v>
      </c>
      <c r="P10" s="306">
        <v>100</v>
      </c>
      <c r="Q10" s="306">
        <v>100</v>
      </c>
      <c r="R10" s="306">
        <v>100</v>
      </c>
      <c r="S10" s="282">
        <v>100</v>
      </c>
    </row>
    <row r="11" spans="1:28" ht="13.5" customHeight="1">
      <c r="A11" s="234"/>
      <c r="B11" s="234" t="s">
        <v>149</v>
      </c>
      <c r="C11" s="246"/>
      <c r="D11" s="298">
        <v>101.8</v>
      </c>
      <c r="E11" s="306">
        <v>108</v>
      </c>
      <c r="F11" s="306">
        <v>102.8</v>
      </c>
      <c r="G11" s="306">
        <v>99.6</v>
      </c>
      <c r="H11" s="306">
        <v>105.7</v>
      </c>
      <c r="I11" s="306">
        <v>102.4</v>
      </c>
      <c r="J11" s="306">
        <v>92.4</v>
      </c>
      <c r="K11" s="306">
        <v>96</v>
      </c>
      <c r="L11" s="306">
        <v>112.9</v>
      </c>
      <c r="M11" s="306">
        <v>106.9</v>
      </c>
      <c r="N11" s="306">
        <v>102.9</v>
      </c>
      <c r="O11" s="306">
        <v>98</v>
      </c>
      <c r="P11" s="306">
        <v>99.7</v>
      </c>
      <c r="Q11" s="306">
        <v>100.3</v>
      </c>
      <c r="R11" s="306">
        <v>99.8</v>
      </c>
      <c r="S11" s="306">
        <v>118.3</v>
      </c>
    </row>
    <row r="12" spans="1:28" ht="13.5" customHeight="1">
      <c r="B12" s="234" t="s">
        <v>364</v>
      </c>
      <c r="C12" s="246"/>
      <c r="D12" s="299">
        <v>99.6</v>
      </c>
      <c r="E12" s="282">
        <v>100.6</v>
      </c>
      <c r="F12" s="282">
        <v>105.3</v>
      </c>
      <c r="G12" s="282">
        <v>88.7</v>
      </c>
      <c r="H12" s="282">
        <v>96.6</v>
      </c>
      <c r="I12" s="282">
        <v>90.9</v>
      </c>
      <c r="J12" s="282">
        <v>87.4</v>
      </c>
      <c r="K12" s="282">
        <v>97.8</v>
      </c>
      <c r="L12" s="282">
        <v>111.1</v>
      </c>
      <c r="M12" s="282">
        <v>104.8</v>
      </c>
      <c r="N12" s="282">
        <v>98.9</v>
      </c>
      <c r="O12" s="282">
        <v>99.5</v>
      </c>
      <c r="P12" s="282">
        <v>96.8</v>
      </c>
      <c r="Q12" s="282">
        <v>96.9</v>
      </c>
      <c r="R12" s="282">
        <v>105.4</v>
      </c>
      <c r="S12" s="282">
        <v>115.6</v>
      </c>
    </row>
    <row r="13" spans="1:28" ht="13.5" customHeight="1">
      <c r="A13" s="235"/>
      <c r="B13" s="235" t="s">
        <v>155</v>
      </c>
      <c r="C13" s="247"/>
      <c r="D13" s="300">
        <v>98.6</v>
      </c>
      <c r="E13" s="307">
        <v>103.5</v>
      </c>
      <c r="F13" s="307">
        <v>103.7</v>
      </c>
      <c r="G13" s="307">
        <v>90.4</v>
      </c>
      <c r="H13" s="307">
        <v>92.3</v>
      </c>
      <c r="I13" s="307">
        <v>93.4</v>
      </c>
      <c r="J13" s="307">
        <v>89.1</v>
      </c>
      <c r="K13" s="307">
        <v>94.2</v>
      </c>
      <c r="L13" s="307">
        <v>112.5</v>
      </c>
      <c r="M13" s="307">
        <v>106</v>
      </c>
      <c r="N13" s="307">
        <v>96.2</v>
      </c>
      <c r="O13" s="307">
        <v>90.7</v>
      </c>
      <c r="P13" s="307">
        <v>90.7</v>
      </c>
      <c r="Q13" s="307">
        <v>94.9</v>
      </c>
      <c r="R13" s="307">
        <v>100</v>
      </c>
      <c r="S13" s="307">
        <v>118.9</v>
      </c>
    </row>
    <row r="14" spans="1:28" ht="13.5" customHeight="1">
      <c r="A14" s="234" t="s">
        <v>169</v>
      </c>
      <c r="B14" s="234">
        <v>9</v>
      </c>
      <c r="C14" s="246" t="s">
        <v>253</v>
      </c>
      <c r="D14" s="297">
        <v>81.7</v>
      </c>
      <c r="E14" s="305">
        <v>88.6</v>
      </c>
      <c r="F14" s="305">
        <v>83.4</v>
      </c>
      <c r="G14" s="305">
        <v>75</v>
      </c>
      <c r="H14" s="305">
        <v>70.7</v>
      </c>
      <c r="I14" s="305">
        <v>85</v>
      </c>
      <c r="J14" s="305">
        <v>75.400000000000006</v>
      </c>
      <c r="K14" s="305">
        <v>73.5</v>
      </c>
      <c r="L14" s="305">
        <v>90.9</v>
      </c>
      <c r="M14" s="305">
        <v>77.8</v>
      </c>
      <c r="N14" s="305">
        <v>93.8</v>
      </c>
      <c r="O14" s="305">
        <v>79</v>
      </c>
      <c r="P14" s="305">
        <v>65.2</v>
      </c>
      <c r="Q14" s="305">
        <v>81.7</v>
      </c>
      <c r="R14" s="305">
        <v>77.400000000000006</v>
      </c>
      <c r="S14" s="305">
        <v>108.3</v>
      </c>
    </row>
    <row r="15" spans="1:28" ht="13.5" customHeight="1">
      <c r="A15" s="236" t="s">
        <v>85</v>
      </c>
      <c r="B15" s="234">
        <v>10</v>
      </c>
      <c r="C15" s="246"/>
      <c r="D15" s="298">
        <v>81.2</v>
      </c>
      <c r="E15" s="306">
        <v>87.2</v>
      </c>
      <c r="F15" s="306">
        <v>82.3</v>
      </c>
      <c r="G15" s="306">
        <v>79.7</v>
      </c>
      <c r="H15" s="306">
        <v>79.099999999999994</v>
      </c>
      <c r="I15" s="306">
        <v>83.1</v>
      </c>
      <c r="J15" s="306">
        <v>76.599999999999994</v>
      </c>
      <c r="K15" s="306">
        <v>71.3</v>
      </c>
      <c r="L15" s="306">
        <v>98.1</v>
      </c>
      <c r="M15" s="306">
        <v>78.8</v>
      </c>
      <c r="N15" s="306">
        <v>90.5</v>
      </c>
      <c r="O15" s="306">
        <v>80.5</v>
      </c>
      <c r="P15" s="306">
        <v>68.2</v>
      </c>
      <c r="Q15" s="306">
        <v>79.400000000000006</v>
      </c>
      <c r="R15" s="306">
        <v>78.3</v>
      </c>
      <c r="S15" s="306">
        <v>106.8</v>
      </c>
    </row>
    <row r="16" spans="1:28" ht="13.5" customHeight="1">
      <c r="A16" s="236" t="s">
        <v>85</v>
      </c>
      <c r="B16" s="234">
        <v>11</v>
      </c>
      <c r="C16" s="246"/>
      <c r="D16" s="298">
        <v>84.9</v>
      </c>
      <c r="E16" s="306">
        <v>92.6</v>
      </c>
      <c r="F16" s="306">
        <v>88.4</v>
      </c>
      <c r="G16" s="306">
        <v>75.2</v>
      </c>
      <c r="H16" s="306">
        <v>93.9</v>
      </c>
      <c r="I16" s="306">
        <v>87.6</v>
      </c>
      <c r="J16" s="306">
        <v>78.599999999999994</v>
      </c>
      <c r="K16" s="306">
        <v>71</v>
      </c>
      <c r="L16" s="306">
        <v>89.5</v>
      </c>
      <c r="M16" s="306">
        <v>76</v>
      </c>
      <c r="N16" s="306">
        <v>96.8</v>
      </c>
      <c r="O16" s="306">
        <v>76</v>
      </c>
      <c r="P16" s="306">
        <v>67.3</v>
      </c>
      <c r="Q16" s="306">
        <v>84.8</v>
      </c>
      <c r="R16" s="306">
        <v>78.8</v>
      </c>
      <c r="S16" s="306">
        <v>107.6</v>
      </c>
    </row>
    <row r="17" spans="1:19" ht="13.5" customHeight="1">
      <c r="A17" s="236" t="s">
        <v>85</v>
      </c>
      <c r="B17" s="234">
        <v>12</v>
      </c>
      <c r="D17" s="298">
        <v>173.6</v>
      </c>
      <c r="E17" s="306">
        <v>170.6</v>
      </c>
      <c r="F17" s="306">
        <v>196</v>
      </c>
      <c r="G17" s="306">
        <v>129.6</v>
      </c>
      <c r="H17" s="306">
        <v>177.4</v>
      </c>
      <c r="I17" s="306">
        <v>137.5</v>
      </c>
      <c r="J17" s="306">
        <v>141.9</v>
      </c>
      <c r="K17" s="306">
        <v>207</v>
      </c>
      <c r="L17" s="306">
        <v>190.8</v>
      </c>
      <c r="M17" s="306">
        <v>210.4</v>
      </c>
      <c r="N17" s="306">
        <v>112.9</v>
      </c>
      <c r="O17" s="306">
        <v>115.5</v>
      </c>
      <c r="P17" s="306">
        <v>204.5</v>
      </c>
      <c r="Q17" s="306">
        <v>160</v>
      </c>
      <c r="R17" s="306">
        <v>182.4</v>
      </c>
      <c r="S17" s="306">
        <v>173.6</v>
      </c>
    </row>
    <row r="18" spans="1:19" ht="13.5" customHeight="1">
      <c r="A18" s="236" t="s">
        <v>469</v>
      </c>
      <c r="B18" s="234" t="s">
        <v>361</v>
      </c>
      <c r="C18" s="246"/>
      <c r="D18" s="298">
        <v>85.8</v>
      </c>
      <c r="E18" s="306">
        <v>85.6</v>
      </c>
      <c r="F18" s="306">
        <v>86.4</v>
      </c>
      <c r="G18" s="306">
        <v>119.4</v>
      </c>
      <c r="H18" s="306">
        <v>83.1</v>
      </c>
      <c r="I18" s="306">
        <v>79.2</v>
      </c>
      <c r="J18" s="306">
        <v>89.1</v>
      </c>
      <c r="K18" s="306">
        <v>69.599999999999994</v>
      </c>
      <c r="L18" s="306">
        <v>94</v>
      </c>
      <c r="M18" s="306">
        <v>80.8</v>
      </c>
      <c r="N18" s="306">
        <v>86.4</v>
      </c>
      <c r="O18" s="306">
        <v>73.599999999999994</v>
      </c>
      <c r="P18" s="306">
        <v>78</v>
      </c>
      <c r="Q18" s="306">
        <v>81.400000000000006</v>
      </c>
      <c r="R18" s="306">
        <v>88.2</v>
      </c>
      <c r="S18" s="306">
        <v>115</v>
      </c>
    </row>
    <row r="19" spans="1:19" ht="13.5" customHeight="1">
      <c r="A19" s="236" t="s">
        <v>85</v>
      </c>
      <c r="B19" s="234">
        <v>2</v>
      </c>
      <c r="C19" s="246"/>
      <c r="D19" s="298">
        <v>82.6</v>
      </c>
      <c r="E19" s="306">
        <v>84.4</v>
      </c>
      <c r="F19" s="306">
        <v>82.5</v>
      </c>
      <c r="G19" s="306">
        <v>83.7</v>
      </c>
      <c r="H19" s="306">
        <v>77.8</v>
      </c>
      <c r="I19" s="306">
        <v>82.1</v>
      </c>
      <c r="J19" s="306">
        <v>87.7</v>
      </c>
      <c r="K19" s="306">
        <v>69.7</v>
      </c>
      <c r="L19" s="306">
        <v>88.2</v>
      </c>
      <c r="M19" s="306">
        <v>79</v>
      </c>
      <c r="N19" s="306">
        <v>86.5</v>
      </c>
      <c r="O19" s="306">
        <v>77.900000000000006</v>
      </c>
      <c r="P19" s="306">
        <v>72.8</v>
      </c>
      <c r="Q19" s="306">
        <v>77.400000000000006</v>
      </c>
      <c r="R19" s="306">
        <v>88.3</v>
      </c>
      <c r="S19" s="306">
        <v>107.4</v>
      </c>
    </row>
    <row r="20" spans="1:19" ht="13.5" customHeight="1">
      <c r="A20" s="236" t="s">
        <v>85</v>
      </c>
      <c r="B20" s="234">
        <v>3</v>
      </c>
      <c r="C20" s="246"/>
      <c r="D20" s="298">
        <v>85.7</v>
      </c>
      <c r="E20" s="306">
        <v>93</v>
      </c>
      <c r="F20" s="306">
        <v>85.1</v>
      </c>
      <c r="G20" s="306">
        <v>93.8</v>
      </c>
      <c r="H20" s="306">
        <v>77.3</v>
      </c>
      <c r="I20" s="306">
        <v>83.1</v>
      </c>
      <c r="J20" s="306">
        <v>87.8</v>
      </c>
      <c r="K20" s="306">
        <v>77.099999999999994</v>
      </c>
      <c r="L20" s="306">
        <v>89</v>
      </c>
      <c r="M20" s="306">
        <v>80.2</v>
      </c>
      <c r="N20" s="306">
        <v>85.6</v>
      </c>
      <c r="O20" s="306">
        <v>74.099999999999994</v>
      </c>
      <c r="P20" s="306">
        <v>76.099999999999994</v>
      </c>
      <c r="Q20" s="306">
        <v>84</v>
      </c>
      <c r="R20" s="306">
        <v>92.9</v>
      </c>
      <c r="S20" s="306">
        <v>110.3</v>
      </c>
    </row>
    <row r="21" spans="1:19" ht="13.5" customHeight="1">
      <c r="A21" s="237" t="s">
        <v>85</v>
      </c>
      <c r="B21" s="234">
        <v>4</v>
      </c>
      <c r="C21" s="246"/>
      <c r="D21" s="298">
        <v>85.2</v>
      </c>
      <c r="E21" s="306">
        <v>102.5</v>
      </c>
      <c r="F21" s="306">
        <v>84.8</v>
      </c>
      <c r="G21" s="306">
        <v>88</v>
      </c>
      <c r="H21" s="306">
        <v>74.2</v>
      </c>
      <c r="I21" s="306">
        <v>81.7</v>
      </c>
      <c r="J21" s="306">
        <v>85.5</v>
      </c>
      <c r="K21" s="306">
        <v>72.599999999999994</v>
      </c>
      <c r="L21" s="306">
        <v>101.7</v>
      </c>
      <c r="M21" s="306">
        <v>81</v>
      </c>
      <c r="N21" s="306">
        <v>84</v>
      </c>
      <c r="O21" s="306">
        <v>80.099999999999994</v>
      </c>
      <c r="P21" s="306">
        <v>71.3</v>
      </c>
      <c r="Q21" s="306">
        <v>83.4</v>
      </c>
      <c r="R21" s="306">
        <v>84.8</v>
      </c>
      <c r="S21" s="306">
        <v>108.7</v>
      </c>
    </row>
    <row r="22" spans="1:19" ht="13.5" customHeight="1">
      <c r="A22" s="236" t="s">
        <v>85</v>
      </c>
      <c r="B22" s="234">
        <v>5</v>
      </c>
      <c r="D22" s="298">
        <v>84.4</v>
      </c>
      <c r="E22" s="306">
        <v>93.9</v>
      </c>
      <c r="F22" s="306">
        <v>83</v>
      </c>
      <c r="G22" s="306">
        <v>84.3</v>
      </c>
      <c r="H22" s="306">
        <v>74.900000000000006</v>
      </c>
      <c r="I22" s="306">
        <v>79.3</v>
      </c>
      <c r="J22" s="306">
        <v>86.5</v>
      </c>
      <c r="K22" s="306">
        <v>71</v>
      </c>
      <c r="L22" s="306">
        <v>93.7</v>
      </c>
      <c r="M22" s="306">
        <v>113.5</v>
      </c>
      <c r="N22" s="306">
        <v>86.4</v>
      </c>
      <c r="O22" s="306">
        <v>79</v>
      </c>
      <c r="P22" s="306">
        <v>71.099999999999994</v>
      </c>
      <c r="Q22" s="306">
        <v>78.7</v>
      </c>
      <c r="R22" s="306">
        <v>84.5</v>
      </c>
      <c r="S22" s="306">
        <v>106.4</v>
      </c>
    </row>
    <row r="23" spans="1:19" ht="13.5" customHeight="1">
      <c r="A23" s="236" t="s">
        <v>85</v>
      </c>
      <c r="B23" s="234">
        <v>6</v>
      </c>
      <c r="C23" s="246"/>
      <c r="D23" s="298">
        <v>132.1</v>
      </c>
      <c r="E23" s="306">
        <v>141.80000000000001</v>
      </c>
      <c r="F23" s="306">
        <v>130.6</v>
      </c>
      <c r="G23" s="306">
        <v>93</v>
      </c>
      <c r="H23" s="306">
        <v>132.69999999999999</v>
      </c>
      <c r="I23" s="306">
        <v>97.7</v>
      </c>
      <c r="J23" s="306">
        <v>115.8</v>
      </c>
      <c r="K23" s="306">
        <v>169.6</v>
      </c>
      <c r="L23" s="306">
        <v>142.5</v>
      </c>
      <c r="M23" s="306">
        <v>124.3</v>
      </c>
      <c r="N23" s="306">
        <v>102.2</v>
      </c>
      <c r="O23" s="306">
        <v>92.7</v>
      </c>
      <c r="P23" s="306">
        <v>192.9</v>
      </c>
      <c r="Q23" s="306">
        <v>120.4</v>
      </c>
      <c r="R23" s="306">
        <v>159.19999999999999</v>
      </c>
      <c r="S23" s="306">
        <v>165.4</v>
      </c>
    </row>
    <row r="24" spans="1:19" ht="13.5" customHeight="1">
      <c r="A24" s="236" t="s">
        <v>85</v>
      </c>
      <c r="B24" s="234">
        <v>7</v>
      </c>
      <c r="C24" s="246"/>
      <c r="D24" s="298">
        <v>127.6</v>
      </c>
      <c r="E24" s="306">
        <v>137</v>
      </c>
      <c r="F24" s="306">
        <v>154.80000000000001</v>
      </c>
      <c r="G24" s="306">
        <v>103</v>
      </c>
      <c r="H24" s="306">
        <v>90.9</v>
      </c>
      <c r="I24" s="306">
        <v>108.2</v>
      </c>
      <c r="J24" s="306">
        <v>127</v>
      </c>
      <c r="K24" s="306">
        <v>98.1</v>
      </c>
      <c r="L24" s="306">
        <v>125.2</v>
      </c>
      <c r="M24" s="306">
        <v>189.4</v>
      </c>
      <c r="N24" s="306">
        <v>90.1</v>
      </c>
      <c r="O24" s="306">
        <v>98.2</v>
      </c>
      <c r="P24" s="306">
        <v>78.7</v>
      </c>
      <c r="Q24" s="306">
        <v>101.9</v>
      </c>
      <c r="R24" s="306">
        <v>137.30000000000001</v>
      </c>
      <c r="S24" s="306">
        <v>141.1</v>
      </c>
    </row>
    <row r="25" spans="1:19" ht="13.5" customHeight="1">
      <c r="A25" s="236" t="s">
        <v>85</v>
      </c>
      <c r="B25" s="234">
        <v>8</v>
      </c>
      <c r="C25" s="246"/>
      <c r="D25" s="298">
        <v>84</v>
      </c>
      <c r="E25" s="306">
        <v>109.4</v>
      </c>
      <c r="F25" s="306">
        <v>84.7</v>
      </c>
      <c r="G25" s="306">
        <v>88.7</v>
      </c>
      <c r="H25" s="306">
        <v>88.4</v>
      </c>
      <c r="I25" s="306">
        <v>79.400000000000006</v>
      </c>
      <c r="J25" s="306">
        <v>88</v>
      </c>
      <c r="K25" s="306">
        <v>71</v>
      </c>
      <c r="L25" s="306">
        <v>78</v>
      </c>
      <c r="M25" s="306">
        <v>80</v>
      </c>
      <c r="N25" s="306">
        <v>86.1</v>
      </c>
      <c r="O25" s="306">
        <v>83.4</v>
      </c>
      <c r="P25" s="306">
        <v>68.3</v>
      </c>
      <c r="Q25" s="306">
        <v>75.3</v>
      </c>
      <c r="R25" s="306">
        <v>82.7</v>
      </c>
      <c r="S25" s="306">
        <v>106.9</v>
      </c>
    </row>
    <row r="26" spans="1:19" ht="13.5" customHeight="1">
      <c r="A26" s="238" t="s">
        <v>85</v>
      </c>
      <c r="B26" s="242">
        <v>9</v>
      </c>
      <c r="C26" s="248"/>
      <c r="D26" s="300">
        <v>81.599999999999994</v>
      </c>
      <c r="E26" s="307">
        <v>91.9</v>
      </c>
      <c r="F26" s="307">
        <v>82.7</v>
      </c>
      <c r="G26" s="307">
        <v>89.8</v>
      </c>
      <c r="H26" s="307">
        <v>75.099999999999994</v>
      </c>
      <c r="I26" s="307">
        <v>78.3</v>
      </c>
      <c r="J26" s="307">
        <v>83.1</v>
      </c>
      <c r="K26" s="307">
        <v>76.599999999999994</v>
      </c>
      <c r="L26" s="307">
        <v>75.400000000000006</v>
      </c>
      <c r="M26" s="307">
        <v>76.7</v>
      </c>
      <c r="N26" s="307">
        <v>79.7</v>
      </c>
      <c r="O26" s="307">
        <v>77.2</v>
      </c>
      <c r="P26" s="307">
        <v>69.099999999999994</v>
      </c>
      <c r="Q26" s="307">
        <v>77.099999999999994</v>
      </c>
      <c r="R26" s="307">
        <v>78.099999999999994</v>
      </c>
      <c r="S26" s="307">
        <v>108.2</v>
      </c>
    </row>
    <row r="27" spans="1:19" ht="17.25" customHeight="1">
      <c r="A27" s="293"/>
      <c r="B27" s="293"/>
      <c r="C27" s="293"/>
      <c r="D27" s="260" t="s">
        <v>94</v>
      </c>
      <c r="E27" s="260"/>
      <c r="F27" s="260"/>
      <c r="G27" s="260"/>
      <c r="H27" s="260"/>
      <c r="I27" s="260"/>
      <c r="J27" s="260"/>
      <c r="K27" s="260"/>
      <c r="L27" s="260"/>
      <c r="M27" s="260"/>
      <c r="N27" s="260"/>
      <c r="O27" s="260"/>
      <c r="P27" s="260"/>
      <c r="Q27" s="260"/>
      <c r="R27" s="260"/>
      <c r="S27" s="260"/>
    </row>
    <row r="28" spans="1:19" ht="13.5" customHeight="1">
      <c r="A28" s="233" t="s">
        <v>185</v>
      </c>
      <c r="B28" s="233" t="s">
        <v>58</v>
      </c>
      <c r="C28" s="246" t="s">
        <v>56</v>
      </c>
      <c r="D28" s="297">
        <v>-1.2</v>
      </c>
      <c r="E28" s="305">
        <v>12.4</v>
      </c>
      <c r="F28" s="305">
        <v>-2</v>
      </c>
      <c r="G28" s="305">
        <v>18.399999999999999</v>
      </c>
      <c r="H28" s="305">
        <v>-6.3</v>
      </c>
      <c r="I28" s="305">
        <v>-6.9</v>
      </c>
      <c r="J28" s="305">
        <v>15.4</v>
      </c>
      <c r="K28" s="305">
        <v>-4.5999999999999996</v>
      </c>
      <c r="L28" s="281">
        <v>-20.8</v>
      </c>
      <c r="M28" s="281">
        <v>11.7</v>
      </c>
      <c r="N28" s="281">
        <v>-11.3</v>
      </c>
      <c r="O28" s="281">
        <v>3.5</v>
      </c>
      <c r="P28" s="305">
        <v>-19.3</v>
      </c>
      <c r="Q28" s="305">
        <v>2.9</v>
      </c>
      <c r="R28" s="305">
        <v>-1.8</v>
      </c>
      <c r="S28" s="281">
        <v>2.4</v>
      </c>
    </row>
    <row r="29" spans="1:19" ht="13.5" customHeight="1">
      <c r="A29" s="234" t="s">
        <v>51</v>
      </c>
      <c r="B29" s="234" t="s">
        <v>331</v>
      </c>
      <c r="C29" s="246"/>
      <c r="D29" s="298">
        <v>-0.3</v>
      </c>
      <c r="E29" s="306">
        <v>-12.2</v>
      </c>
      <c r="F29" s="306">
        <v>0.3</v>
      </c>
      <c r="G29" s="306">
        <v>-2.9</v>
      </c>
      <c r="H29" s="306">
        <v>4.5</v>
      </c>
      <c r="I29" s="306">
        <v>2.9</v>
      </c>
      <c r="J29" s="306">
        <v>0.4</v>
      </c>
      <c r="K29" s="306">
        <v>-5.0999999999999996</v>
      </c>
      <c r="L29" s="282">
        <v>-3.5</v>
      </c>
      <c r="M29" s="282">
        <v>-4.5999999999999996</v>
      </c>
      <c r="N29" s="282">
        <v>15.5</v>
      </c>
      <c r="O29" s="282">
        <v>1.1000000000000001</v>
      </c>
      <c r="P29" s="306">
        <v>-5.5</v>
      </c>
      <c r="Q29" s="306">
        <v>1</v>
      </c>
      <c r="R29" s="306">
        <v>-2.9</v>
      </c>
      <c r="S29" s="282">
        <v>1</v>
      </c>
    </row>
    <row r="30" spans="1:19" ht="13.5" customHeight="1">
      <c r="A30" s="234"/>
      <c r="B30" s="234" t="s">
        <v>240</v>
      </c>
      <c r="C30" s="246"/>
      <c r="D30" s="298">
        <v>-0.8</v>
      </c>
      <c r="E30" s="306">
        <v>0.5</v>
      </c>
      <c r="F30" s="306">
        <v>-3.8</v>
      </c>
      <c r="G30" s="306">
        <v>-9.9</v>
      </c>
      <c r="H30" s="306">
        <v>1.8</v>
      </c>
      <c r="I30" s="306">
        <v>-8</v>
      </c>
      <c r="J30" s="306">
        <v>-5.8</v>
      </c>
      <c r="K30" s="306">
        <v>0.7</v>
      </c>
      <c r="L30" s="282">
        <v>-8.3000000000000007</v>
      </c>
      <c r="M30" s="282">
        <v>3.2</v>
      </c>
      <c r="N30" s="282">
        <v>-9.8000000000000007</v>
      </c>
      <c r="O30" s="282">
        <v>-1.6</v>
      </c>
      <c r="P30" s="306">
        <v>32</v>
      </c>
      <c r="Q30" s="306">
        <v>5.3</v>
      </c>
      <c r="R30" s="306">
        <v>-1.2</v>
      </c>
      <c r="S30" s="282">
        <v>-5.4</v>
      </c>
    </row>
    <row r="31" spans="1:19" ht="13.5" customHeight="1">
      <c r="A31" s="234"/>
      <c r="B31" s="234" t="s">
        <v>149</v>
      </c>
      <c r="C31" s="246"/>
      <c r="D31" s="298">
        <v>1.8</v>
      </c>
      <c r="E31" s="306">
        <v>8</v>
      </c>
      <c r="F31" s="306">
        <v>2.8</v>
      </c>
      <c r="G31" s="306">
        <v>-0.4</v>
      </c>
      <c r="H31" s="306">
        <v>5.7</v>
      </c>
      <c r="I31" s="306">
        <v>2.4</v>
      </c>
      <c r="J31" s="306">
        <v>-7.6</v>
      </c>
      <c r="K31" s="306">
        <v>-4</v>
      </c>
      <c r="L31" s="282">
        <v>12.9</v>
      </c>
      <c r="M31" s="282">
        <v>6.9</v>
      </c>
      <c r="N31" s="282">
        <v>2.9</v>
      </c>
      <c r="O31" s="282">
        <v>-2</v>
      </c>
      <c r="P31" s="306">
        <v>-0.3</v>
      </c>
      <c r="Q31" s="306">
        <v>0.3</v>
      </c>
      <c r="R31" s="306">
        <v>-0.2</v>
      </c>
      <c r="S31" s="282">
        <v>18.3</v>
      </c>
    </row>
    <row r="32" spans="1:19" ht="13.5" customHeight="1">
      <c r="B32" s="234" t="s">
        <v>364</v>
      </c>
      <c r="C32" s="246"/>
      <c r="D32" s="298">
        <v>-2.2000000000000002</v>
      </c>
      <c r="E32" s="306">
        <v>-6.9</v>
      </c>
      <c r="F32" s="306">
        <v>2.4</v>
      </c>
      <c r="G32" s="306">
        <v>-10.9</v>
      </c>
      <c r="H32" s="306">
        <v>-8.6</v>
      </c>
      <c r="I32" s="306">
        <v>-11.2</v>
      </c>
      <c r="J32" s="306">
        <v>-5.4</v>
      </c>
      <c r="K32" s="306">
        <v>1.9</v>
      </c>
      <c r="L32" s="282">
        <v>-1.6</v>
      </c>
      <c r="M32" s="282">
        <v>-2</v>
      </c>
      <c r="N32" s="282">
        <v>-3.9</v>
      </c>
      <c r="O32" s="282">
        <v>1.5</v>
      </c>
      <c r="P32" s="306">
        <v>-2.9</v>
      </c>
      <c r="Q32" s="306">
        <v>-3.4</v>
      </c>
      <c r="R32" s="306">
        <v>5.6</v>
      </c>
      <c r="S32" s="282">
        <v>-2.2999999999999998</v>
      </c>
    </row>
    <row r="33" spans="1:32" ht="13.5" customHeight="1">
      <c r="A33" s="235"/>
      <c r="B33" s="235" t="s">
        <v>155</v>
      </c>
      <c r="C33" s="247"/>
      <c r="D33" s="300">
        <v>-1</v>
      </c>
      <c r="E33" s="307">
        <v>2.9</v>
      </c>
      <c r="F33" s="307">
        <v>-1.5</v>
      </c>
      <c r="G33" s="307">
        <v>1.9</v>
      </c>
      <c r="H33" s="307">
        <v>-4.5</v>
      </c>
      <c r="I33" s="307">
        <v>2.8</v>
      </c>
      <c r="J33" s="307">
        <v>1.9</v>
      </c>
      <c r="K33" s="307">
        <v>-3.7</v>
      </c>
      <c r="L33" s="307">
        <v>1.3</v>
      </c>
      <c r="M33" s="307">
        <v>1.1000000000000001</v>
      </c>
      <c r="N33" s="307">
        <v>-2.7</v>
      </c>
      <c r="O33" s="307">
        <v>-8.8000000000000007</v>
      </c>
      <c r="P33" s="307">
        <v>-6.3</v>
      </c>
      <c r="Q33" s="307">
        <v>-2.1</v>
      </c>
      <c r="R33" s="307">
        <v>-5.0999999999999996</v>
      </c>
      <c r="S33" s="307">
        <v>2.9</v>
      </c>
    </row>
    <row r="34" spans="1:32" ht="13.5" customHeight="1">
      <c r="A34" s="234" t="s">
        <v>169</v>
      </c>
      <c r="B34" s="234">
        <v>9</v>
      </c>
      <c r="C34" s="246" t="s">
        <v>253</v>
      </c>
      <c r="D34" s="297">
        <v>-0.5</v>
      </c>
      <c r="E34" s="305">
        <v>5</v>
      </c>
      <c r="F34" s="305">
        <v>1.1000000000000001</v>
      </c>
      <c r="G34" s="305">
        <v>7.8</v>
      </c>
      <c r="H34" s="305">
        <v>-9.6999999999999993</v>
      </c>
      <c r="I34" s="305">
        <v>1.4</v>
      </c>
      <c r="J34" s="305">
        <v>0.5</v>
      </c>
      <c r="K34" s="305">
        <v>-6.3</v>
      </c>
      <c r="L34" s="305">
        <v>-8.5</v>
      </c>
      <c r="M34" s="305">
        <v>-0.1</v>
      </c>
      <c r="N34" s="305">
        <v>-4.5999999999999996</v>
      </c>
      <c r="O34" s="305">
        <v>-16.399999999999999</v>
      </c>
      <c r="P34" s="305">
        <v>-4.8</v>
      </c>
      <c r="Q34" s="305">
        <v>-2.2999999999999998</v>
      </c>
      <c r="R34" s="305">
        <v>-4.3</v>
      </c>
      <c r="S34" s="305">
        <v>3</v>
      </c>
    </row>
    <row r="35" spans="1:32" ht="13.5" customHeight="1">
      <c r="A35" s="236" t="s">
        <v>85</v>
      </c>
      <c r="B35" s="234">
        <v>10</v>
      </c>
      <c r="C35" s="246"/>
      <c r="D35" s="298">
        <v>-1.3</v>
      </c>
      <c r="E35" s="306">
        <v>3.9</v>
      </c>
      <c r="F35" s="306">
        <v>-0.7</v>
      </c>
      <c r="G35" s="306">
        <v>17.399999999999999</v>
      </c>
      <c r="H35" s="306">
        <v>-18</v>
      </c>
      <c r="I35" s="306">
        <v>3.9</v>
      </c>
      <c r="J35" s="306">
        <v>1.2</v>
      </c>
      <c r="K35" s="306">
        <v>-5.3</v>
      </c>
      <c r="L35" s="306">
        <v>-11.3</v>
      </c>
      <c r="M35" s="306">
        <v>0.8</v>
      </c>
      <c r="N35" s="306">
        <v>-0.3</v>
      </c>
      <c r="O35" s="306">
        <v>-12.6</v>
      </c>
      <c r="P35" s="306">
        <v>-5.8</v>
      </c>
      <c r="Q35" s="306">
        <v>-2.2000000000000002</v>
      </c>
      <c r="R35" s="306">
        <v>-5</v>
      </c>
      <c r="S35" s="306">
        <v>-1.1000000000000001</v>
      </c>
    </row>
    <row r="36" spans="1:32" ht="13.5" customHeight="1">
      <c r="A36" s="236" t="s">
        <v>85</v>
      </c>
      <c r="B36" s="234">
        <v>11</v>
      </c>
      <c r="C36" s="246"/>
      <c r="D36" s="298">
        <v>0.5</v>
      </c>
      <c r="E36" s="306">
        <v>-0.2</v>
      </c>
      <c r="F36" s="306">
        <v>5.5</v>
      </c>
      <c r="G36" s="306">
        <v>9</v>
      </c>
      <c r="H36" s="306">
        <v>6.5</v>
      </c>
      <c r="I36" s="306">
        <v>8.1</v>
      </c>
      <c r="J36" s="306">
        <v>-4</v>
      </c>
      <c r="K36" s="306">
        <v>-1.9</v>
      </c>
      <c r="L36" s="306">
        <v>-20</v>
      </c>
      <c r="M36" s="306">
        <v>-6.5</v>
      </c>
      <c r="N36" s="306">
        <v>-1.2</v>
      </c>
      <c r="O36" s="306">
        <v>-16.100000000000001</v>
      </c>
      <c r="P36" s="306">
        <v>-7.6</v>
      </c>
      <c r="Q36" s="306">
        <v>1.4</v>
      </c>
      <c r="R36" s="306">
        <v>-2</v>
      </c>
      <c r="S36" s="306">
        <v>-3.2</v>
      </c>
    </row>
    <row r="37" spans="1:32" ht="13.5" customHeight="1">
      <c r="A37" s="236" t="s">
        <v>85</v>
      </c>
      <c r="B37" s="234">
        <v>12</v>
      </c>
      <c r="D37" s="298">
        <v>1.1000000000000001</v>
      </c>
      <c r="E37" s="306">
        <v>8</v>
      </c>
      <c r="F37" s="306">
        <v>-4.4000000000000004</v>
      </c>
      <c r="G37" s="306">
        <v>-24.9</v>
      </c>
      <c r="H37" s="306">
        <v>4.5</v>
      </c>
      <c r="I37" s="306">
        <v>-2.8</v>
      </c>
      <c r="J37" s="306">
        <v>17.600000000000001</v>
      </c>
      <c r="K37" s="306">
        <v>13.1</v>
      </c>
      <c r="L37" s="306">
        <v>2.5</v>
      </c>
      <c r="M37" s="306">
        <v>0.8</v>
      </c>
      <c r="N37" s="306">
        <v>-0.9</v>
      </c>
      <c r="O37" s="306">
        <v>-13.5</v>
      </c>
      <c r="P37" s="306">
        <v>0.3</v>
      </c>
      <c r="Q37" s="306">
        <v>5.0999999999999996</v>
      </c>
      <c r="R37" s="306">
        <v>-16.899999999999999</v>
      </c>
      <c r="S37" s="306">
        <v>6.3</v>
      </c>
    </row>
    <row r="38" spans="1:32" ht="13.5" customHeight="1">
      <c r="A38" s="236" t="s">
        <v>469</v>
      </c>
      <c r="B38" s="234" t="s">
        <v>361</v>
      </c>
      <c r="C38" s="246"/>
      <c r="D38" s="298">
        <v>-1</v>
      </c>
      <c r="E38" s="306">
        <v>-8.4</v>
      </c>
      <c r="F38" s="306">
        <v>-1.7</v>
      </c>
      <c r="G38" s="306">
        <v>54.3</v>
      </c>
      <c r="H38" s="306">
        <v>6.4</v>
      </c>
      <c r="I38" s="306">
        <v>-4.9000000000000004</v>
      </c>
      <c r="J38" s="306">
        <v>3.4</v>
      </c>
      <c r="K38" s="306">
        <v>-0.6</v>
      </c>
      <c r="L38" s="306">
        <v>-0.9</v>
      </c>
      <c r="M38" s="306">
        <v>-6.6</v>
      </c>
      <c r="N38" s="306">
        <v>-1.9</v>
      </c>
      <c r="O38" s="306">
        <v>-15.2</v>
      </c>
      <c r="P38" s="306">
        <v>8.9</v>
      </c>
      <c r="Q38" s="306">
        <v>-6.7</v>
      </c>
      <c r="R38" s="306">
        <v>9.6999999999999993</v>
      </c>
      <c r="S38" s="306">
        <v>5.8</v>
      </c>
    </row>
    <row r="39" spans="1:32" ht="13.5" customHeight="1">
      <c r="A39" s="236" t="s">
        <v>85</v>
      </c>
      <c r="B39" s="234">
        <v>2</v>
      </c>
      <c r="C39" s="246"/>
      <c r="D39" s="298">
        <v>0.2</v>
      </c>
      <c r="E39" s="306">
        <v>-1.3</v>
      </c>
      <c r="F39" s="306">
        <v>-1.6</v>
      </c>
      <c r="G39" s="306">
        <v>11.9</v>
      </c>
      <c r="H39" s="306">
        <v>12.3</v>
      </c>
      <c r="I39" s="306">
        <v>0.9</v>
      </c>
      <c r="J39" s="306">
        <v>12.4</v>
      </c>
      <c r="K39" s="306">
        <v>0</v>
      </c>
      <c r="L39" s="306">
        <v>-9.1</v>
      </c>
      <c r="M39" s="306">
        <v>-2.9</v>
      </c>
      <c r="N39" s="306">
        <v>1.3</v>
      </c>
      <c r="O39" s="306">
        <v>-14.2</v>
      </c>
      <c r="P39" s="306">
        <v>0</v>
      </c>
      <c r="Q39" s="306">
        <v>-3.4</v>
      </c>
      <c r="R39" s="306">
        <v>5.6</v>
      </c>
      <c r="S39" s="306">
        <v>1.4</v>
      </c>
    </row>
    <row r="40" spans="1:32" ht="13.5" customHeight="1">
      <c r="A40" s="236" t="s">
        <v>85</v>
      </c>
      <c r="B40" s="234">
        <v>3</v>
      </c>
      <c r="C40" s="246"/>
      <c r="D40" s="298">
        <v>1.2</v>
      </c>
      <c r="E40" s="306">
        <v>0.4</v>
      </c>
      <c r="F40" s="306">
        <v>-2.2000000000000002</v>
      </c>
      <c r="G40" s="306">
        <v>8.3000000000000007</v>
      </c>
      <c r="H40" s="306">
        <v>-1.2</v>
      </c>
      <c r="I40" s="306">
        <v>-0.1</v>
      </c>
      <c r="J40" s="306">
        <v>20.9</v>
      </c>
      <c r="K40" s="306">
        <v>0</v>
      </c>
      <c r="L40" s="306">
        <v>-10.7</v>
      </c>
      <c r="M40" s="306">
        <v>-5.8</v>
      </c>
      <c r="N40" s="306">
        <v>-7.6</v>
      </c>
      <c r="O40" s="306">
        <v>-15.4</v>
      </c>
      <c r="P40" s="306">
        <v>1.9</v>
      </c>
      <c r="Q40" s="306">
        <v>7.4</v>
      </c>
      <c r="R40" s="306">
        <v>-5.6</v>
      </c>
      <c r="S40" s="306">
        <v>-5.9</v>
      </c>
    </row>
    <row r="41" spans="1:32" ht="13.5" customHeight="1">
      <c r="A41" s="237" t="s">
        <v>85</v>
      </c>
      <c r="B41" s="234">
        <v>4</v>
      </c>
      <c r="C41" s="246"/>
      <c r="D41" s="298">
        <v>0.4</v>
      </c>
      <c r="E41" s="306">
        <v>0.9</v>
      </c>
      <c r="F41" s="306">
        <v>0.6</v>
      </c>
      <c r="G41" s="306">
        <v>17</v>
      </c>
      <c r="H41" s="306">
        <v>4.2</v>
      </c>
      <c r="I41" s="306">
        <v>-4.5999999999999996</v>
      </c>
      <c r="J41" s="306">
        <v>11.8</v>
      </c>
      <c r="K41" s="306">
        <v>2.7</v>
      </c>
      <c r="L41" s="306">
        <v>-5.2</v>
      </c>
      <c r="M41" s="306">
        <v>-0.1</v>
      </c>
      <c r="N41" s="306">
        <v>-6.4</v>
      </c>
      <c r="O41" s="306">
        <v>-14.9</v>
      </c>
      <c r="P41" s="306">
        <v>-1.4</v>
      </c>
      <c r="Q41" s="306">
        <v>0.5</v>
      </c>
      <c r="R41" s="306">
        <v>-1.9</v>
      </c>
      <c r="S41" s="306">
        <v>-5.6</v>
      </c>
    </row>
    <row r="42" spans="1:32" ht="13.5" customHeight="1">
      <c r="A42" s="236" t="s">
        <v>85</v>
      </c>
      <c r="B42" s="234">
        <v>5</v>
      </c>
      <c r="D42" s="298">
        <v>1.1000000000000001</v>
      </c>
      <c r="E42" s="306">
        <v>9.3000000000000007</v>
      </c>
      <c r="F42" s="306">
        <v>-0.5</v>
      </c>
      <c r="G42" s="306">
        <v>12.4</v>
      </c>
      <c r="H42" s="306">
        <v>4.2</v>
      </c>
      <c r="I42" s="306">
        <v>-2.2999999999999998</v>
      </c>
      <c r="J42" s="306">
        <v>12.9</v>
      </c>
      <c r="K42" s="306">
        <v>0.6</v>
      </c>
      <c r="L42" s="306">
        <v>-5.4</v>
      </c>
      <c r="M42" s="306">
        <v>-2.7</v>
      </c>
      <c r="N42" s="306">
        <v>-5.0999999999999996</v>
      </c>
      <c r="O42" s="306">
        <v>-9.4</v>
      </c>
      <c r="P42" s="306">
        <v>-0.7</v>
      </c>
      <c r="Q42" s="306">
        <v>-1.4</v>
      </c>
      <c r="R42" s="306">
        <v>-0.4</v>
      </c>
      <c r="S42" s="306">
        <v>1.5</v>
      </c>
    </row>
    <row r="43" spans="1:32" ht="13.5" customHeight="1">
      <c r="A43" s="236" t="s">
        <v>85</v>
      </c>
      <c r="B43" s="234">
        <v>6</v>
      </c>
      <c r="C43" s="246"/>
      <c r="D43" s="298">
        <v>5.2</v>
      </c>
      <c r="E43" s="306">
        <v>17.100000000000001</v>
      </c>
      <c r="F43" s="306">
        <v>1.3</v>
      </c>
      <c r="G43" s="306">
        <v>-43.3</v>
      </c>
      <c r="H43" s="306">
        <v>15.5</v>
      </c>
      <c r="I43" s="306">
        <v>-8.8000000000000007</v>
      </c>
      <c r="J43" s="306">
        <v>24</v>
      </c>
      <c r="K43" s="306">
        <v>-4.3</v>
      </c>
      <c r="L43" s="306">
        <v>-9.4</v>
      </c>
      <c r="M43" s="306">
        <v>-13.7</v>
      </c>
      <c r="N43" s="306">
        <v>11</v>
      </c>
      <c r="O43" s="306">
        <v>-13.6</v>
      </c>
      <c r="P43" s="306">
        <v>4.9000000000000004</v>
      </c>
      <c r="Q43" s="306">
        <v>8.8000000000000007</v>
      </c>
      <c r="R43" s="306">
        <v>17.5</v>
      </c>
      <c r="S43" s="306">
        <v>26.4</v>
      </c>
    </row>
    <row r="44" spans="1:32" ht="13.5" customHeight="1">
      <c r="A44" s="236" t="s">
        <v>85</v>
      </c>
      <c r="B44" s="234">
        <v>7</v>
      </c>
      <c r="C44" s="246"/>
      <c r="D44" s="298">
        <v>-1.9</v>
      </c>
      <c r="E44" s="306">
        <v>1.3</v>
      </c>
      <c r="F44" s="306">
        <v>-4.0999999999999996</v>
      </c>
      <c r="G44" s="306">
        <v>21.5</v>
      </c>
      <c r="H44" s="306">
        <v>2.1</v>
      </c>
      <c r="I44" s="306">
        <v>-12.2</v>
      </c>
      <c r="J44" s="306">
        <v>4.4000000000000004</v>
      </c>
      <c r="K44" s="306">
        <v>9</v>
      </c>
      <c r="L44" s="306">
        <v>-10.3</v>
      </c>
      <c r="M44" s="306">
        <v>14.6</v>
      </c>
      <c r="N44" s="306">
        <v>-15.8</v>
      </c>
      <c r="O44" s="306">
        <v>-7.5</v>
      </c>
      <c r="P44" s="306">
        <v>11.8</v>
      </c>
      <c r="Q44" s="306">
        <v>-6.2</v>
      </c>
      <c r="R44" s="306">
        <v>6.8</v>
      </c>
      <c r="S44" s="306">
        <v>4.0999999999999996</v>
      </c>
    </row>
    <row r="45" spans="1:32" ht="13.5" customHeight="1">
      <c r="A45" s="236" t="s">
        <v>85</v>
      </c>
      <c r="B45" s="234">
        <v>8</v>
      </c>
      <c r="C45" s="246"/>
      <c r="D45" s="298">
        <v>-2.6</v>
      </c>
      <c r="E45" s="306">
        <v>18.7</v>
      </c>
      <c r="F45" s="306">
        <v>-2.5</v>
      </c>
      <c r="G45" s="306">
        <v>25.3</v>
      </c>
      <c r="H45" s="306">
        <v>-15.8</v>
      </c>
      <c r="I45" s="306">
        <v>-6.8</v>
      </c>
      <c r="J45" s="306">
        <v>2.2999999999999998</v>
      </c>
      <c r="K45" s="306">
        <v>1.3</v>
      </c>
      <c r="L45" s="306">
        <v>-14.2</v>
      </c>
      <c r="M45" s="306">
        <v>-10.5</v>
      </c>
      <c r="N45" s="306">
        <v>-6.4</v>
      </c>
      <c r="O45" s="306">
        <v>-1.2</v>
      </c>
      <c r="P45" s="306">
        <v>-7.5</v>
      </c>
      <c r="Q45" s="306">
        <v>-5</v>
      </c>
      <c r="R45" s="306">
        <v>5.9</v>
      </c>
      <c r="S45" s="306">
        <v>-4.9000000000000004</v>
      </c>
    </row>
    <row r="46" spans="1:32" ht="13.5" customHeight="1">
      <c r="A46" s="238" t="s">
        <v>85</v>
      </c>
      <c r="B46" s="242">
        <v>9</v>
      </c>
      <c r="C46" s="248"/>
      <c r="D46" s="259">
        <v>-0.7</v>
      </c>
      <c r="E46" s="270">
        <v>3.6</v>
      </c>
      <c r="F46" s="270">
        <v>-2.2000000000000002</v>
      </c>
      <c r="G46" s="270">
        <v>24.5</v>
      </c>
      <c r="H46" s="270">
        <v>7</v>
      </c>
      <c r="I46" s="270">
        <v>-8.4</v>
      </c>
      <c r="J46" s="270">
        <v>10.7</v>
      </c>
      <c r="K46" s="270">
        <v>5.4</v>
      </c>
      <c r="L46" s="270">
        <v>-17.600000000000001</v>
      </c>
      <c r="M46" s="270">
        <v>-3.3</v>
      </c>
      <c r="N46" s="270">
        <v>-12.6</v>
      </c>
      <c r="O46" s="270">
        <v>-2.6</v>
      </c>
      <c r="P46" s="270">
        <v>4.0999999999999996</v>
      </c>
      <c r="Q46" s="270">
        <v>-3.1</v>
      </c>
      <c r="R46" s="270">
        <v>1</v>
      </c>
      <c r="S46" s="270">
        <v>-0.1</v>
      </c>
    </row>
    <row r="47" spans="1:32" ht="27" customHeight="1">
      <c r="A47" s="239" t="s">
        <v>470</v>
      </c>
      <c r="B47" s="239"/>
      <c r="C47" s="249"/>
      <c r="D47" s="301">
        <v>-2.9</v>
      </c>
      <c r="E47" s="301">
        <v>-16</v>
      </c>
      <c r="F47" s="301">
        <v>-2.4</v>
      </c>
      <c r="G47" s="301">
        <v>1.2</v>
      </c>
      <c r="H47" s="301">
        <v>-15</v>
      </c>
      <c r="I47" s="301">
        <v>-1.4</v>
      </c>
      <c r="J47" s="301">
        <v>-5.6</v>
      </c>
      <c r="K47" s="301">
        <v>7.9</v>
      </c>
      <c r="L47" s="301">
        <v>-3.3</v>
      </c>
      <c r="M47" s="301">
        <v>-4.0999999999999996</v>
      </c>
      <c r="N47" s="301">
        <v>-7.4</v>
      </c>
      <c r="O47" s="301">
        <v>-7.4</v>
      </c>
      <c r="P47" s="301">
        <v>1.2</v>
      </c>
      <c r="Q47" s="301">
        <v>2.4</v>
      </c>
      <c r="R47" s="301">
        <v>-5.6</v>
      </c>
      <c r="S47" s="301">
        <v>1.2</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5">
      <c r="A49" s="228" t="s">
        <v>471</v>
      </c>
      <c r="B49" s="8"/>
      <c r="C49" s="8"/>
      <c r="H49" s="309"/>
      <c r="I49" s="309"/>
      <c r="J49" s="309"/>
      <c r="K49" s="309"/>
      <c r="L49" s="309"/>
      <c r="M49" s="309"/>
      <c r="N49" s="309"/>
      <c r="O49" s="309"/>
      <c r="S49" s="19" t="s">
        <v>131</v>
      </c>
    </row>
    <row r="50" spans="1:19">
      <c r="A50" s="229" t="s">
        <v>52</v>
      </c>
      <c r="B50" s="229"/>
      <c r="C50" s="243"/>
      <c r="D50" s="251" t="s">
        <v>69</v>
      </c>
      <c r="E50" s="251" t="s">
        <v>439</v>
      </c>
      <c r="F50" s="251" t="s">
        <v>126</v>
      </c>
      <c r="G50" s="251" t="s">
        <v>103</v>
      </c>
      <c r="H50" s="251" t="s">
        <v>214</v>
      </c>
      <c r="I50" s="251" t="s">
        <v>274</v>
      </c>
      <c r="J50" s="251" t="s">
        <v>454</v>
      </c>
      <c r="K50" s="251" t="s">
        <v>455</v>
      </c>
      <c r="L50" s="251" t="s">
        <v>79</v>
      </c>
      <c r="M50" s="251" t="s">
        <v>332</v>
      </c>
      <c r="N50" s="251" t="s">
        <v>18</v>
      </c>
      <c r="O50" s="251" t="s">
        <v>176</v>
      </c>
      <c r="P50" s="251" t="s">
        <v>132</v>
      </c>
      <c r="Q50" s="251" t="s">
        <v>457</v>
      </c>
      <c r="R50" s="251" t="s">
        <v>458</v>
      </c>
      <c r="S50" s="251" t="s">
        <v>4</v>
      </c>
    </row>
    <row r="51" spans="1:19">
      <c r="A51" s="230"/>
      <c r="B51" s="230"/>
      <c r="C51" s="244"/>
      <c r="D51" s="252" t="s">
        <v>93</v>
      </c>
      <c r="E51" s="252"/>
      <c r="F51" s="252"/>
      <c r="G51" s="252" t="s">
        <v>428</v>
      </c>
      <c r="H51" s="252" t="s">
        <v>388</v>
      </c>
      <c r="I51" s="252" t="s">
        <v>367</v>
      </c>
      <c r="J51" s="252" t="s">
        <v>460</v>
      </c>
      <c r="K51" s="252" t="s">
        <v>148</v>
      </c>
      <c r="L51" s="279" t="s">
        <v>270</v>
      </c>
      <c r="M51" s="283" t="s">
        <v>196</v>
      </c>
      <c r="N51" s="279" t="s">
        <v>278</v>
      </c>
      <c r="O51" s="279" t="s">
        <v>459</v>
      </c>
      <c r="P51" s="279" t="s">
        <v>412</v>
      </c>
      <c r="Q51" s="279" t="s">
        <v>442</v>
      </c>
      <c r="R51" s="279" t="s">
        <v>167</v>
      </c>
      <c r="S51" s="287" t="s">
        <v>334</v>
      </c>
    </row>
    <row r="52" spans="1:19" ht="18" customHeight="1">
      <c r="A52" s="231"/>
      <c r="B52" s="231"/>
      <c r="C52" s="250"/>
      <c r="D52" s="253" t="s">
        <v>209</v>
      </c>
      <c r="E52" s="253" t="s">
        <v>387</v>
      </c>
      <c r="F52" s="253" t="s">
        <v>34</v>
      </c>
      <c r="G52" s="253" t="s">
        <v>461</v>
      </c>
      <c r="H52" s="253" t="s">
        <v>16</v>
      </c>
      <c r="I52" s="253" t="s">
        <v>61</v>
      </c>
      <c r="J52" s="253" t="s">
        <v>310</v>
      </c>
      <c r="K52" s="253" t="s">
        <v>462</v>
      </c>
      <c r="L52" s="280" t="s">
        <v>161</v>
      </c>
      <c r="M52" s="284" t="s">
        <v>463</v>
      </c>
      <c r="N52" s="280" t="s">
        <v>75</v>
      </c>
      <c r="O52" s="280" t="s">
        <v>422</v>
      </c>
      <c r="P52" s="284" t="s">
        <v>304</v>
      </c>
      <c r="Q52" s="284" t="s">
        <v>464</v>
      </c>
      <c r="R52" s="280" t="s">
        <v>465</v>
      </c>
      <c r="S52" s="280" t="s">
        <v>205</v>
      </c>
    </row>
    <row r="53" spans="1:19" ht="15.75" customHeight="1">
      <c r="A53" s="293"/>
      <c r="B53" s="293"/>
      <c r="C53" s="293"/>
      <c r="D53" s="254" t="s">
        <v>134</v>
      </c>
      <c r="E53" s="254"/>
      <c r="F53" s="254"/>
      <c r="G53" s="254"/>
      <c r="H53" s="254"/>
      <c r="I53" s="254"/>
      <c r="J53" s="254"/>
      <c r="K53" s="254"/>
      <c r="L53" s="254"/>
      <c r="M53" s="254"/>
      <c r="N53" s="254"/>
      <c r="O53" s="254"/>
      <c r="P53" s="254"/>
      <c r="Q53" s="254"/>
      <c r="R53" s="254"/>
      <c r="S53" s="293"/>
    </row>
    <row r="54" spans="1:19" ht="13.5" customHeight="1">
      <c r="A54" s="233" t="s">
        <v>185</v>
      </c>
      <c r="B54" s="233" t="s">
        <v>58</v>
      </c>
      <c r="C54" s="246" t="s">
        <v>56</v>
      </c>
      <c r="D54" s="297">
        <v>100.8</v>
      </c>
      <c r="E54" s="305">
        <v>139.19999999999999</v>
      </c>
      <c r="F54" s="305">
        <v>103.1</v>
      </c>
      <c r="G54" s="305">
        <v>106.7</v>
      </c>
      <c r="H54" s="305">
        <v>107.3</v>
      </c>
      <c r="I54" s="305">
        <v>104.5</v>
      </c>
      <c r="J54" s="305">
        <v>102.7</v>
      </c>
      <c r="K54" s="305">
        <v>115.1</v>
      </c>
      <c r="L54" s="281">
        <v>107.9</v>
      </c>
      <c r="M54" s="281">
        <v>99.9</v>
      </c>
      <c r="N54" s="281">
        <v>94.2</v>
      </c>
      <c r="O54" s="281">
        <v>112.6</v>
      </c>
      <c r="P54" s="305">
        <v>80.599999999999994</v>
      </c>
      <c r="Q54" s="305">
        <v>92</v>
      </c>
      <c r="R54" s="305">
        <v>100.1</v>
      </c>
      <c r="S54" s="281">
        <v>101.5</v>
      </c>
    </row>
    <row r="55" spans="1:19" ht="13.5" customHeight="1">
      <c r="A55" s="234" t="s">
        <v>51</v>
      </c>
      <c r="B55" s="234" t="s">
        <v>331</v>
      </c>
      <c r="C55" s="246"/>
      <c r="D55" s="298">
        <v>101.7</v>
      </c>
      <c r="E55" s="306">
        <v>104.5</v>
      </c>
      <c r="F55" s="306">
        <v>104.3</v>
      </c>
      <c r="G55" s="306">
        <v>108.5</v>
      </c>
      <c r="H55" s="306">
        <v>103.3</v>
      </c>
      <c r="I55" s="306">
        <v>110</v>
      </c>
      <c r="J55" s="306">
        <v>108.1</v>
      </c>
      <c r="K55" s="306">
        <v>103.9</v>
      </c>
      <c r="L55" s="282">
        <v>88</v>
      </c>
      <c r="M55" s="282">
        <v>97.7</v>
      </c>
      <c r="N55" s="282">
        <v>119.7</v>
      </c>
      <c r="O55" s="282">
        <v>108.5</v>
      </c>
      <c r="P55" s="306">
        <v>78.5</v>
      </c>
      <c r="Q55" s="306">
        <v>95.6</v>
      </c>
      <c r="R55" s="306">
        <v>100.2</v>
      </c>
      <c r="S55" s="282">
        <v>100.8</v>
      </c>
    </row>
    <row r="56" spans="1:19" ht="13.5" customHeight="1">
      <c r="A56" s="234"/>
      <c r="B56" s="234" t="s">
        <v>240</v>
      </c>
      <c r="C56" s="246"/>
      <c r="D56" s="298">
        <v>100</v>
      </c>
      <c r="E56" s="306">
        <v>100</v>
      </c>
      <c r="F56" s="306">
        <v>100</v>
      </c>
      <c r="G56" s="306">
        <v>100</v>
      </c>
      <c r="H56" s="306">
        <v>100</v>
      </c>
      <c r="I56" s="306">
        <v>100</v>
      </c>
      <c r="J56" s="306">
        <v>100</v>
      </c>
      <c r="K56" s="306">
        <v>100</v>
      </c>
      <c r="L56" s="282">
        <v>100</v>
      </c>
      <c r="M56" s="282">
        <v>100</v>
      </c>
      <c r="N56" s="282">
        <v>100</v>
      </c>
      <c r="O56" s="282">
        <v>100</v>
      </c>
      <c r="P56" s="306">
        <v>100</v>
      </c>
      <c r="Q56" s="306">
        <v>100</v>
      </c>
      <c r="R56" s="306">
        <v>100</v>
      </c>
      <c r="S56" s="282">
        <v>100</v>
      </c>
    </row>
    <row r="57" spans="1:19" ht="13.5" customHeight="1">
      <c r="A57" s="234"/>
      <c r="B57" s="234" t="s">
        <v>149</v>
      </c>
      <c r="C57" s="246"/>
      <c r="D57" s="298">
        <v>102.8</v>
      </c>
      <c r="E57" s="306">
        <v>118.8</v>
      </c>
      <c r="F57" s="306">
        <v>102.4</v>
      </c>
      <c r="G57" s="306">
        <v>98.3</v>
      </c>
      <c r="H57" s="306">
        <v>101.1</v>
      </c>
      <c r="I57" s="306">
        <v>106.5</v>
      </c>
      <c r="J57" s="306">
        <v>97.4</v>
      </c>
      <c r="K57" s="306">
        <v>84.8</v>
      </c>
      <c r="L57" s="306">
        <v>115.8</v>
      </c>
      <c r="M57" s="306">
        <v>104.4</v>
      </c>
      <c r="N57" s="306">
        <v>98.2</v>
      </c>
      <c r="O57" s="306">
        <v>108.1</v>
      </c>
      <c r="P57" s="306">
        <v>101.3</v>
      </c>
      <c r="Q57" s="306">
        <v>99</v>
      </c>
      <c r="R57" s="306">
        <v>90.4</v>
      </c>
      <c r="S57" s="306">
        <v>122.2</v>
      </c>
    </row>
    <row r="58" spans="1:19" ht="13.5" customHeight="1">
      <c r="B58" s="234" t="s">
        <v>364</v>
      </c>
      <c r="C58" s="246"/>
      <c r="D58" s="299">
        <v>101.4</v>
      </c>
      <c r="E58" s="282">
        <v>98.4</v>
      </c>
      <c r="F58" s="282">
        <v>104.8</v>
      </c>
      <c r="G58" s="282">
        <v>97</v>
      </c>
      <c r="H58" s="282">
        <v>91.6</v>
      </c>
      <c r="I58" s="282">
        <v>92.6</v>
      </c>
      <c r="J58" s="282">
        <v>86.1</v>
      </c>
      <c r="K58" s="282">
        <v>96.4</v>
      </c>
      <c r="L58" s="282">
        <v>95.5</v>
      </c>
      <c r="M58" s="282">
        <v>106.5</v>
      </c>
      <c r="N58" s="282">
        <v>101</v>
      </c>
      <c r="O58" s="282">
        <v>106.9</v>
      </c>
      <c r="P58" s="282">
        <v>96.8</v>
      </c>
      <c r="Q58" s="282">
        <v>97.5</v>
      </c>
      <c r="R58" s="282">
        <v>91.6</v>
      </c>
      <c r="S58" s="282">
        <v>128.9</v>
      </c>
    </row>
    <row r="59" spans="1:19" ht="13.5" customHeight="1">
      <c r="A59" s="235"/>
      <c r="B59" s="235" t="s">
        <v>155</v>
      </c>
      <c r="C59" s="247"/>
      <c r="D59" s="300">
        <v>99.3</v>
      </c>
      <c r="E59" s="307">
        <v>101.8</v>
      </c>
      <c r="F59" s="307">
        <v>102.1</v>
      </c>
      <c r="G59" s="307">
        <v>91.2</v>
      </c>
      <c r="H59" s="307">
        <v>87.9</v>
      </c>
      <c r="I59" s="307">
        <v>93</v>
      </c>
      <c r="J59" s="307">
        <v>85.2</v>
      </c>
      <c r="K59" s="307">
        <v>92.4</v>
      </c>
      <c r="L59" s="307">
        <v>88.6</v>
      </c>
      <c r="M59" s="307">
        <v>106.9</v>
      </c>
      <c r="N59" s="307">
        <v>96.4</v>
      </c>
      <c r="O59" s="307">
        <v>98.8</v>
      </c>
      <c r="P59" s="307">
        <v>95.4</v>
      </c>
      <c r="Q59" s="307">
        <v>95.1</v>
      </c>
      <c r="R59" s="307">
        <v>89.2</v>
      </c>
      <c r="S59" s="307">
        <v>122.4</v>
      </c>
    </row>
    <row r="60" spans="1:19" ht="13.5" customHeight="1">
      <c r="A60" s="234" t="s">
        <v>169</v>
      </c>
      <c r="B60" s="234">
        <v>9</v>
      </c>
      <c r="C60" s="246" t="s">
        <v>547</v>
      </c>
      <c r="D60" s="297">
        <v>80</v>
      </c>
      <c r="E60" s="305">
        <v>79.599999999999994</v>
      </c>
      <c r="F60" s="305">
        <v>80.400000000000006</v>
      </c>
      <c r="G60" s="305">
        <v>74.3</v>
      </c>
      <c r="H60" s="305">
        <v>69.8</v>
      </c>
      <c r="I60" s="305">
        <v>82.7</v>
      </c>
      <c r="J60" s="305">
        <v>71.3</v>
      </c>
      <c r="K60" s="305">
        <v>73.400000000000006</v>
      </c>
      <c r="L60" s="305">
        <v>72</v>
      </c>
      <c r="M60" s="305">
        <v>77.2</v>
      </c>
      <c r="N60" s="305">
        <v>88.8</v>
      </c>
      <c r="O60" s="305">
        <v>88.7</v>
      </c>
      <c r="P60" s="305">
        <v>67</v>
      </c>
      <c r="Q60" s="305">
        <v>79.900000000000006</v>
      </c>
      <c r="R60" s="305">
        <v>70.8</v>
      </c>
      <c r="S60" s="305">
        <v>112.4</v>
      </c>
    </row>
    <row r="61" spans="1:19" ht="13.5" customHeight="1">
      <c r="A61" s="236" t="s">
        <v>85</v>
      </c>
      <c r="B61" s="234">
        <v>10</v>
      </c>
      <c r="C61" s="246"/>
      <c r="D61" s="298">
        <v>79.900000000000006</v>
      </c>
      <c r="E61" s="306">
        <v>86.4</v>
      </c>
      <c r="F61" s="306">
        <v>79.5</v>
      </c>
      <c r="G61" s="306">
        <v>73</v>
      </c>
      <c r="H61" s="306">
        <v>70.8</v>
      </c>
      <c r="I61" s="306">
        <v>81.2</v>
      </c>
      <c r="J61" s="306">
        <v>72.400000000000006</v>
      </c>
      <c r="K61" s="306">
        <v>69.599999999999994</v>
      </c>
      <c r="L61" s="306">
        <v>71.2</v>
      </c>
      <c r="M61" s="306">
        <v>80.900000000000006</v>
      </c>
      <c r="N61" s="306">
        <v>86.9</v>
      </c>
      <c r="O61" s="306">
        <v>89.7</v>
      </c>
      <c r="P61" s="306">
        <v>70.3</v>
      </c>
      <c r="Q61" s="306">
        <v>78.3</v>
      </c>
      <c r="R61" s="306">
        <v>72.900000000000006</v>
      </c>
      <c r="S61" s="306">
        <v>110.8</v>
      </c>
    </row>
    <row r="62" spans="1:19" ht="13.5" customHeight="1">
      <c r="A62" s="236" t="s">
        <v>85</v>
      </c>
      <c r="B62" s="234">
        <v>11</v>
      </c>
      <c r="C62" s="246"/>
      <c r="D62" s="298">
        <v>84</v>
      </c>
      <c r="E62" s="306">
        <v>102.7</v>
      </c>
      <c r="F62" s="306">
        <v>85.2</v>
      </c>
      <c r="G62" s="306">
        <v>73.400000000000006</v>
      </c>
      <c r="H62" s="306">
        <v>70.5</v>
      </c>
      <c r="I62" s="306">
        <v>86.1</v>
      </c>
      <c r="J62" s="306">
        <v>74.400000000000006</v>
      </c>
      <c r="K62" s="306">
        <v>70.8</v>
      </c>
      <c r="L62" s="306">
        <v>71.5</v>
      </c>
      <c r="M62" s="306">
        <v>76.8</v>
      </c>
      <c r="N62" s="306">
        <v>89.7</v>
      </c>
      <c r="O62" s="306">
        <v>90.6</v>
      </c>
      <c r="P62" s="306">
        <v>70.099999999999994</v>
      </c>
      <c r="Q62" s="306">
        <v>83.1</v>
      </c>
      <c r="R62" s="306">
        <v>73.2</v>
      </c>
      <c r="S62" s="306">
        <v>112.9</v>
      </c>
    </row>
    <row r="63" spans="1:19" ht="13.5" customHeight="1">
      <c r="A63" s="236" t="s">
        <v>85</v>
      </c>
      <c r="B63" s="234">
        <v>12</v>
      </c>
      <c r="D63" s="298">
        <v>186.1</v>
      </c>
      <c r="E63" s="306">
        <v>175.3</v>
      </c>
      <c r="F63" s="306">
        <v>201</v>
      </c>
      <c r="G63" s="306">
        <v>137.19999999999999</v>
      </c>
      <c r="H63" s="306">
        <v>182.8</v>
      </c>
      <c r="I63" s="306">
        <v>149.6</v>
      </c>
      <c r="J63" s="306">
        <v>138.4</v>
      </c>
      <c r="K63" s="306">
        <v>211.2</v>
      </c>
      <c r="L63" s="306">
        <v>155.30000000000001</v>
      </c>
      <c r="M63" s="306">
        <v>208.9</v>
      </c>
      <c r="N63" s="306">
        <v>126.7</v>
      </c>
      <c r="O63" s="306">
        <v>144.4</v>
      </c>
      <c r="P63" s="306">
        <v>223.6</v>
      </c>
      <c r="Q63" s="306">
        <v>166.5</v>
      </c>
      <c r="R63" s="306">
        <v>177.4</v>
      </c>
      <c r="S63" s="306">
        <v>176.8</v>
      </c>
    </row>
    <row r="64" spans="1:19" ht="13.5" customHeight="1">
      <c r="A64" s="236" t="s">
        <v>469</v>
      </c>
      <c r="B64" s="234" t="s">
        <v>361</v>
      </c>
      <c r="C64" s="246"/>
      <c r="D64" s="298">
        <v>83.3</v>
      </c>
      <c r="E64" s="306">
        <v>75.599999999999994</v>
      </c>
      <c r="F64" s="306">
        <v>83.3</v>
      </c>
      <c r="G64" s="306">
        <v>125.4</v>
      </c>
      <c r="H64" s="306">
        <v>71.900000000000006</v>
      </c>
      <c r="I64" s="306">
        <v>76.2</v>
      </c>
      <c r="J64" s="306">
        <v>83</v>
      </c>
      <c r="K64" s="306">
        <v>67.5</v>
      </c>
      <c r="L64" s="306">
        <v>61.5</v>
      </c>
      <c r="M64" s="306">
        <v>76.5</v>
      </c>
      <c r="N64" s="306">
        <v>81.099999999999994</v>
      </c>
      <c r="O64" s="306">
        <v>91.3</v>
      </c>
      <c r="P64" s="306">
        <v>81.5</v>
      </c>
      <c r="Q64" s="306">
        <v>78.5</v>
      </c>
      <c r="R64" s="306">
        <v>92.2</v>
      </c>
      <c r="S64" s="306">
        <v>120.5</v>
      </c>
    </row>
    <row r="65" spans="1:19" ht="13.5" customHeight="1">
      <c r="A65" s="236" t="s">
        <v>85</v>
      </c>
      <c r="B65" s="234">
        <v>2</v>
      </c>
      <c r="C65" s="246"/>
      <c r="D65" s="298">
        <v>78.7</v>
      </c>
      <c r="E65" s="306">
        <v>76.3</v>
      </c>
      <c r="F65" s="306">
        <v>78.5</v>
      </c>
      <c r="G65" s="306">
        <v>85.2</v>
      </c>
      <c r="H65" s="306">
        <v>67</v>
      </c>
      <c r="I65" s="306">
        <v>78.7</v>
      </c>
      <c r="J65" s="306">
        <v>79.900000000000006</v>
      </c>
      <c r="K65" s="306">
        <v>67.400000000000006</v>
      </c>
      <c r="L65" s="306">
        <v>53.3</v>
      </c>
      <c r="M65" s="306">
        <v>76.7</v>
      </c>
      <c r="N65" s="306">
        <v>82.2</v>
      </c>
      <c r="O65" s="306">
        <v>90</v>
      </c>
      <c r="P65" s="306">
        <v>73.5</v>
      </c>
      <c r="Q65" s="306">
        <v>73.599999999999994</v>
      </c>
      <c r="R65" s="306">
        <v>91</v>
      </c>
      <c r="S65" s="306">
        <v>110.4</v>
      </c>
    </row>
    <row r="66" spans="1:19" ht="13.5" customHeight="1">
      <c r="A66" s="236" t="s">
        <v>85</v>
      </c>
      <c r="B66" s="234">
        <v>3</v>
      </c>
      <c r="C66" s="246"/>
      <c r="D66" s="298">
        <v>81.400000000000006</v>
      </c>
      <c r="E66" s="306">
        <v>94.8</v>
      </c>
      <c r="F66" s="306">
        <v>81.599999999999994</v>
      </c>
      <c r="G66" s="306">
        <v>98.5</v>
      </c>
      <c r="H66" s="306">
        <v>68.400000000000006</v>
      </c>
      <c r="I66" s="306">
        <v>77.2</v>
      </c>
      <c r="J66" s="306">
        <v>78.8</v>
      </c>
      <c r="K66" s="306">
        <v>71.599999999999994</v>
      </c>
      <c r="L66" s="306">
        <v>57.6</v>
      </c>
      <c r="M66" s="306">
        <v>78.7</v>
      </c>
      <c r="N66" s="306">
        <v>82.2</v>
      </c>
      <c r="O66" s="306">
        <v>81.2</v>
      </c>
      <c r="P66" s="306">
        <v>72</v>
      </c>
      <c r="Q66" s="306">
        <v>79.599999999999994</v>
      </c>
      <c r="R66" s="306">
        <v>89.6</v>
      </c>
      <c r="S66" s="306">
        <v>113.3</v>
      </c>
    </row>
    <row r="67" spans="1:19" ht="13.5" customHeight="1">
      <c r="A67" s="237" t="s">
        <v>85</v>
      </c>
      <c r="B67" s="234">
        <v>4</v>
      </c>
      <c r="C67" s="246"/>
      <c r="D67" s="298">
        <v>82.1</v>
      </c>
      <c r="E67" s="306">
        <v>134.1</v>
      </c>
      <c r="F67" s="306">
        <v>81.099999999999994</v>
      </c>
      <c r="G67" s="306">
        <v>86.6</v>
      </c>
      <c r="H67" s="306">
        <v>65.599999999999994</v>
      </c>
      <c r="I67" s="306">
        <v>79.400000000000006</v>
      </c>
      <c r="J67" s="306">
        <v>79.400000000000006</v>
      </c>
      <c r="K67" s="306">
        <v>67.8</v>
      </c>
      <c r="L67" s="306">
        <v>59.9</v>
      </c>
      <c r="M67" s="306">
        <v>79.3</v>
      </c>
      <c r="N67" s="306">
        <v>81.2</v>
      </c>
      <c r="O67" s="306">
        <v>82.2</v>
      </c>
      <c r="P67" s="306">
        <v>72.099999999999994</v>
      </c>
      <c r="Q67" s="306">
        <v>80.099999999999994</v>
      </c>
      <c r="R67" s="306">
        <v>83.7</v>
      </c>
      <c r="S67" s="306">
        <v>111</v>
      </c>
    </row>
    <row r="68" spans="1:19" ht="13.5" customHeight="1">
      <c r="A68" s="236" t="s">
        <v>85</v>
      </c>
      <c r="B68" s="234">
        <v>5</v>
      </c>
      <c r="D68" s="298">
        <v>80.7</v>
      </c>
      <c r="E68" s="306">
        <v>89</v>
      </c>
      <c r="F68" s="306">
        <v>79.400000000000006</v>
      </c>
      <c r="G68" s="306">
        <v>87.2</v>
      </c>
      <c r="H68" s="306">
        <v>66.5</v>
      </c>
      <c r="I68" s="306">
        <v>75</v>
      </c>
      <c r="J68" s="306">
        <v>80.400000000000006</v>
      </c>
      <c r="K68" s="306">
        <v>69</v>
      </c>
      <c r="L68" s="306">
        <v>57.6</v>
      </c>
      <c r="M68" s="306">
        <v>116.1</v>
      </c>
      <c r="N68" s="306">
        <v>86.1</v>
      </c>
      <c r="O68" s="306">
        <v>87.9</v>
      </c>
      <c r="P68" s="306">
        <v>71.7</v>
      </c>
      <c r="Q68" s="306">
        <v>74.2</v>
      </c>
      <c r="R68" s="306">
        <v>83.9</v>
      </c>
      <c r="S68" s="306">
        <v>109</v>
      </c>
    </row>
    <row r="69" spans="1:19" ht="13.5" customHeight="1">
      <c r="A69" s="234" t="s">
        <v>85</v>
      </c>
      <c r="B69" s="234">
        <v>6</v>
      </c>
      <c r="C69" s="246"/>
      <c r="D69" s="298">
        <v>129.69999999999999</v>
      </c>
      <c r="E69" s="306">
        <v>126.3</v>
      </c>
      <c r="F69" s="306">
        <v>128.6</v>
      </c>
      <c r="G69" s="306">
        <v>97.8</v>
      </c>
      <c r="H69" s="306">
        <v>134.6</v>
      </c>
      <c r="I69" s="306">
        <v>83.2</v>
      </c>
      <c r="J69" s="306">
        <v>97.3</v>
      </c>
      <c r="K69" s="306">
        <v>166.3</v>
      </c>
      <c r="L69" s="306">
        <v>69.900000000000006</v>
      </c>
      <c r="M69" s="306">
        <v>115.8</v>
      </c>
      <c r="N69" s="306">
        <v>98.4</v>
      </c>
      <c r="O69" s="306">
        <v>104.8</v>
      </c>
      <c r="P69" s="306">
        <v>208.9</v>
      </c>
      <c r="Q69" s="306">
        <v>116.1</v>
      </c>
      <c r="R69" s="306">
        <v>184.6</v>
      </c>
      <c r="S69" s="306">
        <v>159.30000000000001</v>
      </c>
    </row>
    <row r="70" spans="1:19" ht="13.5" customHeight="1">
      <c r="A70" s="236" t="s">
        <v>85</v>
      </c>
      <c r="B70" s="234">
        <v>7</v>
      </c>
      <c r="C70" s="246"/>
      <c r="D70" s="298">
        <v>131</v>
      </c>
      <c r="E70" s="306">
        <v>160.4</v>
      </c>
      <c r="F70" s="306">
        <v>155.9</v>
      </c>
      <c r="G70" s="306">
        <v>105.7</v>
      </c>
      <c r="H70" s="306">
        <v>82</v>
      </c>
      <c r="I70" s="306">
        <v>91</v>
      </c>
      <c r="J70" s="306">
        <v>133.69999999999999</v>
      </c>
      <c r="K70" s="306">
        <v>94.9</v>
      </c>
      <c r="L70" s="306">
        <v>116.1</v>
      </c>
      <c r="M70" s="306">
        <v>216.5</v>
      </c>
      <c r="N70" s="306">
        <v>89.5</v>
      </c>
      <c r="O70" s="306">
        <v>115.5</v>
      </c>
      <c r="P70" s="306">
        <v>73.5</v>
      </c>
      <c r="Q70" s="306">
        <v>103.5</v>
      </c>
      <c r="R70" s="306">
        <v>99.4</v>
      </c>
      <c r="S70" s="306">
        <v>145.30000000000001</v>
      </c>
    </row>
    <row r="71" spans="1:19" ht="13.5" customHeight="1">
      <c r="A71" s="236" t="s">
        <v>85</v>
      </c>
      <c r="B71" s="234">
        <v>8</v>
      </c>
      <c r="C71" s="246"/>
      <c r="D71" s="298">
        <v>79.900000000000006</v>
      </c>
      <c r="E71" s="306">
        <v>83.9</v>
      </c>
      <c r="F71" s="306">
        <v>81.599999999999994</v>
      </c>
      <c r="G71" s="306">
        <v>88.8</v>
      </c>
      <c r="H71" s="306">
        <v>80.7</v>
      </c>
      <c r="I71" s="306">
        <v>78.8</v>
      </c>
      <c r="J71" s="306">
        <v>87.1</v>
      </c>
      <c r="K71" s="306">
        <v>67.2</v>
      </c>
      <c r="L71" s="306">
        <v>58.7</v>
      </c>
      <c r="M71" s="306">
        <v>76.5</v>
      </c>
      <c r="N71" s="306">
        <v>82.5</v>
      </c>
      <c r="O71" s="306">
        <v>88.2</v>
      </c>
      <c r="P71" s="306">
        <v>68.400000000000006</v>
      </c>
      <c r="Q71" s="306">
        <v>70.7</v>
      </c>
      <c r="R71" s="306">
        <v>82.9</v>
      </c>
      <c r="S71" s="306">
        <v>111.4</v>
      </c>
    </row>
    <row r="72" spans="1:19" ht="13.5" customHeight="1">
      <c r="A72" s="238" t="s">
        <v>85</v>
      </c>
      <c r="B72" s="242">
        <v>9</v>
      </c>
      <c r="C72" s="248"/>
      <c r="D72" s="259">
        <v>79.5</v>
      </c>
      <c r="E72" s="270">
        <v>98.4</v>
      </c>
      <c r="F72" s="270">
        <v>80</v>
      </c>
      <c r="G72" s="270">
        <v>89.3</v>
      </c>
      <c r="H72" s="270">
        <v>71.2</v>
      </c>
      <c r="I72" s="270">
        <v>76</v>
      </c>
      <c r="J72" s="270">
        <v>76.900000000000006</v>
      </c>
      <c r="K72" s="270">
        <v>77</v>
      </c>
      <c r="L72" s="270">
        <v>58.8</v>
      </c>
      <c r="M72" s="270">
        <v>76.2</v>
      </c>
      <c r="N72" s="270">
        <v>82.9</v>
      </c>
      <c r="O72" s="270">
        <v>85.9</v>
      </c>
      <c r="P72" s="270">
        <v>69.599999999999994</v>
      </c>
      <c r="Q72" s="270">
        <v>75</v>
      </c>
      <c r="R72" s="270">
        <v>78.099999999999994</v>
      </c>
      <c r="S72" s="270">
        <v>111.3</v>
      </c>
    </row>
    <row r="73" spans="1:19" ht="17.25" customHeight="1">
      <c r="A73" s="293"/>
      <c r="B73" s="293"/>
      <c r="C73" s="293"/>
      <c r="D73" s="260" t="s">
        <v>94</v>
      </c>
      <c r="E73" s="260"/>
      <c r="F73" s="260"/>
      <c r="G73" s="260"/>
      <c r="H73" s="260"/>
      <c r="I73" s="260"/>
      <c r="J73" s="260"/>
      <c r="K73" s="260"/>
      <c r="L73" s="260"/>
      <c r="M73" s="260"/>
      <c r="N73" s="260"/>
      <c r="O73" s="260"/>
      <c r="P73" s="260"/>
      <c r="Q73" s="260"/>
      <c r="R73" s="260"/>
      <c r="S73" s="260"/>
    </row>
    <row r="74" spans="1:19" ht="13.5" customHeight="1">
      <c r="A74" s="233" t="s">
        <v>185</v>
      </c>
      <c r="B74" s="233" t="s">
        <v>58</v>
      </c>
      <c r="C74" s="246" t="s">
        <v>56</v>
      </c>
      <c r="D74" s="297">
        <v>-1.5</v>
      </c>
      <c r="E74" s="305">
        <v>37.5</v>
      </c>
      <c r="F74" s="305">
        <v>-2.2999999999999998</v>
      </c>
      <c r="G74" s="305">
        <v>13</v>
      </c>
      <c r="H74" s="305">
        <v>-7.2</v>
      </c>
      <c r="I74" s="305">
        <v>-11.1</v>
      </c>
      <c r="J74" s="305">
        <v>14.5</v>
      </c>
      <c r="K74" s="305">
        <v>1.6</v>
      </c>
      <c r="L74" s="281">
        <v>-24.3</v>
      </c>
      <c r="M74" s="281">
        <v>17.600000000000001</v>
      </c>
      <c r="N74" s="281">
        <v>-9.4</v>
      </c>
      <c r="O74" s="281">
        <v>1</v>
      </c>
      <c r="P74" s="305">
        <v>-25.3</v>
      </c>
      <c r="Q74" s="305">
        <v>4.5</v>
      </c>
      <c r="R74" s="305">
        <v>-4.8</v>
      </c>
      <c r="S74" s="281">
        <v>-1.3</v>
      </c>
    </row>
    <row r="75" spans="1:19" ht="13.5" customHeight="1">
      <c r="A75" s="234" t="s">
        <v>51</v>
      </c>
      <c r="B75" s="234" t="s">
        <v>331</v>
      </c>
      <c r="C75" s="246"/>
      <c r="D75" s="298">
        <v>0.9</v>
      </c>
      <c r="E75" s="306">
        <v>-25</v>
      </c>
      <c r="F75" s="306">
        <v>1.1000000000000001</v>
      </c>
      <c r="G75" s="306">
        <v>1.6</v>
      </c>
      <c r="H75" s="306">
        <v>-3.9</v>
      </c>
      <c r="I75" s="306">
        <v>5.2</v>
      </c>
      <c r="J75" s="306">
        <v>5.2</v>
      </c>
      <c r="K75" s="306">
        <v>-9.8000000000000007</v>
      </c>
      <c r="L75" s="282">
        <v>-18.5</v>
      </c>
      <c r="M75" s="282">
        <v>-2.2999999999999998</v>
      </c>
      <c r="N75" s="282">
        <v>27</v>
      </c>
      <c r="O75" s="282">
        <v>-3.8</v>
      </c>
      <c r="P75" s="306">
        <v>-2.7</v>
      </c>
      <c r="Q75" s="306">
        <v>3.9</v>
      </c>
      <c r="R75" s="306">
        <v>0.1</v>
      </c>
      <c r="S75" s="282">
        <v>-0.8</v>
      </c>
    </row>
    <row r="76" spans="1:19" ht="13.5" customHeight="1">
      <c r="A76" s="234"/>
      <c r="B76" s="234" t="s">
        <v>240</v>
      </c>
      <c r="C76" s="246"/>
      <c r="D76" s="298">
        <v>-1.8</v>
      </c>
      <c r="E76" s="306">
        <v>-4.3</v>
      </c>
      <c r="F76" s="306">
        <v>-4.2</v>
      </c>
      <c r="G76" s="306">
        <v>-7.8</v>
      </c>
      <c r="H76" s="306">
        <v>-3.2</v>
      </c>
      <c r="I76" s="306">
        <v>-9.1999999999999993</v>
      </c>
      <c r="J76" s="306">
        <v>-7.6</v>
      </c>
      <c r="K76" s="306">
        <v>-3.8</v>
      </c>
      <c r="L76" s="282">
        <v>13.5</v>
      </c>
      <c r="M76" s="282">
        <v>2.2999999999999998</v>
      </c>
      <c r="N76" s="282">
        <v>-16.5</v>
      </c>
      <c r="O76" s="282">
        <v>-7.8</v>
      </c>
      <c r="P76" s="306">
        <v>27.3</v>
      </c>
      <c r="Q76" s="306">
        <v>4.5</v>
      </c>
      <c r="R76" s="306">
        <v>-0.2</v>
      </c>
      <c r="S76" s="282">
        <v>-0.7</v>
      </c>
    </row>
    <row r="77" spans="1:19" ht="13.5" customHeight="1">
      <c r="A77" s="234"/>
      <c r="B77" s="234" t="s">
        <v>149</v>
      </c>
      <c r="C77" s="246"/>
      <c r="D77" s="298">
        <v>2.8</v>
      </c>
      <c r="E77" s="306">
        <v>18.8</v>
      </c>
      <c r="F77" s="306">
        <v>2.4</v>
      </c>
      <c r="G77" s="306">
        <v>-1.7</v>
      </c>
      <c r="H77" s="306">
        <v>1.1000000000000001</v>
      </c>
      <c r="I77" s="306">
        <v>6.5</v>
      </c>
      <c r="J77" s="306">
        <v>-2.6</v>
      </c>
      <c r="K77" s="306">
        <v>-15.2</v>
      </c>
      <c r="L77" s="282">
        <v>15.8</v>
      </c>
      <c r="M77" s="282">
        <v>4.4000000000000004</v>
      </c>
      <c r="N77" s="282">
        <v>-1.8</v>
      </c>
      <c r="O77" s="282">
        <v>8.1</v>
      </c>
      <c r="P77" s="306">
        <v>1.3</v>
      </c>
      <c r="Q77" s="306">
        <v>-1</v>
      </c>
      <c r="R77" s="306">
        <v>-9.6</v>
      </c>
      <c r="S77" s="282">
        <v>22.2</v>
      </c>
    </row>
    <row r="78" spans="1:19" ht="13.5" customHeight="1">
      <c r="A78" s="234"/>
      <c r="B78" s="234" t="s">
        <v>364</v>
      </c>
      <c r="C78" s="246"/>
      <c r="D78" s="298">
        <v>-1.4</v>
      </c>
      <c r="E78" s="306">
        <v>-17.2</v>
      </c>
      <c r="F78" s="306">
        <v>2.2999999999999998</v>
      </c>
      <c r="G78" s="306">
        <v>-1.3</v>
      </c>
      <c r="H78" s="306">
        <v>-9.4</v>
      </c>
      <c r="I78" s="306">
        <v>-13.1</v>
      </c>
      <c r="J78" s="306">
        <v>-11.6</v>
      </c>
      <c r="K78" s="306">
        <v>13.7</v>
      </c>
      <c r="L78" s="282">
        <v>-17.5</v>
      </c>
      <c r="M78" s="282">
        <v>2</v>
      </c>
      <c r="N78" s="282">
        <v>2.9</v>
      </c>
      <c r="O78" s="282">
        <v>-1.1000000000000001</v>
      </c>
      <c r="P78" s="306">
        <v>-4.4000000000000004</v>
      </c>
      <c r="Q78" s="306">
        <v>-1.5</v>
      </c>
      <c r="R78" s="306">
        <v>1.3</v>
      </c>
      <c r="S78" s="282">
        <v>5.5</v>
      </c>
    </row>
    <row r="79" spans="1:19" ht="13.5" customHeight="1">
      <c r="A79" s="235"/>
      <c r="B79" s="235" t="s">
        <v>155</v>
      </c>
      <c r="C79" s="247"/>
      <c r="D79" s="303">
        <v>-2.1</v>
      </c>
      <c r="E79" s="308">
        <v>3.5</v>
      </c>
      <c r="F79" s="308">
        <v>-2.6</v>
      </c>
      <c r="G79" s="308">
        <v>-6</v>
      </c>
      <c r="H79" s="308">
        <v>-4</v>
      </c>
      <c r="I79" s="308">
        <v>0.4</v>
      </c>
      <c r="J79" s="308">
        <v>-1</v>
      </c>
      <c r="K79" s="308">
        <v>-4.0999999999999996</v>
      </c>
      <c r="L79" s="308">
        <v>-7.2</v>
      </c>
      <c r="M79" s="308">
        <v>0.4</v>
      </c>
      <c r="N79" s="308">
        <v>-4.5999999999999996</v>
      </c>
      <c r="O79" s="308">
        <v>-7.6</v>
      </c>
      <c r="P79" s="308">
        <v>-1.4</v>
      </c>
      <c r="Q79" s="308">
        <v>-2.5</v>
      </c>
      <c r="R79" s="308">
        <v>-2.6</v>
      </c>
      <c r="S79" s="308">
        <v>-5</v>
      </c>
    </row>
    <row r="80" spans="1:19" ht="13.5" customHeight="1">
      <c r="A80" s="234" t="s">
        <v>169</v>
      </c>
      <c r="B80" s="234">
        <v>9</v>
      </c>
      <c r="C80" s="246" t="s">
        <v>253</v>
      </c>
      <c r="D80" s="297">
        <v>-1.6</v>
      </c>
      <c r="E80" s="305">
        <v>7.9</v>
      </c>
      <c r="F80" s="305">
        <v>-0.4</v>
      </c>
      <c r="G80" s="305">
        <v>-3.8</v>
      </c>
      <c r="H80" s="305">
        <v>-5</v>
      </c>
      <c r="I80" s="305">
        <v>-2</v>
      </c>
      <c r="J80" s="305">
        <v>-2.2999999999999998</v>
      </c>
      <c r="K80" s="305">
        <v>-9</v>
      </c>
      <c r="L80" s="305">
        <v>-14.4</v>
      </c>
      <c r="M80" s="305">
        <v>1.3</v>
      </c>
      <c r="N80" s="305">
        <v>-2.2000000000000002</v>
      </c>
      <c r="O80" s="305">
        <v>-9.9</v>
      </c>
      <c r="P80" s="305">
        <v>-0.4</v>
      </c>
      <c r="Q80" s="305">
        <v>-4.4000000000000004</v>
      </c>
      <c r="R80" s="305">
        <v>-2.2000000000000002</v>
      </c>
      <c r="S80" s="305">
        <v>-2.4</v>
      </c>
    </row>
    <row r="81" spans="1:253" ht="13.5" customHeight="1">
      <c r="A81" s="236" t="s">
        <v>85</v>
      </c>
      <c r="B81" s="234">
        <v>10</v>
      </c>
      <c r="C81" s="246"/>
      <c r="D81" s="298">
        <v>-2.4</v>
      </c>
      <c r="E81" s="306">
        <v>7.7</v>
      </c>
      <c r="F81" s="306">
        <v>-1.1000000000000001</v>
      </c>
      <c r="G81" s="306">
        <v>-4.7</v>
      </c>
      <c r="H81" s="306">
        <v>-27.2</v>
      </c>
      <c r="I81" s="306">
        <v>2.4</v>
      </c>
      <c r="J81" s="306">
        <v>-6</v>
      </c>
      <c r="K81" s="306">
        <v>-3.3</v>
      </c>
      <c r="L81" s="306">
        <v>-13.9</v>
      </c>
      <c r="M81" s="306">
        <v>6.6</v>
      </c>
      <c r="N81" s="306">
        <v>-3.8</v>
      </c>
      <c r="O81" s="306">
        <v>-4.8</v>
      </c>
      <c r="P81" s="306">
        <v>-3.8</v>
      </c>
      <c r="Q81" s="306">
        <v>-2.7</v>
      </c>
      <c r="R81" s="306">
        <v>-2.9</v>
      </c>
      <c r="S81" s="306">
        <v>-8.6999999999999993</v>
      </c>
    </row>
    <row r="82" spans="1:253" ht="13.5" customHeight="1">
      <c r="A82" s="236" t="s">
        <v>85</v>
      </c>
      <c r="B82" s="234">
        <v>11</v>
      </c>
      <c r="C82" s="246"/>
      <c r="D82" s="298">
        <v>0.4</v>
      </c>
      <c r="E82" s="306">
        <v>-0.8</v>
      </c>
      <c r="F82" s="306">
        <v>3.8</v>
      </c>
      <c r="G82" s="306">
        <v>-3.4</v>
      </c>
      <c r="H82" s="306">
        <v>-18.399999999999999</v>
      </c>
      <c r="I82" s="306">
        <v>6</v>
      </c>
      <c r="J82" s="306">
        <v>-4.5</v>
      </c>
      <c r="K82" s="306">
        <v>-0.8</v>
      </c>
      <c r="L82" s="306">
        <v>-10.5</v>
      </c>
      <c r="M82" s="306">
        <v>-2.2999999999999998</v>
      </c>
      <c r="N82" s="306">
        <v>-2.5</v>
      </c>
      <c r="O82" s="306">
        <v>-0.3</v>
      </c>
      <c r="P82" s="306">
        <v>-3.8</v>
      </c>
      <c r="Q82" s="306">
        <v>-1.1000000000000001</v>
      </c>
      <c r="R82" s="306">
        <v>0.3</v>
      </c>
      <c r="S82" s="306">
        <v>-7.1</v>
      </c>
    </row>
    <row r="83" spans="1:253" ht="13.5" customHeight="1">
      <c r="A83" s="236" t="s">
        <v>85</v>
      </c>
      <c r="B83" s="234">
        <v>12</v>
      </c>
      <c r="D83" s="298">
        <v>-1.3</v>
      </c>
      <c r="E83" s="306">
        <v>3.7</v>
      </c>
      <c r="F83" s="306">
        <v>-4.5999999999999996</v>
      </c>
      <c r="G83" s="306">
        <v>-27.6</v>
      </c>
      <c r="H83" s="306">
        <v>13</v>
      </c>
      <c r="I83" s="306">
        <v>1.5</v>
      </c>
      <c r="J83" s="306">
        <v>6.4</v>
      </c>
      <c r="K83" s="306">
        <v>7.3</v>
      </c>
      <c r="L83" s="306">
        <v>-22.4</v>
      </c>
      <c r="M83" s="306">
        <v>-9.1</v>
      </c>
      <c r="N83" s="306">
        <v>-11.6</v>
      </c>
      <c r="O83" s="306">
        <v>-2.5</v>
      </c>
      <c r="P83" s="306">
        <v>1.5</v>
      </c>
      <c r="Q83" s="306">
        <v>4.3</v>
      </c>
      <c r="R83" s="306">
        <v>0.9</v>
      </c>
      <c r="S83" s="306">
        <v>-3.5</v>
      </c>
    </row>
    <row r="84" spans="1:253" ht="13.5" customHeight="1">
      <c r="A84" s="236" t="s">
        <v>469</v>
      </c>
      <c r="B84" s="234" t="s">
        <v>361</v>
      </c>
      <c r="C84" s="246"/>
      <c r="D84" s="298">
        <v>-0.1</v>
      </c>
      <c r="E84" s="306">
        <v>-0.8</v>
      </c>
      <c r="F84" s="306">
        <v>-1.3</v>
      </c>
      <c r="G84" s="306">
        <v>70.599999999999994</v>
      </c>
      <c r="H84" s="306">
        <v>-2.4</v>
      </c>
      <c r="I84" s="306">
        <v>-6.7</v>
      </c>
      <c r="J84" s="306">
        <v>4.5</v>
      </c>
      <c r="K84" s="306">
        <v>1.2</v>
      </c>
      <c r="L84" s="306">
        <v>-16.600000000000001</v>
      </c>
      <c r="M84" s="306">
        <v>-0.1</v>
      </c>
      <c r="N84" s="306">
        <v>-5.9</v>
      </c>
      <c r="O84" s="306">
        <v>3.2</v>
      </c>
      <c r="P84" s="306">
        <v>12</v>
      </c>
      <c r="Q84" s="306">
        <v>-8.5</v>
      </c>
      <c r="R84" s="306">
        <v>29</v>
      </c>
      <c r="S84" s="306">
        <v>3.2</v>
      </c>
    </row>
    <row r="85" spans="1:253" ht="13.5" customHeight="1">
      <c r="A85" s="236" t="s">
        <v>85</v>
      </c>
      <c r="B85" s="234">
        <v>2</v>
      </c>
      <c r="C85" s="246"/>
      <c r="D85" s="298">
        <v>-2</v>
      </c>
      <c r="E85" s="306">
        <v>-3.9</v>
      </c>
      <c r="F85" s="306">
        <v>-0.6</v>
      </c>
      <c r="G85" s="306">
        <v>13.6</v>
      </c>
      <c r="H85" s="306">
        <v>0</v>
      </c>
      <c r="I85" s="306">
        <v>-2.2000000000000002</v>
      </c>
      <c r="J85" s="306">
        <v>0</v>
      </c>
      <c r="K85" s="306">
        <v>3.9</v>
      </c>
      <c r="L85" s="306">
        <v>-29</v>
      </c>
      <c r="M85" s="306">
        <v>-3.5</v>
      </c>
      <c r="N85" s="306">
        <v>-2</v>
      </c>
      <c r="O85" s="306">
        <v>-6.9</v>
      </c>
      <c r="P85" s="306">
        <v>0.1</v>
      </c>
      <c r="Q85" s="306">
        <v>-7.7</v>
      </c>
      <c r="R85" s="306">
        <v>20.2</v>
      </c>
      <c r="S85" s="306">
        <v>-3.7</v>
      </c>
    </row>
    <row r="86" spans="1:253" ht="13.5" customHeight="1">
      <c r="A86" s="236" t="s">
        <v>85</v>
      </c>
      <c r="B86" s="234">
        <v>3</v>
      </c>
      <c r="C86" s="246"/>
      <c r="D86" s="298">
        <v>-1.6</v>
      </c>
      <c r="E86" s="306">
        <v>5.5</v>
      </c>
      <c r="F86" s="306">
        <v>-1.7</v>
      </c>
      <c r="G86" s="306">
        <v>10.5</v>
      </c>
      <c r="H86" s="306">
        <v>-10.4</v>
      </c>
      <c r="I86" s="306">
        <v>-4</v>
      </c>
      <c r="J86" s="306">
        <v>3.5</v>
      </c>
      <c r="K86" s="306">
        <v>2.6</v>
      </c>
      <c r="L86" s="306">
        <v>-24.2</v>
      </c>
      <c r="M86" s="306">
        <v>-3</v>
      </c>
      <c r="N86" s="306">
        <v>-3.6</v>
      </c>
      <c r="O86" s="306">
        <v>-7.6</v>
      </c>
      <c r="P86" s="306">
        <v>-3.5</v>
      </c>
      <c r="Q86" s="306">
        <v>3.6</v>
      </c>
      <c r="R86" s="306">
        <v>10.199999999999999</v>
      </c>
      <c r="S86" s="306">
        <v>-10.9</v>
      </c>
    </row>
    <row r="87" spans="1:253" ht="13.5" customHeight="1">
      <c r="A87" s="237" t="s">
        <v>85</v>
      </c>
      <c r="B87" s="234">
        <v>4</v>
      </c>
      <c r="C87" s="246"/>
      <c r="D87" s="298">
        <v>-1.2</v>
      </c>
      <c r="E87" s="306">
        <v>6.4</v>
      </c>
      <c r="F87" s="306">
        <v>0.9</v>
      </c>
      <c r="G87" s="306">
        <v>17.3</v>
      </c>
      <c r="H87" s="306">
        <v>-2.4</v>
      </c>
      <c r="I87" s="306">
        <v>-6.5</v>
      </c>
      <c r="J87" s="306">
        <v>2.7</v>
      </c>
      <c r="K87" s="306">
        <v>0.7</v>
      </c>
      <c r="L87" s="306">
        <v>-27</v>
      </c>
      <c r="M87" s="306">
        <v>1.1000000000000001</v>
      </c>
      <c r="N87" s="306">
        <v>-2.4</v>
      </c>
      <c r="O87" s="306">
        <v>-10.8</v>
      </c>
      <c r="P87" s="306">
        <v>-0.8</v>
      </c>
      <c r="Q87" s="306">
        <v>-4.2</v>
      </c>
      <c r="R87" s="306">
        <v>8.6999999999999993</v>
      </c>
      <c r="S87" s="306">
        <v>-8.6</v>
      </c>
    </row>
    <row r="88" spans="1:253" ht="13.5" customHeight="1">
      <c r="A88" s="236" t="s">
        <v>85</v>
      </c>
      <c r="B88" s="234">
        <v>5</v>
      </c>
      <c r="D88" s="298">
        <v>-0.7</v>
      </c>
      <c r="E88" s="306">
        <v>10.3</v>
      </c>
      <c r="F88" s="306">
        <v>-0.3</v>
      </c>
      <c r="G88" s="306">
        <v>20.6</v>
      </c>
      <c r="H88" s="306">
        <v>-4</v>
      </c>
      <c r="I88" s="306">
        <v>-5.5</v>
      </c>
      <c r="J88" s="306">
        <v>8.8000000000000007</v>
      </c>
      <c r="K88" s="306">
        <v>2.2000000000000002</v>
      </c>
      <c r="L88" s="306">
        <v>-30.9</v>
      </c>
      <c r="M88" s="306">
        <v>-3.7</v>
      </c>
      <c r="N88" s="306">
        <v>0.6</v>
      </c>
      <c r="O88" s="306">
        <v>-0.5</v>
      </c>
      <c r="P88" s="306">
        <v>0</v>
      </c>
      <c r="Q88" s="306">
        <v>-6.3</v>
      </c>
      <c r="R88" s="306">
        <v>7.4</v>
      </c>
      <c r="S88" s="306">
        <v>-0.2</v>
      </c>
    </row>
    <row r="89" spans="1:253" ht="13.5" customHeight="1">
      <c r="A89" s="234" t="s">
        <v>85</v>
      </c>
      <c r="B89" s="234">
        <v>6</v>
      </c>
      <c r="C89" s="246"/>
      <c r="D89" s="298">
        <v>1.8</v>
      </c>
      <c r="E89" s="306">
        <v>29.4</v>
      </c>
      <c r="F89" s="306">
        <v>-0.8</v>
      </c>
      <c r="G89" s="306">
        <v>-45.4</v>
      </c>
      <c r="H89" s="306">
        <v>39.299999999999997</v>
      </c>
      <c r="I89" s="306">
        <v>-17.5</v>
      </c>
      <c r="J89" s="306">
        <v>15.6</v>
      </c>
      <c r="K89" s="306">
        <v>-8.9</v>
      </c>
      <c r="L89" s="306">
        <v>-32.5</v>
      </c>
      <c r="M89" s="306">
        <v>-13.6</v>
      </c>
      <c r="N89" s="306">
        <v>15</v>
      </c>
      <c r="O89" s="306">
        <v>11.4</v>
      </c>
      <c r="P89" s="306">
        <v>6.6</v>
      </c>
      <c r="Q89" s="306">
        <v>2.1</v>
      </c>
      <c r="R89" s="306">
        <v>50.3</v>
      </c>
      <c r="S89" s="306">
        <v>17.3</v>
      </c>
    </row>
    <row r="90" spans="1:253" ht="13.5" customHeight="1">
      <c r="A90" s="236" t="s">
        <v>85</v>
      </c>
      <c r="B90" s="234">
        <v>7</v>
      </c>
      <c r="C90" s="246"/>
      <c r="D90" s="298">
        <v>-2.1</v>
      </c>
      <c r="E90" s="306">
        <v>2.1</v>
      </c>
      <c r="F90" s="306">
        <v>-3</v>
      </c>
      <c r="G90" s="306">
        <v>29.1</v>
      </c>
      <c r="H90" s="306">
        <v>-8.6</v>
      </c>
      <c r="I90" s="306">
        <v>-26.7</v>
      </c>
      <c r="J90" s="306">
        <v>13.4</v>
      </c>
      <c r="K90" s="306">
        <v>29.6</v>
      </c>
      <c r="L90" s="306">
        <v>-15.9</v>
      </c>
      <c r="M90" s="306">
        <v>14.8</v>
      </c>
      <c r="N90" s="306">
        <v>-18.899999999999999</v>
      </c>
      <c r="O90" s="306">
        <v>-17.3</v>
      </c>
      <c r="P90" s="306">
        <v>2.9</v>
      </c>
      <c r="Q90" s="306">
        <v>-5.3</v>
      </c>
      <c r="R90" s="306">
        <v>3.6</v>
      </c>
      <c r="S90" s="306">
        <v>5.0999999999999996</v>
      </c>
    </row>
    <row r="91" spans="1:253" ht="13.5" customHeight="1">
      <c r="A91" s="236" t="s">
        <v>85</v>
      </c>
      <c r="B91" s="234">
        <v>8</v>
      </c>
      <c r="C91" s="246"/>
      <c r="D91" s="298">
        <v>-4</v>
      </c>
      <c r="E91" s="306">
        <v>2.6</v>
      </c>
      <c r="F91" s="306">
        <v>-0.2</v>
      </c>
      <c r="G91" s="306">
        <v>22</v>
      </c>
      <c r="H91" s="306">
        <v>-27.4</v>
      </c>
      <c r="I91" s="306">
        <v>-6</v>
      </c>
      <c r="J91" s="306">
        <v>6.2</v>
      </c>
      <c r="K91" s="306">
        <v>-2.2000000000000002</v>
      </c>
      <c r="L91" s="306">
        <v>-16.5</v>
      </c>
      <c r="M91" s="306">
        <v>-8.9</v>
      </c>
      <c r="N91" s="306">
        <v>-1.4</v>
      </c>
      <c r="O91" s="306">
        <v>-3.6</v>
      </c>
      <c r="P91" s="306">
        <v>-11.2</v>
      </c>
      <c r="Q91" s="306">
        <v>-9</v>
      </c>
      <c r="R91" s="306">
        <v>15.3</v>
      </c>
      <c r="S91" s="306">
        <v>-8.4</v>
      </c>
    </row>
    <row r="92" spans="1:253" ht="13.5" customHeight="1">
      <c r="A92" s="238" t="s">
        <v>85</v>
      </c>
      <c r="B92" s="242">
        <v>9</v>
      </c>
      <c r="C92" s="248"/>
      <c r="D92" s="259">
        <v>-0.4</v>
      </c>
      <c r="E92" s="270">
        <v>22.7</v>
      </c>
      <c r="F92" s="270">
        <v>-1</v>
      </c>
      <c r="G92" s="270">
        <v>26.3</v>
      </c>
      <c r="H92" s="270">
        <v>2.9</v>
      </c>
      <c r="I92" s="270">
        <v>-8.1999999999999993</v>
      </c>
      <c r="J92" s="270">
        <v>7.1</v>
      </c>
      <c r="K92" s="270">
        <v>6.8</v>
      </c>
      <c r="L92" s="270">
        <v>-19.8</v>
      </c>
      <c r="M92" s="270">
        <v>-1.6</v>
      </c>
      <c r="N92" s="270">
        <v>-0.1</v>
      </c>
      <c r="O92" s="270">
        <v>-4.8</v>
      </c>
      <c r="P92" s="270">
        <v>3.6</v>
      </c>
      <c r="Q92" s="270">
        <v>-3.7</v>
      </c>
      <c r="R92" s="270">
        <v>10.199999999999999</v>
      </c>
      <c r="S92" s="270">
        <v>-3.5</v>
      </c>
    </row>
    <row r="93" spans="1:253" ht="27" customHeight="1">
      <c r="A93" s="239" t="s">
        <v>470</v>
      </c>
      <c r="B93" s="239"/>
      <c r="C93" s="239"/>
      <c r="D93" s="304">
        <v>-0.5</v>
      </c>
      <c r="E93" s="261">
        <v>17.3</v>
      </c>
      <c r="F93" s="261">
        <v>-2</v>
      </c>
      <c r="G93" s="261">
        <v>0.6</v>
      </c>
      <c r="H93" s="261">
        <v>-11.8</v>
      </c>
      <c r="I93" s="261">
        <v>-3.6</v>
      </c>
      <c r="J93" s="261">
        <v>-11.7</v>
      </c>
      <c r="K93" s="261">
        <v>14.6</v>
      </c>
      <c r="L93" s="261">
        <v>0.2</v>
      </c>
      <c r="M93" s="261">
        <v>-0.4</v>
      </c>
      <c r="N93" s="261">
        <v>0.5</v>
      </c>
      <c r="O93" s="261">
        <v>-2.6</v>
      </c>
      <c r="P93" s="261">
        <v>1.8</v>
      </c>
      <c r="Q93" s="261">
        <v>6.1</v>
      </c>
      <c r="R93" s="261">
        <v>-5.8</v>
      </c>
      <c r="S93" s="261">
        <v>-0.1</v>
      </c>
      <c r="T93" s="240"/>
      <c r="U93" s="240"/>
      <c r="V93" s="240"/>
      <c r="W93" s="240"/>
      <c r="X93" s="240"/>
      <c r="Y93" s="240"/>
      <c r="Z93" s="240"/>
      <c r="AA93" s="240"/>
      <c r="AB93" s="240"/>
      <c r="AC93" s="240"/>
      <c r="AD93" s="240"/>
      <c r="AE93" s="240"/>
      <c r="AF93" s="240"/>
    </row>
    <row r="94" spans="1:253" s="292" customFormat="1" ht="27" customHeight="1">
      <c r="A94" s="294" t="s">
        <v>269</v>
      </c>
      <c r="B94" s="294"/>
      <c r="C94" s="294"/>
      <c r="D94" s="294"/>
      <c r="E94" s="294"/>
      <c r="F94" s="294"/>
      <c r="G94" s="294"/>
      <c r="H94" s="294"/>
      <c r="I94" s="294"/>
      <c r="J94" s="294"/>
      <c r="K94" s="294"/>
      <c r="L94" s="294"/>
      <c r="M94" s="294"/>
      <c r="N94" s="294"/>
      <c r="O94" s="294"/>
      <c r="P94" s="294"/>
      <c r="Q94" s="294"/>
      <c r="R94" s="294"/>
      <c r="S94" s="294"/>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312"/>
      <c r="BO94" s="312"/>
      <c r="BP94" s="312"/>
      <c r="BQ94" s="312"/>
      <c r="BR94" s="312"/>
      <c r="BS94" s="312"/>
      <c r="BT94" s="312"/>
      <c r="BU94" s="312"/>
      <c r="BV94" s="312"/>
      <c r="BW94" s="312"/>
      <c r="BX94" s="312"/>
      <c r="BY94" s="312"/>
      <c r="BZ94" s="312"/>
      <c r="CA94" s="312"/>
      <c r="CB94" s="312"/>
      <c r="CC94" s="312"/>
      <c r="CD94" s="312"/>
      <c r="CE94" s="312"/>
      <c r="CF94" s="312"/>
      <c r="CG94" s="312"/>
      <c r="CH94" s="312"/>
      <c r="CI94" s="312"/>
      <c r="CJ94" s="312"/>
      <c r="CK94" s="312"/>
      <c r="CL94" s="312"/>
      <c r="CM94" s="312"/>
      <c r="CN94" s="312"/>
      <c r="CO94" s="312"/>
      <c r="CP94" s="312"/>
      <c r="CQ94" s="312"/>
      <c r="CR94" s="312"/>
      <c r="CS94" s="312"/>
      <c r="CT94" s="312"/>
      <c r="CU94" s="312"/>
      <c r="CV94" s="312"/>
      <c r="CW94" s="312"/>
      <c r="CX94" s="312"/>
      <c r="CY94" s="312"/>
      <c r="CZ94" s="312"/>
      <c r="DA94" s="312"/>
      <c r="DB94" s="312"/>
      <c r="DC94" s="312"/>
      <c r="DD94" s="312"/>
      <c r="DE94" s="312"/>
      <c r="DF94" s="312"/>
      <c r="DG94" s="312"/>
      <c r="DH94" s="312"/>
      <c r="DI94" s="312"/>
      <c r="DJ94" s="312"/>
      <c r="DK94" s="312"/>
      <c r="DL94" s="312"/>
      <c r="DM94" s="312"/>
      <c r="DN94" s="312"/>
      <c r="DO94" s="312"/>
      <c r="DP94" s="312"/>
      <c r="DQ94" s="312"/>
      <c r="DR94" s="312"/>
      <c r="DS94" s="312"/>
      <c r="DT94" s="312"/>
      <c r="DU94" s="312"/>
      <c r="DV94" s="312"/>
      <c r="DW94" s="312"/>
      <c r="DX94" s="312"/>
      <c r="DY94" s="312"/>
      <c r="DZ94" s="312"/>
      <c r="EA94" s="312"/>
      <c r="EB94" s="312"/>
      <c r="EC94" s="312"/>
      <c r="ED94" s="312"/>
      <c r="EE94" s="312"/>
      <c r="EF94" s="312"/>
      <c r="EG94" s="312"/>
      <c r="EH94" s="312"/>
      <c r="EI94" s="312"/>
      <c r="EJ94" s="312"/>
      <c r="EK94" s="312"/>
      <c r="EL94" s="312"/>
      <c r="EM94" s="312"/>
      <c r="EN94" s="312"/>
      <c r="EO94" s="312"/>
      <c r="EP94" s="312"/>
      <c r="EQ94" s="312"/>
      <c r="ER94" s="312"/>
      <c r="ES94" s="312"/>
      <c r="ET94" s="312"/>
      <c r="EU94" s="312"/>
      <c r="EV94" s="312"/>
      <c r="EW94" s="312"/>
      <c r="EX94" s="312"/>
      <c r="EY94" s="312"/>
      <c r="EZ94" s="312"/>
      <c r="FA94" s="312"/>
      <c r="FB94" s="312"/>
      <c r="FC94" s="312"/>
      <c r="FD94" s="312"/>
      <c r="FE94" s="312"/>
      <c r="FF94" s="312"/>
      <c r="FG94" s="312"/>
      <c r="FH94" s="312"/>
      <c r="FI94" s="312"/>
      <c r="FJ94" s="312"/>
      <c r="FK94" s="312"/>
      <c r="FL94" s="312"/>
      <c r="FM94" s="312"/>
      <c r="FN94" s="312"/>
      <c r="FO94" s="312"/>
      <c r="FP94" s="312"/>
      <c r="FQ94" s="312"/>
      <c r="FR94" s="312"/>
      <c r="FS94" s="312"/>
      <c r="FT94" s="312"/>
      <c r="FU94" s="312"/>
      <c r="FV94" s="312"/>
      <c r="FW94" s="312"/>
      <c r="FX94" s="312"/>
      <c r="FY94" s="312"/>
      <c r="FZ94" s="312"/>
      <c r="GA94" s="312"/>
      <c r="GB94" s="312"/>
      <c r="GC94" s="312"/>
      <c r="GD94" s="312"/>
      <c r="GE94" s="312"/>
      <c r="GF94" s="312"/>
      <c r="GG94" s="312"/>
      <c r="GH94" s="312"/>
      <c r="GI94" s="312"/>
      <c r="GJ94" s="312"/>
      <c r="GK94" s="312"/>
      <c r="GL94" s="312"/>
      <c r="GM94" s="312"/>
      <c r="GN94" s="312"/>
      <c r="GO94" s="312"/>
      <c r="GP94" s="312"/>
      <c r="GQ94" s="312"/>
      <c r="GR94" s="312"/>
      <c r="GS94" s="312"/>
      <c r="GT94" s="312"/>
      <c r="GU94" s="312"/>
      <c r="GV94" s="312"/>
      <c r="GW94" s="312"/>
      <c r="GX94" s="312"/>
      <c r="GY94" s="312"/>
      <c r="GZ94" s="312"/>
      <c r="HA94" s="312"/>
      <c r="HB94" s="312"/>
      <c r="HC94" s="312"/>
      <c r="HD94" s="312"/>
      <c r="HE94" s="312"/>
      <c r="HF94" s="312"/>
      <c r="HG94" s="312"/>
      <c r="HH94" s="312"/>
      <c r="HI94" s="312"/>
      <c r="HJ94" s="312"/>
      <c r="HK94" s="312"/>
      <c r="HL94" s="312"/>
      <c r="HM94" s="312"/>
      <c r="HN94" s="312"/>
      <c r="HO94" s="312"/>
      <c r="HP94" s="312"/>
      <c r="HQ94" s="312"/>
      <c r="HR94" s="312"/>
      <c r="HS94" s="312"/>
      <c r="HT94" s="312"/>
      <c r="HU94" s="312"/>
      <c r="HV94" s="312"/>
      <c r="HW94" s="312"/>
      <c r="HX94" s="312"/>
      <c r="HY94" s="312"/>
      <c r="HZ94" s="312"/>
      <c r="IA94" s="312"/>
      <c r="IB94" s="312"/>
      <c r="IC94" s="312"/>
      <c r="ID94" s="312"/>
      <c r="IE94" s="312"/>
      <c r="IF94" s="312"/>
      <c r="IG94" s="312"/>
      <c r="IH94" s="312"/>
      <c r="II94" s="312"/>
      <c r="IJ94" s="312"/>
      <c r="IK94" s="312"/>
      <c r="IL94" s="312"/>
      <c r="IM94" s="312"/>
      <c r="IN94" s="312"/>
      <c r="IO94" s="312"/>
      <c r="IP94" s="312"/>
      <c r="IQ94" s="312"/>
      <c r="IR94" s="312"/>
      <c r="IS94" s="312"/>
    </row>
    <row r="95" spans="1:253" s="292" customFormat="1" ht="21" customHeight="1">
      <c r="A95" s="295"/>
      <c r="B95" s="295"/>
      <c r="C95" s="295"/>
      <c r="D95" s="295"/>
      <c r="E95" s="295"/>
      <c r="F95" s="295"/>
      <c r="G95" s="295"/>
      <c r="H95" s="295"/>
      <c r="I95" s="295"/>
      <c r="J95" s="295"/>
      <c r="K95" s="295"/>
      <c r="L95" s="295"/>
      <c r="M95" s="295"/>
      <c r="N95" s="295"/>
      <c r="O95" s="295"/>
      <c r="P95" s="295"/>
      <c r="Q95" s="295"/>
      <c r="R95" s="295"/>
      <c r="S95" s="295"/>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12"/>
      <c r="BU95" s="312"/>
      <c r="BV95" s="312"/>
      <c r="BW95" s="312"/>
      <c r="BX95" s="312"/>
      <c r="BY95" s="312"/>
      <c r="BZ95" s="312"/>
      <c r="CA95" s="312"/>
      <c r="CB95" s="312"/>
      <c r="CC95" s="312"/>
      <c r="CD95" s="312"/>
      <c r="CE95" s="312"/>
      <c r="CF95" s="312"/>
      <c r="CG95" s="312"/>
      <c r="CH95" s="312"/>
      <c r="CI95" s="312"/>
      <c r="CJ95" s="312"/>
      <c r="CK95" s="312"/>
      <c r="CL95" s="312"/>
      <c r="CM95" s="312"/>
      <c r="CN95" s="312"/>
      <c r="CO95" s="312"/>
      <c r="CP95" s="312"/>
      <c r="CQ95" s="312"/>
      <c r="CR95" s="312"/>
      <c r="CS95" s="312"/>
      <c r="CT95" s="312"/>
      <c r="CU95" s="312"/>
      <c r="CV95" s="312"/>
      <c r="CW95" s="312"/>
      <c r="CX95" s="312"/>
      <c r="CY95" s="312"/>
      <c r="CZ95" s="312"/>
      <c r="DA95" s="312"/>
      <c r="DB95" s="312"/>
      <c r="DC95" s="312"/>
      <c r="DD95" s="312"/>
      <c r="DE95" s="312"/>
      <c r="DF95" s="312"/>
      <c r="DG95" s="312"/>
      <c r="DH95" s="312"/>
      <c r="DI95" s="312"/>
      <c r="DJ95" s="312"/>
      <c r="DK95" s="312"/>
      <c r="DL95" s="312"/>
      <c r="DM95" s="312"/>
      <c r="DN95" s="312"/>
      <c r="DO95" s="312"/>
      <c r="DP95" s="312"/>
      <c r="DQ95" s="312"/>
      <c r="DR95" s="312"/>
      <c r="DS95" s="312"/>
      <c r="DT95" s="312"/>
      <c r="DU95" s="312"/>
      <c r="DV95" s="312"/>
      <c r="DW95" s="312"/>
      <c r="DX95" s="312"/>
      <c r="DY95" s="312"/>
      <c r="DZ95" s="312"/>
      <c r="EA95" s="312"/>
      <c r="EB95" s="312"/>
      <c r="EC95" s="312"/>
      <c r="ED95" s="312"/>
      <c r="EE95" s="312"/>
      <c r="EF95" s="312"/>
      <c r="EG95" s="312"/>
      <c r="EH95" s="312"/>
      <c r="EI95" s="312"/>
      <c r="EJ95" s="312"/>
      <c r="EK95" s="312"/>
      <c r="EL95" s="312"/>
      <c r="EM95" s="312"/>
      <c r="EN95" s="312"/>
      <c r="EO95" s="312"/>
      <c r="EP95" s="312"/>
      <c r="EQ95" s="312"/>
      <c r="ER95" s="312"/>
      <c r="ES95" s="312"/>
      <c r="ET95" s="312"/>
      <c r="EU95" s="312"/>
      <c r="EV95" s="312"/>
      <c r="EW95" s="312"/>
      <c r="EX95" s="312"/>
      <c r="EY95" s="312"/>
      <c r="EZ95" s="312"/>
      <c r="FA95" s="312"/>
      <c r="FB95" s="312"/>
      <c r="FC95" s="312"/>
      <c r="FD95" s="312"/>
      <c r="FE95" s="312"/>
      <c r="FF95" s="312"/>
      <c r="FG95" s="312"/>
      <c r="FH95" s="312"/>
      <c r="FI95" s="312"/>
      <c r="FJ95" s="312"/>
      <c r="FK95" s="312"/>
      <c r="FL95" s="312"/>
      <c r="FM95" s="312"/>
      <c r="FN95" s="312"/>
      <c r="FO95" s="312"/>
      <c r="FP95" s="312"/>
      <c r="FQ95" s="312"/>
      <c r="FR95" s="312"/>
      <c r="FS95" s="312"/>
      <c r="FT95" s="312"/>
      <c r="FU95" s="312"/>
      <c r="FV95" s="312"/>
      <c r="FW95" s="312"/>
      <c r="FX95" s="312"/>
      <c r="FY95" s="312"/>
      <c r="FZ95" s="312"/>
      <c r="GA95" s="312"/>
      <c r="GB95" s="312"/>
      <c r="GC95" s="312"/>
      <c r="GD95" s="312"/>
      <c r="GE95" s="312"/>
      <c r="GF95" s="312"/>
      <c r="GG95" s="312"/>
      <c r="GH95" s="312"/>
      <c r="GI95" s="312"/>
      <c r="GJ95" s="312"/>
      <c r="GK95" s="312"/>
      <c r="GL95" s="312"/>
      <c r="GM95" s="312"/>
      <c r="GN95" s="312"/>
      <c r="GO95" s="312"/>
      <c r="GP95" s="312"/>
      <c r="GQ95" s="312"/>
      <c r="GR95" s="312"/>
      <c r="GS95" s="312"/>
      <c r="GT95" s="312"/>
      <c r="GU95" s="312"/>
      <c r="GV95" s="312"/>
      <c r="GW95" s="312"/>
      <c r="GX95" s="312"/>
      <c r="GY95" s="312"/>
      <c r="GZ95" s="312"/>
      <c r="HA95" s="312"/>
      <c r="HB95" s="312"/>
      <c r="HC95" s="312"/>
      <c r="HD95" s="312"/>
      <c r="HE95" s="312"/>
      <c r="HF95" s="312"/>
      <c r="HG95" s="312"/>
      <c r="HH95" s="312"/>
      <c r="HI95" s="312"/>
      <c r="HJ95" s="312"/>
      <c r="HK95" s="312"/>
      <c r="HL95" s="312"/>
      <c r="HM95" s="312"/>
      <c r="HN95" s="312"/>
      <c r="HO95" s="312"/>
      <c r="HP95" s="312"/>
      <c r="HQ95" s="312"/>
      <c r="HR95" s="312"/>
      <c r="HS95" s="312"/>
      <c r="HT95" s="312"/>
      <c r="HU95" s="312"/>
      <c r="HV95" s="312"/>
      <c r="HW95" s="312"/>
      <c r="HX95" s="312"/>
      <c r="HY95" s="312"/>
      <c r="HZ95" s="312"/>
      <c r="IA95" s="312"/>
      <c r="IB95" s="312"/>
      <c r="IC95" s="312"/>
      <c r="ID95" s="312"/>
      <c r="IE95" s="312"/>
      <c r="IF95" s="312"/>
      <c r="IG95" s="312"/>
      <c r="IH95" s="312"/>
      <c r="II95" s="312"/>
      <c r="IJ95" s="312"/>
      <c r="IK95" s="312"/>
      <c r="IL95" s="312"/>
      <c r="IM95" s="312"/>
      <c r="IN95" s="312"/>
      <c r="IO95" s="312"/>
      <c r="IP95" s="312"/>
      <c r="IQ95" s="312"/>
      <c r="IR95" s="312"/>
      <c r="IS95" s="312"/>
    </row>
    <row r="96" spans="1:253">
      <c r="J96" s="310"/>
      <c r="K96" s="311"/>
      <c r="L96" s="311"/>
      <c r="M96" s="311"/>
      <c r="N96" s="311"/>
      <c r="O96" s="311"/>
      <c r="P96" s="311"/>
      <c r="Q96" s="311"/>
      <c r="R96" s="311"/>
      <c r="S96" s="311"/>
    </row>
    <row r="98" spans="2:20">
      <c r="B98" s="296"/>
      <c r="C98" s="296"/>
      <c r="D98" s="296"/>
      <c r="E98" s="296"/>
      <c r="F98" s="296"/>
      <c r="G98" s="296"/>
      <c r="H98" s="296"/>
      <c r="I98" s="296"/>
      <c r="J98" s="296"/>
      <c r="K98" s="296"/>
      <c r="L98" s="296"/>
      <c r="M98" s="296"/>
      <c r="N98" s="296"/>
      <c r="O98" s="296"/>
      <c r="P98" s="296"/>
      <c r="Q98" s="296"/>
      <c r="R98" s="296"/>
      <c r="S98" s="296"/>
      <c r="T98" s="296"/>
    </row>
  </sheetData>
  <mergeCells count="14">
    <mergeCell ref="G2:N2"/>
    <mergeCell ref="H3:O3"/>
    <mergeCell ref="D7:R7"/>
    <mergeCell ref="D27:S27"/>
    <mergeCell ref="A47:C47"/>
    <mergeCell ref="H49:O49"/>
    <mergeCell ref="D53:R53"/>
    <mergeCell ref="D73:S73"/>
    <mergeCell ref="A93:C93"/>
    <mergeCell ref="J96:S96"/>
    <mergeCell ref="B98:T98"/>
    <mergeCell ref="A4:C6"/>
    <mergeCell ref="A50:C52"/>
    <mergeCell ref="A94:S95"/>
  </mergeCells>
  <phoneticPr fontId="5"/>
  <pageMargins left="0.78740157480314965" right="0.39370078740157483" top="0.43307086614173229" bottom="0.38" header="0.31496062992125984" footer="0.2"/>
  <pageSetup paperSize="9" scale="60" fitToWidth="1" fitToHeight="1" orientation="portrait" usePrinterDefaults="1" r:id="rId1"/>
  <headerFooter alignWithMargins="0">
    <oddFooter>&amp;C&amp;"ＭＳ Ｐゴシック,標準"&amp;12- 5 -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4">
    <tabColor indexed="17"/>
    <pageSetUpPr fitToPage="1"/>
  </sheetPr>
  <dimension ref="A1:AQ94"/>
  <sheetViews>
    <sheetView topLeftCell="A28"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9">
      <c r="A2" s="286"/>
      <c r="B2" s="286"/>
      <c r="C2" s="286"/>
      <c r="D2" s="286"/>
      <c r="E2" s="285"/>
      <c r="F2" s="285"/>
      <c r="G2" s="275" t="s">
        <v>98</v>
      </c>
      <c r="H2" s="275"/>
      <c r="I2" s="275"/>
      <c r="J2" s="275"/>
      <c r="K2" s="275"/>
      <c r="L2" s="275"/>
      <c r="M2" s="275"/>
      <c r="N2" s="275"/>
      <c r="O2" s="275"/>
      <c r="P2" s="285"/>
      <c r="Q2" s="285"/>
      <c r="R2" s="286"/>
      <c r="S2" s="285"/>
      <c r="T2" s="285"/>
      <c r="U2" s="285"/>
      <c r="V2" s="285"/>
      <c r="W2" s="285"/>
      <c r="X2" s="285"/>
      <c r="Y2" s="285"/>
      <c r="Z2" s="285"/>
      <c r="AA2" s="285"/>
      <c r="AB2" s="285"/>
    </row>
    <row r="3" spans="1:28" ht="16.5">
      <c r="A3" s="228" t="s">
        <v>256</v>
      </c>
      <c r="B3" s="8"/>
      <c r="C3" s="8"/>
      <c r="H3" s="276"/>
      <c r="I3" s="276"/>
      <c r="J3" s="276"/>
      <c r="K3" s="276"/>
      <c r="L3" s="276"/>
      <c r="M3" s="276"/>
      <c r="N3" s="276"/>
      <c r="O3" s="276"/>
      <c r="S3" s="19" t="s">
        <v>131</v>
      </c>
    </row>
    <row r="4" spans="1:28">
      <c r="A4" s="229" t="s">
        <v>52</v>
      </c>
      <c r="B4" s="229"/>
      <c r="C4" s="243"/>
      <c r="D4" s="251" t="s">
        <v>69</v>
      </c>
      <c r="E4" s="251" t="s">
        <v>439</v>
      </c>
      <c r="F4" s="251" t="s">
        <v>126</v>
      </c>
      <c r="G4" s="251" t="s">
        <v>103</v>
      </c>
      <c r="H4" s="251" t="s">
        <v>214</v>
      </c>
      <c r="I4" s="251" t="s">
        <v>274</v>
      </c>
      <c r="J4" s="251" t="s">
        <v>454</v>
      </c>
      <c r="K4" s="251" t="s">
        <v>455</v>
      </c>
      <c r="L4" s="251" t="s">
        <v>79</v>
      </c>
      <c r="M4" s="251" t="s">
        <v>332</v>
      </c>
      <c r="N4" s="251" t="s">
        <v>18</v>
      </c>
      <c r="O4" s="251" t="s">
        <v>176</v>
      </c>
      <c r="P4" s="251" t="s">
        <v>132</v>
      </c>
      <c r="Q4" s="251" t="s">
        <v>457</v>
      </c>
      <c r="R4" s="251" t="s">
        <v>458</v>
      </c>
      <c r="S4" s="251" t="s">
        <v>4</v>
      </c>
    </row>
    <row r="5" spans="1:28">
      <c r="A5" s="230"/>
      <c r="B5" s="230"/>
      <c r="C5" s="244"/>
      <c r="D5" s="252" t="s">
        <v>93</v>
      </c>
      <c r="E5" s="252"/>
      <c r="F5" s="252"/>
      <c r="G5" s="252" t="s">
        <v>428</v>
      </c>
      <c r="H5" s="252" t="s">
        <v>388</v>
      </c>
      <c r="I5" s="252" t="s">
        <v>367</v>
      </c>
      <c r="J5" s="252" t="s">
        <v>460</v>
      </c>
      <c r="K5" s="252" t="s">
        <v>148</v>
      </c>
      <c r="L5" s="279" t="s">
        <v>270</v>
      </c>
      <c r="M5" s="283" t="s">
        <v>196</v>
      </c>
      <c r="N5" s="279" t="s">
        <v>278</v>
      </c>
      <c r="O5" s="279" t="s">
        <v>459</v>
      </c>
      <c r="P5" s="279" t="s">
        <v>412</v>
      </c>
      <c r="Q5" s="279" t="s">
        <v>442</v>
      </c>
      <c r="R5" s="279" t="s">
        <v>167</v>
      </c>
      <c r="S5" s="287" t="s">
        <v>334</v>
      </c>
    </row>
    <row r="6" spans="1:28" ht="18" customHeight="1">
      <c r="A6" s="231"/>
      <c r="B6" s="231"/>
      <c r="C6" s="245"/>
      <c r="D6" s="253" t="s">
        <v>209</v>
      </c>
      <c r="E6" s="253" t="s">
        <v>387</v>
      </c>
      <c r="F6" s="253" t="s">
        <v>34</v>
      </c>
      <c r="G6" s="253" t="s">
        <v>461</v>
      </c>
      <c r="H6" s="253" t="s">
        <v>16</v>
      </c>
      <c r="I6" s="253" t="s">
        <v>61</v>
      </c>
      <c r="J6" s="253" t="s">
        <v>310</v>
      </c>
      <c r="K6" s="253" t="s">
        <v>462</v>
      </c>
      <c r="L6" s="280" t="s">
        <v>161</v>
      </c>
      <c r="M6" s="284" t="s">
        <v>463</v>
      </c>
      <c r="N6" s="280" t="s">
        <v>75</v>
      </c>
      <c r="O6" s="280" t="s">
        <v>422</v>
      </c>
      <c r="P6" s="284" t="s">
        <v>304</v>
      </c>
      <c r="Q6" s="284" t="s">
        <v>464</v>
      </c>
      <c r="R6" s="280" t="s">
        <v>465</v>
      </c>
      <c r="S6" s="280" t="s">
        <v>205</v>
      </c>
    </row>
    <row r="7" spans="1:28" ht="15.75" customHeight="1">
      <c r="A7" s="293"/>
      <c r="B7" s="293"/>
      <c r="C7" s="293"/>
      <c r="D7" s="254" t="s">
        <v>134</v>
      </c>
      <c r="E7" s="254"/>
      <c r="F7" s="254"/>
      <c r="G7" s="254"/>
      <c r="H7" s="254"/>
      <c r="I7" s="254"/>
      <c r="J7" s="254"/>
      <c r="K7" s="254"/>
      <c r="L7" s="254"/>
      <c r="M7" s="254"/>
      <c r="N7" s="254"/>
      <c r="O7" s="254"/>
      <c r="P7" s="254"/>
      <c r="Q7" s="254"/>
      <c r="R7" s="254"/>
      <c r="S7" s="293"/>
    </row>
    <row r="8" spans="1:28" ht="13.5" customHeight="1">
      <c r="A8" s="233" t="s">
        <v>185</v>
      </c>
      <c r="B8" s="233" t="s">
        <v>58</v>
      </c>
      <c r="C8" s="246" t="s">
        <v>56</v>
      </c>
      <c r="D8" s="255">
        <v>99.7</v>
      </c>
      <c r="E8" s="266">
        <v>105.8</v>
      </c>
      <c r="F8" s="266">
        <v>103.4</v>
      </c>
      <c r="G8" s="266">
        <v>120.4</v>
      </c>
      <c r="H8" s="266">
        <v>98</v>
      </c>
      <c r="I8" s="266">
        <v>101.1</v>
      </c>
      <c r="J8" s="266">
        <v>102.5</v>
      </c>
      <c r="K8" s="266">
        <v>95.9</v>
      </c>
      <c r="L8" s="281">
        <v>109.5</v>
      </c>
      <c r="M8" s="281">
        <v>97.8</v>
      </c>
      <c r="N8" s="281">
        <v>92.9</v>
      </c>
      <c r="O8" s="281">
        <v>102.9</v>
      </c>
      <c r="P8" s="266">
        <v>82.4</v>
      </c>
      <c r="Q8" s="266">
        <v>94.2</v>
      </c>
      <c r="R8" s="266">
        <v>101.8</v>
      </c>
      <c r="S8" s="281">
        <v>103.7</v>
      </c>
    </row>
    <row r="9" spans="1:28" ht="13.5" customHeight="1">
      <c r="A9" s="234" t="s">
        <v>51</v>
      </c>
      <c r="B9" s="234" t="s">
        <v>331</v>
      </c>
      <c r="C9" s="246"/>
      <c r="D9" s="256">
        <v>99.7</v>
      </c>
      <c r="E9" s="267">
        <v>99.7</v>
      </c>
      <c r="F9" s="267">
        <v>102.9</v>
      </c>
      <c r="G9" s="267">
        <v>111</v>
      </c>
      <c r="H9" s="267">
        <v>100.5</v>
      </c>
      <c r="I9" s="267">
        <v>105</v>
      </c>
      <c r="J9" s="267">
        <v>102.7</v>
      </c>
      <c r="K9" s="267">
        <v>98</v>
      </c>
      <c r="L9" s="282">
        <v>108</v>
      </c>
      <c r="M9" s="282">
        <v>95.4</v>
      </c>
      <c r="N9" s="282">
        <v>105.3</v>
      </c>
      <c r="O9" s="282">
        <v>101.4</v>
      </c>
      <c r="P9" s="267">
        <v>76.099999999999994</v>
      </c>
      <c r="Q9" s="267">
        <v>94.9</v>
      </c>
      <c r="R9" s="267">
        <v>100.2</v>
      </c>
      <c r="S9" s="282">
        <v>105.2</v>
      </c>
    </row>
    <row r="10" spans="1:28">
      <c r="A10" s="234"/>
      <c r="B10" s="234" t="s">
        <v>240</v>
      </c>
      <c r="C10" s="246"/>
      <c r="D10" s="256">
        <v>100</v>
      </c>
      <c r="E10" s="267">
        <v>100</v>
      </c>
      <c r="F10" s="267">
        <v>100</v>
      </c>
      <c r="G10" s="267">
        <v>100</v>
      </c>
      <c r="H10" s="267">
        <v>100</v>
      </c>
      <c r="I10" s="267">
        <v>100</v>
      </c>
      <c r="J10" s="267">
        <v>100</v>
      </c>
      <c r="K10" s="267">
        <v>100</v>
      </c>
      <c r="L10" s="282">
        <v>100</v>
      </c>
      <c r="M10" s="282">
        <v>100</v>
      </c>
      <c r="N10" s="282">
        <v>100</v>
      </c>
      <c r="O10" s="282">
        <v>100</v>
      </c>
      <c r="P10" s="267">
        <v>100</v>
      </c>
      <c r="Q10" s="267">
        <v>100</v>
      </c>
      <c r="R10" s="267">
        <v>100</v>
      </c>
      <c r="S10" s="282">
        <v>100</v>
      </c>
    </row>
    <row r="11" spans="1:28" ht="13.5" customHeight="1">
      <c r="A11" s="234"/>
      <c r="B11" s="234" t="s">
        <v>149</v>
      </c>
      <c r="C11" s="246"/>
      <c r="D11" s="256">
        <v>101.3</v>
      </c>
      <c r="E11" s="267">
        <v>107.2</v>
      </c>
      <c r="F11" s="267">
        <v>101.8</v>
      </c>
      <c r="G11" s="267">
        <v>101.5</v>
      </c>
      <c r="H11" s="267">
        <v>107</v>
      </c>
      <c r="I11" s="267">
        <v>99.6</v>
      </c>
      <c r="J11" s="267">
        <v>93.2</v>
      </c>
      <c r="K11" s="267">
        <v>91.1</v>
      </c>
      <c r="L11" s="267">
        <v>112.4</v>
      </c>
      <c r="M11" s="267">
        <v>105.1</v>
      </c>
      <c r="N11" s="267">
        <v>100.1</v>
      </c>
      <c r="O11" s="267">
        <v>101.3</v>
      </c>
      <c r="P11" s="267">
        <v>99.2</v>
      </c>
      <c r="Q11" s="267">
        <v>101.3</v>
      </c>
      <c r="R11" s="267">
        <v>101.8</v>
      </c>
      <c r="S11" s="267">
        <v>117.2</v>
      </c>
    </row>
    <row r="12" spans="1:28" ht="13.5" customHeight="1">
      <c r="A12" s="234"/>
      <c r="B12" s="234" t="s">
        <v>364</v>
      </c>
      <c r="C12" s="246"/>
      <c r="D12" s="257">
        <v>101.6</v>
      </c>
      <c r="E12" s="263">
        <v>102.9</v>
      </c>
      <c r="F12" s="263">
        <v>105.9</v>
      </c>
      <c r="G12" s="263">
        <v>96.1</v>
      </c>
      <c r="H12" s="263">
        <v>105.2</v>
      </c>
      <c r="I12" s="263">
        <v>92.6</v>
      </c>
      <c r="J12" s="263">
        <v>90.7</v>
      </c>
      <c r="K12" s="263">
        <v>95.3</v>
      </c>
      <c r="L12" s="263">
        <v>109.3</v>
      </c>
      <c r="M12" s="263">
        <v>101</v>
      </c>
      <c r="N12" s="263">
        <v>99.9</v>
      </c>
      <c r="O12" s="263">
        <v>107.2</v>
      </c>
      <c r="P12" s="263">
        <v>98.8</v>
      </c>
      <c r="Q12" s="263">
        <v>100.7</v>
      </c>
      <c r="R12" s="263">
        <v>108.4</v>
      </c>
      <c r="S12" s="263">
        <v>121.6</v>
      </c>
    </row>
    <row r="13" spans="1:28" ht="13.5" customHeight="1">
      <c r="A13" s="235"/>
      <c r="B13" s="235" t="s">
        <v>155</v>
      </c>
      <c r="C13" s="247"/>
      <c r="D13" s="258">
        <v>103.5</v>
      </c>
      <c r="E13" s="269">
        <v>104.4</v>
      </c>
      <c r="F13" s="269">
        <v>108.3</v>
      </c>
      <c r="G13" s="269">
        <v>104.9</v>
      </c>
      <c r="H13" s="269">
        <v>100.4</v>
      </c>
      <c r="I13" s="269">
        <v>99.1</v>
      </c>
      <c r="J13" s="269">
        <v>94.3</v>
      </c>
      <c r="K13" s="269">
        <v>92.7</v>
      </c>
      <c r="L13" s="269">
        <v>112.9</v>
      </c>
      <c r="M13" s="269">
        <v>103.2</v>
      </c>
      <c r="N13" s="269">
        <v>99.2</v>
      </c>
      <c r="O13" s="269">
        <v>97.9</v>
      </c>
      <c r="P13" s="269">
        <v>96.6</v>
      </c>
      <c r="Q13" s="269">
        <v>101.6</v>
      </c>
      <c r="R13" s="269">
        <v>110.3</v>
      </c>
      <c r="S13" s="269">
        <v>128</v>
      </c>
    </row>
    <row r="14" spans="1:28" ht="13.5" customHeight="1">
      <c r="A14" s="234" t="s">
        <v>169</v>
      </c>
      <c r="B14" s="234">
        <v>9</v>
      </c>
      <c r="C14" s="246" t="s">
        <v>253</v>
      </c>
      <c r="D14" s="256">
        <v>103.5</v>
      </c>
      <c r="E14" s="267">
        <v>103.5</v>
      </c>
      <c r="F14" s="267">
        <v>108.9</v>
      </c>
      <c r="G14" s="267">
        <v>105.6</v>
      </c>
      <c r="H14" s="267">
        <v>97.6</v>
      </c>
      <c r="I14" s="267">
        <v>100.7</v>
      </c>
      <c r="J14" s="267">
        <v>94.6</v>
      </c>
      <c r="K14" s="267">
        <v>94.6</v>
      </c>
      <c r="L14" s="267">
        <v>107.2</v>
      </c>
      <c r="M14" s="267">
        <v>103</v>
      </c>
      <c r="N14" s="267">
        <v>102.9</v>
      </c>
      <c r="O14" s="267">
        <v>93.1</v>
      </c>
      <c r="P14" s="267">
        <v>90.9</v>
      </c>
      <c r="Q14" s="267">
        <v>103</v>
      </c>
      <c r="R14" s="267">
        <v>106.7</v>
      </c>
      <c r="S14" s="267">
        <v>129.80000000000001</v>
      </c>
    </row>
    <row r="15" spans="1:28" ht="13.5" customHeight="1">
      <c r="A15" s="236" t="s">
        <v>85</v>
      </c>
      <c r="B15" s="234">
        <v>10</v>
      </c>
      <c r="C15" s="246"/>
      <c r="D15" s="256">
        <v>104.3</v>
      </c>
      <c r="E15" s="267">
        <v>104.9</v>
      </c>
      <c r="F15" s="267">
        <v>109.7</v>
      </c>
      <c r="G15" s="267">
        <v>104</v>
      </c>
      <c r="H15" s="267">
        <v>110.2</v>
      </c>
      <c r="I15" s="267">
        <v>100.7</v>
      </c>
      <c r="J15" s="267">
        <v>96.9</v>
      </c>
      <c r="K15" s="267">
        <v>93.9</v>
      </c>
      <c r="L15" s="267">
        <v>110.1</v>
      </c>
      <c r="M15" s="267">
        <v>102.7</v>
      </c>
      <c r="N15" s="267">
        <v>100.4</v>
      </c>
      <c r="O15" s="267">
        <v>93.7</v>
      </c>
      <c r="P15" s="267">
        <v>95.5</v>
      </c>
      <c r="Q15" s="267">
        <v>101.4</v>
      </c>
      <c r="R15" s="267">
        <v>108</v>
      </c>
      <c r="S15" s="267">
        <v>128.69999999999999</v>
      </c>
    </row>
    <row r="16" spans="1:28" ht="13.5" customHeight="1">
      <c r="A16" s="236" t="s">
        <v>85</v>
      </c>
      <c r="B16" s="234">
        <v>11</v>
      </c>
      <c r="C16" s="246"/>
      <c r="D16" s="256">
        <v>105.1</v>
      </c>
      <c r="E16" s="267">
        <v>107.1</v>
      </c>
      <c r="F16" s="267">
        <v>110.2</v>
      </c>
      <c r="G16" s="267">
        <v>106.2</v>
      </c>
      <c r="H16" s="267">
        <v>113.1</v>
      </c>
      <c r="I16" s="267">
        <v>103.5</v>
      </c>
      <c r="J16" s="267">
        <v>97</v>
      </c>
      <c r="K16" s="267">
        <v>94.6</v>
      </c>
      <c r="L16" s="267">
        <v>109</v>
      </c>
      <c r="M16" s="267">
        <v>101.9</v>
      </c>
      <c r="N16" s="267">
        <v>103.8</v>
      </c>
      <c r="O16" s="267">
        <v>92.6</v>
      </c>
      <c r="P16" s="267">
        <v>94.7</v>
      </c>
      <c r="Q16" s="267">
        <v>102.6</v>
      </c>
      <c r="R16" s="267">
        <v>108.8</v>
      </c>
      <c r="S16" s="267">
        <v>129.4</v>
      </c>
    </row>
    <row r="17" spans="1:43" ht="13.5" customHeight="1">
      <c r="A17" s="236" t="s">
        <v>85</v>
      </c>
      <c r="B17" s="234">
        <v>12</v>
      </c>
      <c r="D17" s="256">
        <v>104.8</v>
      </c>
      <c r="E17" s="267">
        <v>104</v>
      </c>
      <c r="F17" s="267">
        <v>109.9</v>
      </c>
      <c r="G17" s="267">
        <v>107.3</v>
      </c>
      <c r="H17" s="267">
        <v>107.8</v>
      </c>
      <c r="I17" s="267">
        <v>102.6</v>
      </c>
      <c r="J17" s="267">
        <v>97.6</v>
      </c>
      <c r="K17" s="267">
        <v>95.9</v>
      </c>
      <c r="L17" s="267">
        <v>110.7</v>
      </c>
      <c r="M17" s="267">
        <v>100.8</v>
      </c>
      <c r="N17" s="267">
        <v>100.2</v>
      </c>
      <c r="O17" s="267">
        <v>94.2</v>
      </c>
      <c r="P17" s="267">
        <v>100.3</v>
      </c>
      <c r="Q17" s="267">
        <v>101.8</v>
      </c>
      <c r="R17" s="267">
        <v>108.1</v>
      </c>
      <c r="S17" s="267">
        <v>126.2</v>
      </c>
    </row>
    <row r="18" spans="1:43" ht="13.5" customHeight="1">
      <c r="A18" s="236" t="s">
        <v>469</v>
      </c>
      <c r="B18" s="234" t="s">
        <v>361</v>
      </c>
      <c r="C18" s="246"/>
      <c r="D18" s="256">
        <v>105.1</v>
      </c>
      <c r="E18" s="267">
        <v>102</v>
      </c>
      <c r="F18" s="267">
        <v>107.7</v>
      </c>
      <c r="G18" s="267">
        <v>120.6</v>
      </c>
      <c r="H18" s="267">
        <v>106.1</v>
      </c>
      <c r="I18" s="267">
        <v>93.7</v>
      </c>
      <c r="J18" s="267">
        <v>108.1</v>
      </c>
      <c r="K18" s="267">
        <v>92.8</v>
      </c>
      <c r="L18" s="267">
        <v>107.8</v>
      </c>
      <c r="M18" s="267">
        <v>104.8</v>
      </c>
      <c r="N18" s="267">
        <v>93.7</v>
      </c>
      <c r="O18" s="267">
        <v>87.8</v>
      </c>
      <c r="P18" s="267">
        <v>102.1</v>
      </c>
      <c r="Q18" s="267">
        <v>99.3</v>
      </c>
      <c r="R18" s="267">
        <v>118.1</v>
      </c>
      <c r="S18" s="267">
        <v>133.19999999999999</v>
      </c>
    </row>
    <row r="19" spans="1:43" ht="13.5" customHeight="1">
      <c r="A19" s="236" t="s">
        <v>85</v>
      </c>
      <c r="B19" s="234">
        <v>2</v>
      </c>
      <c r="C19" s="246"/>
      <c r="D19" s="256">
        <v>105.6</v>
      </c>
      <c r="E19" s="267">
        <v>104.6</v>
      </c>
      <c r="F19" s="267">
        <v>109.9</v>
      </c>
      <c r="G19" s="267">
        <v>117.3</v>
      </c>
      <c r="H19" s="267">
        <v>105</v>
      </c>
      <c r="I19" s="267">
        <v>98.9</v>
      </c>
      <c r="J19" s="267">
        <v>106.9</v>
      </c>
      <c r="K19" s="267">
        <v>92.8</v>
      </c>
      <c r="L19" s="267">
        <v>107.3</v>
      </c>
      <c r="M19" s="267">
        <v>105.4</v>
      </c>
      <c r="N19" s="267">
        <v>94.9</v>
      </c>
      <c r="O19" s="267">
        <v>88.3</v>
      </c>
      <c r="P19" s="267">
        <v>101.9</v>
      </c>
      <c r="Q19" s="267">
        <v>98.1</v>
      </c>
      <c r="R19" s="267">
        <v>122.3</v>
      </c>
      <c r="S19" s="267">
        <v>128.69999999999999</v>
      </c>
    </row>
    <row r="20" spans="1:43" ht="13.5" customHeight="1">
      <c r="A20" s="236" t="s">
        <v>85</v>
      </c>
      <c r="B20" s="234">
        <v>3</v>
      </c>
      <c r="C20" s="246"/>
      <c r="D20" s="256">
        <v>106.3</v>
      </c>
      <c r="E20" s="267">
        <v>104.7</v>
      </c>
      <c r="F20" s="267">
        <v>110</v>
      </c>
      <c r="G20" s="267">
        <v>120.7</v>
      </c>
      <c r="H20" s="267">
        <v>106.4</v>
      </c>
      <c r="I20" s="267">
        <v>98</v>
      </c>
      <c r="J20" s="267">
        <v>106</v>
      </c>
      <c r="K20" s="267">
        <v>95.3</v>
      </c>
      <c r="L20" s="267">
        <v>108.6</v>
      </c>
      <c r="M20" s="267">
        <v>105.1</v>
      </c>
      <c r="N20" s="267">
        <v>94.5</v>
      </c>
      <c r="O20" s="267">
        <v>88.6</v>
      </c>
      <c r="P20" s="267">
        <v>102.8</v>
      </c>
      <c r="Q20" s="267">
        <v>101.4</v>
      </c>
      <c r="R20" s="267">
        <v>118.7</v>
      </c>
      <c r="S20" s="267">
        <v>131</v>
      </c>
    </row>
    <row r="21" spans="1:43" ht="13.5" customHeight="1">
      <c r="A21" s="237" t="s">
        <v>85</v>
      </c>
      <c r="B21" s="234">
        <v>4</v>
      </c>
      <c r="C21" s="246"/>
      <c r="D21" s="256">
        <v>108.2</v>
      </c>
      <c r="E21" s="267">
        <v>107</v>
      </c>
      <c r="F21" s="267">
        <v>112.7</v>
      </c>
      <c r="G21" s="267">
        <v>120.1</v>
      </c>
      <c r="H21" s="267">
        <v>104.4</v>
      </c>
      <c r="I21" s="267">
        <v>98.7</v>
      </c>
      <c r="J21" s="267">
        <v>108.4</v>
      </c>
      <c r="K21" s="267">
        <v>95.3</v>
      </c>
      <c r="L21" s="267">
        <v>112.5</v>
      </c>
      <c r="M21" s="267">
        <v>109.6</v>
      </c>
      <c r="N21" s="267">
        <v>93.4</v>
      </c>
      <c r="O21" s="267">
        <v>92.6</v>
      </c>
      <c r="P21" s="267">
        <v>101.2</v>
      </c>
      <c r="Q21" s="267">
        <v>103.7</v>
      </c>
      <c r="R21" s="267">
        <v>117.8</v>
      </c>
      <c r="S21" s="267">
        <v>132</v>
      </c>
    </row>
    <row r="22" spans="1:43" ht="13.5" customHeight="1">
      <c r="A22" s="236" t="s">
        <v>85</v>
      </c>
      <c r="B22" s="234">
        <v>5</v>
      </c>
      <c r="D22" s="256">
        <v>106.5</v>
      </c>
      <c r="E22" s="267">
        <v>107.9</v>
      </c>
      <c r="F22" s="267">
        <v>111.4</v>
      </c>
      <c r="G22" s="267">
        <v>120.8</v>
      </c>
      <c r="H22" s="267">
        <v>105.3</v>
      </c>
      <c r="I22" s="267">
        <v>97.2</v>
      </c>
      <c r="J22" s="267">
        <v>107.2</v>
      </c>
      <c r="K22" s="267">
        <v>96.1</v>
      </c>
      <c r="L22" s="267">
        <v>107.6</v>
      </c>
      <c r="M22" s="267">
        <v>104</v>
      </c>
      <c r="N22" s="267">
        <v>97</v>
      </c>
      <c r="O22" s="267">
        <v>90.9</v>
      </c>
      <c r="P22" s="267">
        <v>101.6</v>
      </c>
      <c r="Q22" s="267">
        <v>97.3</v>
      </c>
      <c r="R22" s="267">
        <v>116.2</v>
      </c>
      <c r="S22" s="267">
        <v>130.30000000000001</v>
      </c>
    </row>
    <row r="23" spans="1:43" ht="13.5" customHeight="1">
      <c r="A23" s="236" t="s">
        <v>85</v>
      </c>
      <c r="B23" s="234">
        <v>6</v>
      </c>
      <c r="C23" s="246"/>
      <c r="D23" s="256">
        <v>107.3</v>
      </c>
      <c r="E23" s="267">
        <v>105.6</v>
      </c>
      <c r="F23" s="267">
        <v>112.8</v>
      </c>
      <c r="G23" s="267">
        <v>120.4</v>
      </c>
      <c r="H23" s="267">
        <v>103.9</v>
      </c>
      <c r="I23" s="267">
        <v>98.5</v>
      </c>
      <c r="J23" s="267">
        <v>108</v>
      </c>
      <c r="K23" s="267">
        <v>94.8</v>
      </c>
      <c r="L23" s="267">
        <v>106.1</v>
      </c>
      <c r="M23" s="267">
        <v>108.3</v>
      </c>
      <c r="N23" s="267">
        <v>97.7</v>
      </c>
      <c r="O23" s="267">
        <v>92.5</v>
      </c>
      <c r="P23" s="267">
        <v>101.6</v>
      </c>
      <c r="Q23" s="267">
        <v>98</v>
      </c>
      <c r="R23" s="267">
        <v>118.1</v>
      </c>
      <c r="S23" s="267">
        <v>131.9</v>
      </c>
    </row>
    <row r="24" spans="1:43" ht="13.5" customHeight="1">
      <c r="A24" s="236" t="s">
        <v>85</v>
      </c>
      <c r="B24" s="234">
        <v>7</v>
      </c>
      <c r="C24" s="246"/>
      <c r="D24" s="256">
        <v>106</v>
      </c>
      <c r="E24" s="267">
        <v>108.8</v>
      </c>
      <c r="F24" s="267">
        <v>111.7</v>
      </c>
      <c r="G24" s="267">
        <v>126.2</v>
      </c>
      <c r="H24" s="267">
        <v>105.4</v>
      </c>
      <c r="I24" s="267">
        <v>97.4</v>
      </c>
      <c r="J24" s="267">
        <v>103.8</v>
      </c>
      <c r="K24" s="267">
        <v>96.2</v>
      </c>
      <c r="L24" s="267">
        <v>98.8</v>
      </c>
      <c r="M24" s="267">
        <v>108.3</v>
      </c>
      <c r="N24" s="267">
        <v>89.9</v>
      </c>
      <c r="O24" s="267">
        <v>94.4</v>
      </c>
      <c r="P24" s="267">
        <v>101.4</v>
      </c>
      <c r="Q24" s="267">
        <v>96.9</v>
      </c>
      <c r="R24" s="267">
        <v>114.2</v>
      </c>
      <c r="S24" s="267">
        <v>132</v>
      </c>
    </row>
    <row r="25" spans="1:43" s="292" customFormat="1" ht="13.5" customHeight="1">
      <c r="A25" s="313" t="s">
        <v>85</v>
      </c>
      <c r="B25" s="234">
        <v>8</v>
      </c>
      <c r="C25" s="246"/>
      <c r="D25" s="257">
        <v>105.5</v>
      </c>
      <c r="E25" s="268">
        <v>111.2</v>
      </c>
      <c r="F25" s="268">
        <v>110.8</v>
      </c>
      <c r="G25" s="268">
        <v>127.8</v>
      </c>
      <c r="H25" s="268">
        <v>108.2</v>
      </c>
      <c r="I25" s="268">
        <v>94.7</v>
      </c>
      <c r="J25" s="268">
        <v>105.2</v>
      </c>
      <c r="K25" s="268">
        <v>97.3</v>
      </c>
      <c r="L25" s="268">
        <v>96.8</v>
      </c>
      <c r="M25" s="268">
        <v>107.9</v>
      </c>
      <c r="N25" s="268">
        <v>95</v>
      </c>
      <c r="O25" s="268">
        <v>95.7</v>
      </c>
      <c r="P25" s="268">
        <v>98.7</v>
      </c>
      <c r="Q25" s="268">
        <v>96.2</v>
      </c>
      <c r="R25" s="268">
        <v>117.6</v>
      </c>
      <c r="S25" s="268">
        <v>127.5</v>
      </c>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row>
    <row r="26" spans="1:43" ht="13.5" customHeight="1">
      <c r="A26" s="238" t="s">
        <v>85</v>
      </c>
      <c r="B26" s="242">
        <v>9</v>
      </c>
      <c r="C26" s="248"/>
      <c r="D26" s="259">
        <v>106.6</v>
      </c>
      <c r="E26" s="270">
        <v>113.5</v>
      </c>
      <c r="F26" s="270">
        <v>111.3</v>
      </c>
      <c r="G26" s="270">
        <v>130.4</v>
      </c>
      <c r="H26" s="270">
        <v>107.1</v>
      </c>
      <c r="I26" s="270">
        <v>96.7</v>
      </c>
      <c r="J26" s="270">
        <v>106.2</v>
      </c>
      <c r="K26" s="270">
        <v>96.8</v>
      </c>
      <c r="L26" s="270">
        <v>93.8</v>
      </c>
      <c r="M26" s="270">
        <v>104.9</v>
      </c>
      <c r="N26" s="270">
        <v>90</v>
      </c>
      <c r="O26" s="270">
        <v>94.7</v>
      </c>
      <c r="P26" s="270">
        <v>99.5</v>
      </c>
      <c r="Q26" s="270">
        <v>100.5</v>
      </c>
      <c r="R26" s="270">
        <v>111</v>
      </c>
      <c r="S26" s="270">
        <v>132.4</v>
      </c>
    </row>
    <row r="27" spans="1:43" ht="17.25" customHeight="1">
      <c r="A27" s="293"/>
      <c r="B27" s="293"/>
      <c r="C27" s="293"/>
      <c r="D27" s="260" t="s">
        <v>94</v>
      </c>
      <c r="E27" s="260"/>
      <c r="F27" s="260"/>
      <c r="G27" s="260"/>
      <c r="H27" s="260"/>
      <c r="I27" s="260"/>
      <c r="J27" s="260"/>
      <c r="K27" s="260"/>
      <c r="L27" s="260"/>
      <c r="M27" s="260"/>
      <c r="N27" s="260"/>
      <c r="O27" s="260"/>
      <c r="P27" s="260"/>
      <c r="Q27" s="260"/>
      <c r="R27" s="260"/>
      <c r="S27" s="260"/>
    </row>
    <row r="28" spans="1:43" ht="13.5" customHeight="1">
      <c r="A28" s="233" t="s">
        <v>185</v>
      </c>
      <c r="B28" s="233" t="s">
        <v>58</v>
      </c>
      <c r="C28" s="246" t="s">
        <v>56</v>
      </c>
      <c r="D28" s="255">
        <v>-0.1</v>
      </c>
      <c r="E28" s="266">
        <v>5.7</v>
      </c>
      <c r="F28" s="266">
        <v>-0.7</v>
      </c>
      <c r="G28" s="266">
        <v>25.8</v>
      </c>
      <c r="H28" s="266">
        <v>-8</v>
      </c>
      <c r="I28" s="266">
        <v>-4.4000000000000004</v>
      </c>
      <c r="J28" s="266">
        <v>12.7</v>
      </c>
      <c r="K28" s="266">
        <v>-3.5</v>
      </c>
      <c r="L28" s="281">
        <v>-6.8</v>
      </c>
      <c r="M28" s="281">
        <v>11.7</v>
      </c>
      <c r="N28" s="281">
        <v>-8.6999999999999993</v>
      </c>
      <c r="O28" s="281">
        <v>5.7</v>
      </c>
      <c r="P28" s="266">
        <v>-17.600000000000001</v>
      </c>
      <c r="Q28" s="266">
        <v>6.1</v>
      </c>
      <c r="R28" s="266">
        <v>-1.2</v>
      </c>
      <c r="S28" s="281">
        <v>0.7</v>
      </c>
    </row>
    <row r="29" spans="1:43" ht="13.5" customHeight="1">
      <c r="A29" s="234" t="s">
        <v>51</v>
      </c>
      <c r="B29" s="234" t="s">
        <v>331</v>
      </c>
      <c r="C29" s="246"/>
      <c r="D29" s="256">
        <v>0</v>
      </c>
      <c r="E29" s="267">
        <v>-5.8</v>
      </c>
      <c r="F29" s="267">
        <v>-0.5</v>
      </c>
      <c r="G29" s="267">
        <v>-7.8</v>
      </c>
      <c r="H29" s="267">
        <v>2.5</v>
      </c>
      <c r="I29" s="267">
        <v>3.9</v>
      </c>
      <c r="J29" s="267">
        <v>0.2</v>
      </c>
      <c r="K29" s="267">
        <v>2.2000000000000002</v>
      </c>
      <c r="L29" s="282">
        <v>-1.3</v>
      </c>
      <c r="M29" s="282">
        <v>-2.4</v>
      </c>
      <c r="N29" s="282">
        <v>13.4</v>
      </c>
      <c r="O29" s="282">
        <v>-1.5</v>
      </c>
      <c r="P29" s="267">
        <v>-7.6</v>
      </c>
      <c r="Q29" s="267">
        <v>0.8</v>
      </c>
      <c r="R29" s="267">
        <v>-1.6</v>
      </c>
      <c r="S29" s="282">
        <v>1.5</v>
      </c>
    </row>
    <row r="30" spans="1:43" ht="13.5" customHeight="1">
      <c r="A30" s="234"/>
      <c r="B30" s="234" t="s">
        <v>240</v>
      </c>
      <c r="C30" s="246"/>
      <c r="D30" s="256">
        <v>0.3</v>
      </c>
      <c r="E30" s="267">
        <v>0.4</v>
      </c>
      <c r="F30" s="267">
        <v>-2.8</v>
      </c>
      <c r="G30" s="267">
        <v>-9.9</v>
      </c>
      <c r="H30" s="267">
        <v>-0.5</v>
      </c>
      <c r="I30" s="267">
        <v>-4.8</v>
      </c>
      <c r="J30" s="267">
        <v>-2.6</v>
      </c>
      <c r="K30" s="267">
        <v>2.1</v>
      </c>
      <c r="L30" s="282">
        <v>-7.4</v>
      </c>
      <c r="M30" s="282">
        <v>4.8</v>
      </c>
      <c r="N30" s="282">
        <v>-5</v>
      </c>
      <c r="O30" s="282">
        <v>-1.4</v>
      </c>
      <c r="P30" s="267">
        <v>31.4</v>
      </c>
      <c r="Q30" s="267">
        <v>5.4</v>
      </c>
      <c r="R30" s="267">
        <v>-0.2</v>
      </c>
      <c r="S30" s="282">
        <v>-5</v>
      </c>
    </row>
    <row r="31" spans="1:43" ht="13.5" customHeight="1">
      <c r="A31" s="234"/>
      <c r="B31" s="234" t="s">
        <v>149</v>
      </c>
      <c r="C31" s="246"/>
      <c r="D31" s="256">
        <v>1.3</v>
      </c>
      <c r="E31" s="267">
        <v>7.1</v>
      </c>
      <c r="F31" s="267">
        <v>1.9</v>
      </c>
      <c r="G31" s="267">
        <v>1.5</v>
      </c>
      <c r="H31" s="267">
        <v>7</v>
      </c>
      <c r="I31" s="267">
        <v>-0.4</v>
      </c>
      <c r="J31" s="267">
        <v>-6.8</v>
      </c>
      <c r="K31" s="267">
        <v>-8.9</v>
      </c>
      <c r="L31" s="282">
        <v>12.5</v>
      </c>
      <c r="M31" s="282">
        <v>5.0999999999999996</v>
      </c>
      <c r="N31" s="282">
        <v>0.1</v>
      </c>
      <c r="O31" s="282">
        <v>1.3</v>
      </c>
      <c r="P31" s="267">
        <v>-0.9</v>
      </c>
      <c r="Q31" s="267">
        <v>1.3</v>
      </c>
      <c r="R31" s="267">
        <v>1.8</v>
      </c>
      <c r="S31" s="282">
        <v>17.2</v>
      </c>
    </row>
    <row r="32" spans="1:43" ht="13.5" customHeight="1">
      <c r="A32" s="234"/>
      <c r="B32" s="234" t="s">
        <v>364</v>
      </c>
      <c r="C32" s="246"/>
      <c r="D32" s="256">
        <v>0.3</v>
      </c>
      <c r="E32" s="267">
        <v>-4</v>
      </c>
      <c r="F32" s="267">
        <v>4</v>
      </c>
      <c r="G32" s="267">
        <v>-5.3</v>
      </c>
      <c r="H32" s="267">
        <v>-1.7</v>
      </c>
      <c r="I32" s="267">
        <v>-7</v>
      </c>
      <c r="J32" s="267">
        <v>-2.7</v>
      </c>
      <c r="K32" s="267">
        <v>4.5999999999999996</v>
      </c>
      <c r="L32" s="282">
        <v>-2.8</v>
      </c>
      <c r="M32" s="282">
        <v>-3.9</v>
      </c>
      <c r="N32" s="282">
        <v>-0.2</v>
      </c>
      <c r="O32" s="282">
        <v>5.8</v>
      </c>
      <c r="P32" s="267">
        <v>-0.4</v>
      </c>
      <c r="Q32" s="267">
        <v>-0.6</v>
      </c>
      <c r="R32" s="267">
        <v>6.5</v>
      </c>
      <c r="S32" s="282">
        <v>3.8</v>
      </c>
    </row>
    <row r="33" spans="1:32" ht="13.5" customHeight="1">
      <c r="A33" s="235"/>
      <c r="B33" s="235" t="s">
        <v>155</v>
      </c>
      <c r="C33" s="247"/>
      <c r="D33" s="258">
        <v>1.9</v>
      </c>
      <c r="E33" s="269">
        <v>1.5</v>
      </c>
      <c r="F33" s="269">
        <v>2.2999999999999998</v>
      </c>
      <c r="G33" s="269">
        <v>9.1999999999999993</v>
      </c>
      <c r="H33" s="269">
        <v>-4.5999999999999996</v>
      </c>
      <c r="I33" s="269">
        <v>7</v>
      </c>
      <c r="J33" s="269">
        <v>4</v>
      </c>
      <c r="K33" s="269">
        <v>-2.7</v>
      </c>
      <c r="L33" s="269">
        <v>3.3</v>
      </c>
      <c r="M33" s="269">
        <v>2.2000000000000002</v>
      </c>
      <c r="N33" s="269">
        <v>-0.7</v>
      </c>
      <c r="O33" s="269">
        <v>-8.6999999999999993</v>
      </c>
      <c r="P33" s="269">
        <v>-2.2000000000000002</v>
      </c>
      <c r="Q33" s="269">
        <v>0.9</v>
      </c>
      <c r="R33" s="269">
        <v>1.8</v>
      </c>
      <c r="S33" s="269">
        <v>5.3</v>
      </c>
    </row>
    <row r="34" spans="1:32" ht="13.5" customHeight="1">
      <c r="A34" s="234" t="s">
        <v>169</v>
      </c>
      <c r="B34" s="234">
        <v>9</v>
      </c>
      <c r="C34" s="246" t="s">
        <v>547</v>
      </c>
      <c r="D34" s="256">
        <v>2.1</v>
      </c>
      <c r="E34" s="267">
        <v>4.0999999999999996</v>
      </c>
      <c r="F34" s="267">
        <v>3.2</v>
      </c>
      <c r="G34" s="267">
        <v>10.9</v>
      </c>
      <c r="H34" s="267">
        <v>-7.1</v>
      </c>
      <c r="I34" s="267">
        <v>5.2</v>
      </c>
      <c r="J34" s="267">
        <v>3.8</v>
      </c>
      <c r="K34" s="267">
        <v>-4.0999999999999996</v>
      </c>
      <c r="L34" s="267">
        <v>-8.3000000000000007</v>
      </c>
      <c r="M34" s="267">
        <v>3.3</v>
      </c>
      <c r="N34" s="267">
        <v>-1.6</v>
      </c>
      <c r="O34" s="267">
        <v>-15.4</v>
      </c>
      <c r="P34" s="267">
        <v>-2</v>
      </c>
      <c r="Q34" s="267">
        <v>2.1</v>
      </c>
      <c r="R34" s="267">
        <v>-1.4</v>
      </c>
      <c r="S34" s="267">
        <v>6.4</v>
      </c>
    </row>
    <row r="35" spans="1:32" ht="13.5" customHeight="1">
      <c r="A35" s="236" t="s">
        <v>85</v>
      </c>
      <c r="B35" s="234">
        <v>10</v>
      </c>
      <c r="C35" s="246"/>
      <c r="D35" s="256">
        <v>2.2999999999999998</v>
      </c>
      <c r="E35" s="267">
        <v>4.8</v>
      </c>
      <c r="F35" s="267">
        <v>2.5</v>
      </c>
      <c r="G35" s="267">
        <v>11.2</v>
      </c>
      <c r="H35" s="267">
        <v>5</v>
      </c>
      <c r="I35" s="267">
        <v>7.5</v>
      </c>
      <c r="J35" s="267">
        <v>6</v>
      </c>
      <c r="K35" s="267">
        <v>-1.5</v>
      </c>
      <c r="L35" s="267">
        <v>-7.5</v>
      </c>
      <c r="M35" s="267">
        <v>1</v>
      </c>
      <c r="N35" s="267">
        <v>3.1</v>
      </c>
      <c r="O35" s="267">
        <v>-13.6</v>
      </c>
      <c r="P35" s="267">
        <v>-3.2</v>
      </c>
      <c r="Q35" s="267">
        <v>1.6</v>
      </c>
      <c r="R35" s="267">
        <v>-1.8</v>
      </c>
      <c r="S35" s="267">
        <v>1.7</v>
      </c>
    </row>
    <row r="36" spans="1:32" ht="13.5" customHeight="1">
      <c r="A36" s="236" t="s">
        <v>85</v>
      </c>
      <c r="B36" s="234">
        <v>11</v>
      </c>
      <c r="C36" s="246"/>
      <c r="D36" s="256">
        <v>2.6</v>
      </c>
      <c r="E36" s="267">
        <v>3.7</v>
      </c>
      <c r="F36" s="267">
        <v>4.0999999999999996</v>
      </c>
      <c r="G36" s="267">
        <v>11.8</v>
      </c>
      <c r="H36" s="267">
        <v>4.8</v>
      </c>
      <c r="I36" s="267">
        <v>10</v>
      </c>
      <c r="J36" s="267">
        <v>5.8</v>
      </c>
      <c r="K36" s="267">
        <v>0.5</v>
      </c>
      <c r="L36" s="267">
        <v>-10.8</v>
      </c>
      <c r="M36" s="267">
        <v>-1.2</v>
      </c>
      <c r="N36" s="267">
        <v>1.9</v>
      </c>
      <c r="O36" s="267">
        <v>-13.4</v>
      </c>
      <c r="P36" s="267">
        <v>-5.0999999999999996</v>
      </c>
      <c r="Q36" s="267">
        <v>1.1000000000000001</v>
      </c>
      <c r="R36" s="267">
        <v>-0.1</v>
      </c>
      <c r="S36" s="267">
        <v>2.5</v>
      </c>
    </row>
    <row r="37" spans="1:32" ht="13.5" customHeight="1">
      <c r="A37" s="236" t="s">
        <v>85</v>
      </c>
      <c r="B37" s="234">
        <v>12</v>
      </c>
      <c r="D37" s="256">
        <v>2.1</v>
      </c>
      <c r="E37" s="267">
        <v>-1.3</v>
      </c>
      <c r="F37" s="267">
        <v>3.1</v>
      </c>
      <c r="G37" s="267">
        <v>11.4</v>
      </c>
      <c r="H37" s="267">
        <v>0.5</v>
      </c>
      <c r="I37" s="267">
        <v>6.5</v>
      </c>
      <c r="J37" s="267">
        <v>7.3</v>
      </c>
      <c r="K37" s="267">
        <v>-0.6</v>
      </c>
      <c r="L37" s="267">
        <v>-9.1</v>
      </c>
      <c r="M37" s="267">
        <v>2.2000000000000002</v>
      </c>
      <c r="N37" s="267">
        <v>1.8</v>
      </c>
      <c r="O37" s="267">
        <v>-11.6</v>
      </c>
      <c r="P37" s="267">
        <v>-1.2</v>
      </c>
      <c r="Q37" s="267">
        <v>2</v>
      </c>
      <c r="R37" s="267">
        <v>-2</v>
      </c>
      <c r="S37" s="267">
        <v>-1.4</v>
      </c>
    </row>
    <row r="38" spans="1:32" ht="13.5" customHeight="1">
      <c r="A38" s="236" t="s">
        <v>469</v>
      </c>
      <c r="B38" s="234" t="s">
        <v>361</v>
      </c>
      <c r="C38" s="246"/>
      <c r="D38" s="256">
        <v>2.5</v>
      </c>
      <c r="E38" s="267">
        <v>-2.2999999999999998</v>
      </c>
      <c r="F38" s="267">
        <v>0.6</v>
      </c>
      <c r="G38" s="267">
        <v>19.399999999999999</v>
      </c>
      <c r="H38" s="267">
        <v>10.1</v>
      </c>
      <c r="I38" s="267">
        <v>-2</v>
      </c>
      <c r="J38" s="267">
        <v>19.2</v>
      </c>
      <c r="K38" s="267">
        <v>2.2999999999999998</v>
      </c>
      <c r="L38" s="267">
        <v>-3.5</v>
      </c>
      <c r="M38" s="267">
        <v>-1.2</v>
      </c>
      <c r="N38" s="267">
        <v>0.3</v>
      </c>
      <c r="O38" s="267">
        <v>-14.1</v>
      </c>
      <c r="P38" s="267">
        <v>3</v>
      </c>
      <c r="Q38" s="267">
        <v>-1.5</v>
      </c>
      <c r="R38" s="267">
        <v>7.8</v>
      </c>
      <c r="S38" s="267">
        <v>6</v>
      </c>
    </row>
    <row r="39" spans="1:32" ht="13.5" customHeight="1">
      <c r="A39" s="236" t="s">
        <v>85</v>
      </c>
      <c r="B39" s="234">
        <v>2</v>
      </c>
      <c r="C39" s="246"/>
      <c r="D39" s="256">
        <v>3.3</v>
      </c>
      <c r="E39" s="267">
        <v>1.6</v>
      </c>
      <c r="F39" s="267">
        <v>1.6</v>
      </c>
      <c r="G39" s="267">
        <v>16.7</v>
      </c>
      <c r="H39" s="267">
        <v>11.8</v>
      </c>
      <c r="I39" s="267">
        <v>3.5</v>
      </c>
      <c r="J39" s="267">
        <v>18.600000000000001</v>
      </c>
      <c r="K39" s="267">
        <v>5</v>
      </c>
      <c r="L39" s="267">
        <v>-6.9</v>
      </c>
      <c r="M39" s="267">
        <v>-0.8</v>
      </c>
      <c r="N39" s="267">
        <v>4.2</v>
      </c>
      <c r="O39" s="267">
        <v>-18.100000000000001</v>
      </c>
      <c r="P39" s="267">
        <v>2.5</v>
      </c>
      <c r="Q39" s="267">
        <v>-0.7</v>
      </c>
      <c r="R39" s="267">
        <v>9.3000000000000007</v>
      </c>
      <c r="S39" s="267">
        <v>3.7</v>
      </c>
    </row>
    <row r="40" spans="1:32" ht="13.5" customHeight="1">
      <c r="A40" s="236" t="s">
        <v>85</v>
      </c>
      <c r="B40" s="234">
        <v>3</v>
      </c>
      <c r="C40" s="246"/>
      <c r="D40" s="256">
        <v>4.2</v>
      </c>
      <c r="E40" s="267">
        <v>0.6</v>
      </c>
      <c r="F40" s="267">
        <v>1.9</v>
      </c>
      <c r="G40" s="267">
        <v>19.2</v>
      </c>
      <c r="H40" s="267">
        <v>1.8</v>
      </c>
      <c r="I40" s="267">
        <v>2.2999999999999998</v>
      </c>
      <c r="J40" s="267">
        <v>21.1</v>
      </c>
      <c r="K40" s="267">
        <v>3.8</v>
      </c>
      <c r="L40" s="267">
        <v>-8.3000000000000007</v>
      </c>
      <c r="M40" s="267">
        <v>-1.3</v>
      </c>
      <c r="N40" s="267">
        <v>1.7</v>
      </c>
      <c r="O40" s="267">
        <v>-13.5</v>
      </c>
      <c r="P40" s="267">
        <v>2.9</v>
      </c>
      <c r="Q40" s="267">
        <v>6.8</v>
      </c>
      <c r="R40" s="267">
        <v>3.6</v>
      </c>
      <c r="S40" s="267">
        <v>2.6</v>
      </c>
    </row>
    <row r="41" spans="1:32" ht="13.5" customHeight="1">
      <c r="A41" s="237" t="s">
        <v>85</v>
      </c>
      <c r="B41" s="234">
        <v>4</v>
      </c>
      <c r="C41" s="246"/>
      <c r="D41" s="256">
        <v>2.9</v>
      </c>
      <c r="E41" s="267">
        <v>1.7</v>
      </c>
      <c r="F41" s="267">
        <v>1.9</v>
      </c>
      <c r="G41" s="267">
        <v>14.9</v>
      </c>
      <c r="H41" s="267">
        <v>7.6</v>
      </c>
      <c r="I41" s="267">
        <v>-2.2000000000000002</v>
      </c>
      <c r="J41" s="267">
        <v>15.3</v>
      </c>
      <c r="K41" s="267">
        <v>6.4</v>
      </c>
      <c r="L41" s="267">
        <v>-6.3</v>
      </c>
      <c r="M41" s="267">
        <v>2.8</v>
      </c>
      <c r="N41" s="267">
        <v>-3.8</v>
      </c>
      <c r="O41" s="267">
        <v>-10.9</v>
      </c>
      <c r="P41" s="267">
        <v>1.7</v>
      </c>
      <c r="Q41" s="267">
        <v>5.6</v>
      </c>
      <c r="R41" s="267">
        <v>1.6</v>
      </c>
      <c r="S41" s="267">
        <v>-2.9</v>
      </c>
    </row>
    <row r="42" spans="1:32" ht="13.5" customHeight="1">
      <c r="A42" s="236" t="s">
        <v>85</v>
      </c>
      <c r="B42" s="234">
        <v>5</v>
      </c>
      <c r="D42" s="256">
        <v>3.4</v>
      </c>
      <c r="E42" s="267">
        <v>4.3</v>
      </c>
      <c r="F42" s="267">
        <v>3.1</v>
      </c>
      <c r="G42" s="267">
        <v>16</v>
      </c>
      <c r="H42" s="267">
        <v>10.3</v>
      </c>
      <c r="I42" s="267">
        <v>1.6</v>
      </c>
      <c r="J42" s="267">
        <v>14.2</v>
      </c>
      <c r="K42" s="267">
        <v>7.6</v>
      </c>
      <c r="L42" s="267">
        <v>-8.4</v>
      </c>
      <c r="M42" s="267">
        <v>-1</v>
      </c>
      <c r="N42" s="267">
        <v>-0.2</v>
      </c>
      <c r="O42" s="267">
        <v>-12.4</v>
      </c>
      <c r="P42" s="267">
        <v>2.5</v>
      </c>
      <c r="Q42" s="267">
        <v>-0.6</v>
      </c>
      <c r="R42" s="267">
        <v>5.3</v>
      </c>
      <c r="S42" s="267">
        <v>5.5</v>
      </c>
    </row>
    <row r="43" spans="1:32" ht="13.5" customHeight="1">
      <c r="A43" s="236" t="s">
        <v>85</v>
      </c>
      <c r="B43" s="234">
        <v>6</v>
      </c>
      <c r="C43" s="246"/>
      <c r="D43" s="256">
        <v>2.6</v>
      </c>
      <c r="E43" s="267">
        <v>1.1000000000000001</v>
      </c>
      <c r="F43" s="267">
        <v>2.5</v>
      </c>
      <c r="G43" s="267">
        <v>18.7</v>
      </c>
      <c r="H43" s="267">
        <v>4.5999999999999996</v>
      </c>
      <c r="I43" s="267">
        <v>-3.7</v>
      </c>
      <c r="J43" s="267">
        <v>15</v>
      </c>
      <c r="K43" s="267">
        <v>7.7</v>
      </c>
      <c r="L43" s="267">
        <v>-8.1</v>
      </c>
      <c r="M43" s="267">
        <v>1.5</v>
      </c>
      <c r="N43" s="267">
        <v>1.3</v>
      </c>
      <c r="O43" s="267">
        <v>-5.9</v>
      </c>
      <c r="P43" s="267">
        <v>0.5</v>
      </c>
      <c r="Q43" s="267">
        <v>0.8</v>
      </c>
      <c r="R43" s="267">
        <v>5.4</v>
      </c>
      <c r="S43" s="267">
        <v>0.2</v>
      </c>
    </row>
    <row r="44" spans="1:32" ht="13.5" customHeight="1">
      <c r="A44" s="236" t="s">
        <v>85</v>
      </c>
      <c r="B44" s="234">
        <v>7</v>
      </c>
      <c r="C44" s="246"/>
      <c r="D44" s="256">
        <v>1.4</v>
      </c>
      <c r="E44" s="267">
        <v>2.4</v>
      </c>
      <c r="F44" s="267">
        <v>1.9</v>
      </c>
      <c r="G44" s="267">
        <v>28.4</v>
      </c>
      <c r="H44" s="267">
        <v>17</v>
      </c>
      <c r="I44" s="267">
        <v>-3.8</v>
      </c>
      <c r="J44" s="267">
        <v>6.5</v>
      </c>
      <c r="K44" s="267">
        <v>2.2000000000000002</v>
      </c>
      <c r="L44" s="267">
        <v>-13.1</v>
      </c>
      <c r="M44" s="267">
        <v>3.2</v>
      </c>
      <c r="N44" s="267">
        <v>-7.5</v>
      </c>
      <c r="O44" s="267">
        <v>-1.9</v>
      </c>
      <c r="P44" s="267">
        <v>5.5</v>
      </c>
      <c r="Q44" s="267">
        <v>-2.7</v>
      </c>
      <c r="R44" s="267">
        <v>6.3</v>
      </c>
      <c r="S44" s="267">
        <v>4</v>
      </c>
    </row>
    <row r="45" spans="1:32" ht="13.5" customHeight="1">
      <c r="A45" s="236" t="s">
        <v>85</v>
      </c>
      <c r="B45" s="234">
        <v>8</v>
      </c>
      <c r="C45" s="246"/>
      <c r="D45" s="257">
        <v>1.9</v>
      </c>
      <c r="E45" s="268">
        <v>5.5</v>
      </c>
      <c r="F45" s="268">
        <v>1.7</v>
      </c>
      <c r="G45" s="268">
        <v>31.8</v>
      </c>
      <c r="H45" s="268">
        <v>16.3</v>
      </c>
      <c r="I45" s="268">
        <v>-4.2</v>
      </c>
      <c r="J45" s="268">
        <v>9.6</v>
      </c>
      <c r="K45" s="268">
        <v>5.8</v>
      </c>
      <c r="L45" s="268">
        <v>-11.8</v>
      </c>
      <c r="M45" s="268">
        <v>3.8</v>
      </c>
      <c r="N45" s="268">
        <v>-2.8</v>
      </c>
      <c r="O45" s="268">
        <v>-1.4</v>
      </c>
      <c r="P45" s="268">
        <v>4.3</v>
      </c>
      <c r="Q45" s="268">
        <v>-2.6</v>
      </c>
      <c r="R45" s="268">
        <v>9.8000000000000007</v>
      </c>
      <c r="S45" s="268">
        <v>0.6</v>
      </c>
    </row>
    <row r="46" spans="1:32" ht="13.5" customHeight="1">
      <c r="A46" s="238" t="s">
        <v>85</v>
      </c>
      <c r="B46" s="242">
        <v>9</v>
      </c>
      <c r="C46" s="248"/>
      <c r="D46" s="259">
        <v>2.4</v>
      </c>
      <c r="E46" s="270">
        <v>9.1999999999999993</v>
      </c>
      <c r="F46" s="270">
        <v>1</v>
      </c>
      <c r="G46" s="270">
        <v>28.5</v>
      </c>
      <c r="H46" s="270">
        <v>10.6</v>
      </c>
      <c r="I46" s="270">
        <v>-4.4000000000000004</v>
      </c>
      <c r="J46" s="270">
        <v>12.9</v>
      </c>
      <c r="K46" s="270">
        <v>3.6</v>
      </c>
      <c r="L46" s="270">
        <v>-13.2</v>
      </c>
      <c r="M46" s="270">
        <v>-0.2</v>
      </c>
      <c r="N46" s="270">
        <v>-10.1</v>
      </c>
      <c r="O46" s="270">
        <v>1.5</v>
      </c>
      <c r="P46" s="270">
        <v>7.5</v>
      </c>
      <c r="Q46" s="270">
        <v>0.2</v>
      </c>
      <c r="R46" s="270">
        <v>4</v>
      </c>
      <c r="S46" s="270">
        <v>2.1</v>
      </c>
    </row>
    <row r="47" spans="1:32" ht="27" customHeight="1">
      <c r="A47" s="239" t="s">
        <v>470</v>
      </c>
      <c r="B47" s="239"/>
      <c r="C47" s="249"/>
      <c r="D47" s="261">
        <v>1</v>
      </c>
      <c r="E47" s="261">
        <v>2.1</v>
      </c>
      <c r="F47" s="261">
        <v>0.5</v>
      </c>
      <c r="G47" s="261">
        <v>2</v>
      </c>
      <c r="H47" s="261">
        <v>-1</v>
      </c>
      <c r="I47" s="261">
        <v>2.1</v>
      </c>
      <c r="J47" s="261">
        <v>1</v>
      </c>
      <c r="K47" s="261">
        <v>-0.5</v>
      </c>
      <c r="L47" s="261">
        <v>-3.1</v>
      </c>
      <c r="M47" s="261">
        <v>-2.8</v>
      </c>
      <c r="N47" s="261">
        <v>-5.3</v>
      </c>
      <c r="O47" s="261">
        <v>-1</v>
      </c>
      <c r="P47" s="261">
        <v>0.8</v>
      </c>
      <c r="Q47" s="261">
        <v>4.5</v>
      </c>
      <c r="R47" s="261">
        <v>-5.6</v>
      </c>
      <c r="S47" s="261">
        <v>3.8</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5">
      <c r="A49" s="228" t="s">
        <v>471</v>
      </c>
      <c r="B49" s="8"/>
      <c r="C49" s="8"/>
      <c r="H49" s="309"/>
      <c r="I49" s="309"/>
      <c r="J49" s="309"/>
      <c r="K49" s="309"/>
      <c r="L49" s="309"/>
      <c r="M49" s="309"/>
      <c r="N49" s="309"/>
      <c r="O49" s="309"/>
      <c r="S49" s="19" t="s">
        <v>131</v>
      </c>
    </row>
    <row r="50" spans="1:19">
      <c r="A50" s="229" t="s">
        <v>52</v>
      </c>
      <c r="B50" s="229"/>
      <c r="C50" s="243"/>
      <c r="D50" s="251" t="s">
        <v>69</v>
      </c>
      <c r="E50" s="251" t="s">
        <v>439</v>
      </c>
      <c r="F50" s="251" t="s">
        <v>126</v>
      </c>
      <c r="G50" s="251" t="s">
        <v>103</v>
      </c>
      <c r="H50" s="251" t="s">
        <v>214</v>
      </c>
      <c r="I50" s="251" t="s">
        <v>274</v>
      </c>
      <c r="J50" s="251" t="s">
        <v>454</v>
      </c>
      <c r="K50" s="251" t="s">
        <v>455</v>
      </c>
      <c r="L50" s="251" t="s">
        <v>79</v>
      </c>
      <c r="M50" s="251" t="s">
        <v>332</v>
      </c>
      <c r="N50" s="251" t="s">
        <v>18</v>
      </c>
      <c r="O50" s="251" t="s">
        <v>176</v>
      </c>
      <c r="P50" s="251" t="s">
        <v>132</v>
      </c>
      <c r="Q50" s="251" t="s">
        <v>457</v>
      </c>
      <c r="R50" s="251" t="s">
        <v>458</v>
      </c>
      <c r="S50" s="251" t="s">
        <v>4</v>
      </c>
    </row>
    <row r="51" spans="1:19">
      <c r="A51" s="230"/>
      <c r="B51" s="230"/>
      <c r="C51" s="244"/>
      <c r="D51" s="252" t="s">
        <v>93</v>
      </c>
      <c r="E51" s="252"/>
      <c r="F51" s="252"/>
      <c r="G51" s="252" t="s">
        <v>428</v>
      </c>
      <c r="H51" s="252" t="s">
        <v>388</v>
      </c>
      <c r="I51" s="252" t="s">
        <v>367</v>
      </c>
      <c r="J51" s="252" t="s">
        <v>460</v>
      </c>
      <c r="K51" s="252" t="s">
        <v>148</v>
      </c>
      <c r="L51" s="279" t="s">
        <v>270</v>
      </c>
      <c r="M51" s="283" t="s">
        <v>196</v>
      </c>
      <c r="N51" s="279" t="s">
        <v>278</v>
      </c>
      <c r="O51" s="279" t="s">
        <v>459</v>
      </c>
      <c r="P51" s="279" t="s">
        <v>412</v>
      </c>
      <c r="Q51" s="279" t="s">
        <v>442</v>
      </c>
      <c r="R51" s="279" t="s">
        <v>167</v>
      </c>
      <c r="S51" s="287" t="s">
        <v>334</v>
      </c>
    </row>
    <row r="52" spans="1:19" ht="18" customHeight="1">
      <c r="A52" s="231"/>
      <c r="B52" s="231"/>
      <c r="C52" s="250"/>
      <c r="D52" s="253" t="s">
        <v>209</v>
      </c>
      <c r="E52" s="253" t="s">
        <v>387</v>
      </c>
      <c r="F52" s="253" t="s">
        <v>34</v>
      </c>
      <c r="G52" s="253" t="s">
        <v>461</v>
      </c>
      <c r="H52" s="253" t="s">
        <v>16</v>
      </c>
      <c r="I52" s="253" t="s">
        <v>61</v>
      </c>
      <c r="J52" s="253" t="s">
        <v>310</v>
      </c>
      <c r="K52" s="253" t="s">
        <v>462</v>
      </c>
      <c r="L52" s="280" t="s">
        <v>161</v>
      </c>
      <c r="M52" s="284" t="s">
        <v>463</v>
      </c>
      <c r="N52" s="280" t="s">
        <v>75</v>
      </c>
      <c r="O52" s="280" t="s">
        <v>422</v>
      </c>
      <c r="P52" s="284" t="s">
        <v>304</v>
      </c>
      <c r="Q52" s="284" t="s">
        <v>464</v>
      </c>
      <c r="R52" s="280" t="s">
        <v>465</v>
      </c>
      <c r="S52" s="280" t="s">
        <v>205</v>
      </c>
    </row>
    <row r="53" spans="1:19" ht="15.75" customHeight="1">
      <c r="A53" s="293"/>
      <c r="B53" s="293"/>
      <c r="C53" s="293"/>
      <c r="D53" s="254" t="s">
        <v>134</v>
      </c>
      <c r="E53" s="254"/>
      <c r="F53" s="254"/>
      <c r="G53" s="254"/>
      <c r="H53" s="254"/>
      <c r="I53" s="254"/>
      <c r="J53" s="254"/>
      <c r="K53" s="254"/>
      <c r="L53" s="254"/>
      <c r="M53" s="254"/>
      <c r="N53" s="254"/>
      <c r="O53" s="254"/>
      <c r="P53" s="254"/>
      <c r="Q53" s="254"/>
      <c r="R53" s="254"/>
      <c r="S53" s="293"/>
    </row>
    <row r="54" spans="1:19" ht="13.5" customHeight="1">
      <c r="A54" s="233" t="s">
        <v>185</v>
      </c>
      <c r="B54" s="233" t="s">
        <v>58</v>
      </c>
      <c r="C54" s="246" t="s">
        <v>56</v>
      </c>
      <c r="D54" s="255">
        <v>99.9</v>
      </c>
      <c r="E54" s="266">
        <v>120.6</v>
      </c>
      <c r="F54" s="266">
        <v>103</v>
      </c>
      <c r="G54" s="266">
        <v>113.8</v>
      </c>
      <c r="H54" s="266">
        <v>111.9</v>
      </c>
      <c r="I54" s="266">
        <v>103.3</v>
      </c>
      <c r="J54" s="266">
        <v>100</v>
      </c>
      <c r="K54" s="266">
        <v>107.6</v>
      </c>
      <c r="L54" s="281">
        <v>93.5</v>
      </c>
      <c r="M54" s="281">
        <v>101.6</v>
      </c>
      <c r="N54" s="281">
        <v>90</v>
      </c>
      <c r="O54" s="281">
        <v>116.3</v>
      </c>
      <c r="P54" s="266">
        <v>83.3</v>
      </c>
      <c r="Q54" s="266">
        <v>92</v>
      </c>
      <c r="R54" s="266">
        <v>94.5</v>
      </c>
      <c r="S54" s="281">
        <v>100.7</v>
      </c>
    </row>
    <row r="55" spans="1:19" ht="13.5" customHeight="1">
      <c r="A55" s="234" t="s">
        <v>51</v>
      </c>
      <c r="B55" s="234" t="s">
        <v>331</v>
      </c>
      <c r="C55" s="246"/>
      <c r="D55" s="256">
        <v>100.7</v>
      </c>
      <c r="E55" s="267">
        <v>103</v>
      </c>
      <c r="F55" s="267">
        <v>102.8</v>
      </c>
      <c r="G55" s="267">
        <v>110.3</v>
      </c>
      <c r="H55" s="267">
        <v>104.7</v>
      </c>
      <c r="I55" s="267">
        <v>106</v>
      </c>
      <c r="J55" s="267">
        <v>106.5</v>
      </c>
      <c r="K55" s="267">
        <v>102.8</v>
      </c>
      <c r="L55" s="282">
        <v>81</v>
      </c>
      <c r="M55" s="282">
        <v>100.3</v>
      </c>
      <c r="N55" s="282">
        <v>111.8</v>
      </c>
      <c r="O55" s="282">
        <v>108.8</v>
      </c>
      <c r="P55" s="267">
        <v>78.900000000000006</v>
      </c>
      <c r="Q55" s="267">
        <v>95.1</v>
      </c>
      <c r="R55" s="267">
        <v>100.1</v>
      </c>
      <c r="S55" s="282">
        <v>100.6</v>
      </c>
    </row>
    <row r="56" spans="1:19" ht="13.5" customHeight="1">
      <c r="A56" s="234"/>
      <c r="B56" s="234" t="s">
        <v>240</v>
      </c>
      <c r="C56" s="246"/>
      <c r="D56" s="256">
        <v>100</v>
      </c>
      <c r="E56" s="267">
        <v>100</v>
      </c>
      <c r="F56" s="267">
        <v>100</v>
      </c>
      <c r="G56" s="267">
        <v>100</v>
      </c>
      <c r="H56" s="267">
        <v>100</v>
      </c>
      <c r="I56" s="267">
        <v>100</v>
      </c>
      <c r="J56" s="267">
        <v>100</v>
      </c>
      <c r="K56" s="267">
        <v>100</v>
      </c>
      <c r="L56" s="282">
        <v>100</v>
      </c>
      <c r="M56" s="282">
        <v>100</v>
      </c>
      <c r="N56" s="282">
        <v>100</v>
      </c>
      <c r="O56" s="282">
        <v>100</v>
      </c>
      <c r="P56" s="267">
        <v>100</v>
      </c>
      <c r="Q56" s="267">
        <v>100</v>
      </c>
      <c r="R56" s="267">
        <v>100</v>
      </c>
      <c r="S56" s="282">
        <v>100</v>
      </c>
    </row>
    <row r="57" spans="1:19" ht="13.5" customHeight="1">
      <c r="A57" s="234"/>
      <c r="B57" s="234" t="s">
        <v>149</v>
      </c>
      <c r="C57" s="246"/>
      <c r="D57" s="256">
        <v>101.7</v>
      </c>
      <c r="E57" s="267">
        <v>110.5</v>
      </c>
      <c r="F57" s="267">
        <v>101.2</v>
      </c>
      <c r="G57" s="267">
        <v>100.6</v>
      </c>
      <c r="H57" s="267">
        <v>103.3</v>
      </c>
      <c r="I57" s="267">
        <v>104.7</v>
      </c>
      <c r="J57" s="267">
        <v>96</v>
      </c>
      <c r="K57" s="267">
        <v>82.8</v>
      </c>
      <c r="L57" s="267">
        <v>100.5</v>
      </c>
      <c r="M57" s="267">
        <v>105.1</v>
      </c>
      <c r="N57" s="267">
        <v>93.3</v>
      </c>
      <c r="O57" s="267">
        <v>111.7</v>
      </c>
      <c r="P57" s="267">
        <v>100.3</v>
      </c>
      <c r="Q57" s="267">
        <v>99.6</v>
      </c>
      <c r="R57" s="267">
        <v>91.4</v>
      </c>
      <c r="S57" s="267">
        <v>120.4</v>
      </c>
    </row>
    <row r="58" spans="1:19" ht="13.5" customHeight="1">
      <c r="A58" s="234"/>
      <c r="B58" s="234" t="s">
        <v>364</v>
      </c>
      <c r="C58" s="246"/>
      <c r="D58" s="257">
        <v>103.2</v>
      </c>
      <c r="E58" s="263">
        <v>97.9</v>
      </c>
      <c r="F58" s="263">
        <v>105.1</v>
      </c>
      <c r="G58" s="263">
        <v>105.6</v>
      </c>
      <c r="H58" s="263">
        <v>103.4</v>
      </c>
      <c r="I58" s="263">
        <v>94.9</v>
      </c>
      <c r="J58" s="263">
        <v>91.1</v>
      </c>
      <c r="K58" s="263">
        <v>93.8</v>
      </c>
      <c r="L58" s="263">
        <v>85</v>
      </c>
      <c r="M58" s="263">
        <v>106.2</v>
      </c>
      <c r="N58" s="263">
        <v>99.1</v>
      </c>
      <c r="O58" s="263">
        <v>114.9</v>
      </c>
      <c r="P58" s="263">
        <v>98.8</v>
      </c>
      <c r="Q58" s="263">
        <v>100.4</v>
      </c>
      <c r="R58" s="263">
        <v>94.6</v>
      </c>
      <c r="S58" s="263">
        <v>131.9</v>
      </c>
    </row>
    <row r="59" spans="1:19" ht="13.5" customHeight="1">
      <c r="A59" s="235"/>
      <c r="B59" s="235" t="s">
        <v>155</v>
      </c>
      <c r="C59" s="247"/>
      <c r="D59" s="258">
        <v>104.2</v>
      </c>
      <c r="E59" s="269">
        <v>101.1</v>
      </c>
      <c r="F59" s="269">
        <v>106.3</v>
      </c>
      <c r="G59" s="269">
        <v>105.4</v>
      </c>
      <c r="H59" s="269">
        <v>98.9</v>
      </c>
      <c r="I59" s="269">
        <v>99.4</v>
      </c>
      <c r="J59" s="269">
        <v>92.6</v>
      </c>
      <c r="K59" s="269">
        <v>92</v>
      </c>
      <c r="L59" s="269">
        <v>84.3</v>
      </c>
      <c r="M59" s="269">
        <v>111.4</v>
      </c>
      <c r="N59" s="269">
        <v>97.8</v>
      </c>
      <c r="O59" s="269">
        <v>108.9</v>
      </c>
      <c r="P59" s="269">
        <v>100</v>
      </c>
      <c r="Q59" s="269">
        <v>100.8</v>
      </c>
      <c r="R59" s="269">
        <v>96.5</v>
      </c>
      <c r="S59" s="269">
        <v>128.4</v>
      </c>
    </row>
    <row r="60" spans="1:19" ht="13.5" customHeight="1">
      <c r="A60" s="234" t="s">
        <v>169</v>
      </c>
      <c r="B60" s="234">
        <v>9</v>
      </c>
      <c r="C60" s="246" t="s">
        <v>253</v>
      </c>
      <c r="D60" s="256">
        <v>104.1</v>
      </c>
      <c r="E60" s="267">
        <v>101.3</v>
      </c>
      <c r="F60" s="267">
        <v>106.7</v>
      </c>
      <c r="G60" s="267">
        <v>105.8</v>
      </c>
      <c r="H60" s="267">
        <v>100.9</v>
      </c>
      <c r="I60" s="267">
        <v>101.3</v>
      </c>
      <c r="J60" s="267">
        <v>91</v>
      </c>
      <c r="K60" s="267">
        <v>94.9</v>
      </c>
      <c r="L60" s="267">
        <v>83.1</v>
      </c>
      <c r="M60" s="267">
        <v>112</v>
      </c>
      <c r="N60" s="267">
        <v>97.3</v>
      </c>
      <c r="O60" s="267">
        <v>109.2</v>
      </c>
      <c r="P60" s="267">
        <v>93.7</v>
      </c>
      <c r="Q60" s="267">
        <v>101.6</v>
      </c>
      <c r="R60" s="267">
        <v>94.7</v>
      </c>
      <c r="S60" s="267">
        <v>130.80000000000001</v>
      </c>
    </row>
    <row r="61" spans="1:19" ht="13.5" customHeight="1">
      <c r="A61" s="236" t="s">
        <v>85</v>
      </c>
      <c r="B61" s="234">
        <v>10</v>
      </c>
      <c r="C61" s="246"/>
      <c r="D61" s="256">
        <v>105.1</v>
      </c>
      <c r="E61" s="267">
        <v>101.3</v>
      </c>
      <c r="F61" s="267">
        <v>108.1</v>
      </c>
      <c r="G61" s="267">
        <v>104.5</v>
      </c>
      <c r="H61" s="267">
        <v>103.4</v>
      </c>
      <c r="I61" s="267">
        <v>100.3</v>
      </c>
      <c r="J61" s="267">
        <v>93.6</v>
      </c>
      <c r="K61" s="267">
        <v>93.3</v>
      </c>
      <c r="L61" s="267">
        <v>82.3</v>
      </c>
      <c r="M61" s="267">
        <v>113.2</v>
      </c>
      <c r="N61" s="267">
        <v>96.2</v>
      </c>
      <c r="O61" s="267">
        <v>110.8</v>
      </c>
      <c r="P61" s="267">
        <v>99.1</v>
      </c>
      <c r="Q61" s="267">
        <v>100.4</v>
      </c>
      <c r="R61" s="267">
        <v>96.2</v>
      </c>
      <c r="S61" s="267">
        <v>129.69999999999999</v>
      </c>
    </row>
    <row r="62" spans="1:19" ht="13.5" customHeight="1">
      <c r="A62" s="236" t="s">
        <v>85</v>
      </c>
      <c r="B62" s="234">
        <v>11</v>
      </c>
      <c r="C62" s="246"/>
      <c r="D62" s="256">
        <v>105.5</v>
      </c>
      <c r="E62" s="267">
        <v>102.7</v>
      </c>
      <c r="F62" s="267">
        <v>108.2</v>
      </c>
      <c r="G62" s="267">
        <v>104.6</v>
      </c>
      <c r="H62" s="267">
        <v>102.1</v>
      </c>
      <c r="I62" s="267">
        <v>102.6</v>
      </c>
      <c r="J62" s="267">
        <v>94.9</v>
      </c>
      <c r="K62" s="267">
        <v>94.9</v>
      </c>
      <c r="L62" s="267">
        <v>83.2</v>
      </c>
      <c r="M62" s="267">
        <v>112.1</v>
      </c>
      <c r="N62" s="267">
        <v>98.9</v>
      </c>
      <c r="O62" s="267">
        <v>112.3</v>
      </c>
      <c r="P62" s="267">
        <v>98.7</v>
      </c>
      <c r="Q62" s="267">
        <v>99.9</v>
      </c>
      <c r="R62" s="267">
        <v>98.4</v>
      </c>
      <c r="S62" s="267">
        <v>131.6</v>
      </c>
    </row>
    <row r="63" spans="1:19" ht="13.5" customHeight="1">
      <c r="A63" s="236" t="s">
        <v>85</v>
      </c>
      <c r="B63" s="234">
        <v>12</v>
      </c>
      <c r="D63" s="256">
        <v>105.4</v>
      </c>
      <c r="E63" s="267">
        <v>100</v>
      </c>
      <c r="F63" s="267">
        <v>107.6</v>
      </c>
      <c r="G63" s="267">
        <v>108.2</v>
      </c>
      <c r="H63" s="267">
        <v>100.4</v>
      </c>
      <c r="I63" s="267">
        <v>104.5</v>
      </c>
      <c r="J63" s="267">
        <v>93.7</v>
      </c>
      <c r="K63" s="267">
        <v>95.8</v>
      </c>
      <c r="L63" s="267">
        <v>78</v>
      </c>
      <c r="M63" s="267">
        <v>109.3</v>
      </c>
      <c r="N63" s="267">
        <v>98.7</v>
      </c>
      <c r="O63" s="267">
        <v>112.9</v>
      </c>
      <c r="P63" s="267">
        <v>105.8</v>
      </c>
      <c r="Q63" s="267">
        <v>99.9</v>
      </c>
      <c r="R63" s="267">
        <v>98.9</v>
      </c>
      <c r="S63" s="267">
        <v>126</v>
      </c>
    </row>
    <row r="64" spans="1:19" ht="13.5" customHeight="1">
      <c r="A64" s="236" t="s">
        <v>469</v>
      </c>
      <c r="B64" s="234" t="s">
        <v>361</v>
      </c>
      <c r="C64" s="246"/>
      <c r="D64" s="256">
        <v>103.5</v>
      </c>
      <c r="E64" s="267">
        <v>98.3</v>
      </c>
      <c r="F64" s="267">
        <v>105.5</v>
      </c>
      <c r="G64" s="267">
        <v>125.9</v>
      </c>
      <c r="H64" s="267">
        <v>100</v>
      </c>
      <c r="I64" s="267">
        <v>90.7</v>
      </c>
      <c r="J64" s="267">
        <v>98.1</v>
      </c>
      <c r="K64" s="267">
        <v>90.5</v>
      </c>
      <c r="L64" s="267">
        <v>65.8</v>
      </c>
      <c r="M64" s="267">
        <v>111.8</v>
      </c>
      <c r="N64" s="267">
        <v>88.9</v>
      </c>
      <c r="O64" s="267">
        <v>108.5</v>
      </c>
      <c r="P64" s="267">
        <v>105.5</v>
      </c>
      <c r="Q64" s="267">
        <v>96.7</v>
      </c>
      <c r="R64" s="267">
        <v>116.6</v>
      </c>
      <c r="S64" s="267">
        <v>135.80000000000001</v>
      </c>
    </row>
    <row r="65" spans="1:19" ht="13.5" customHeight="1">
      <c r="A65" s="236" t="s">
        <v>85</v>
      </c>
      <c r="B65" s="234">
        <v>2</v>
      </c>
      <c r="C65" s="246"/>
      <c r="D65" s="256">
        <v>103</v>
      </c>
      <c r="E65" s="267">
        <v>98.7</v>
      </c>
      <c r="F65" s="267">
        <v>106.8</v>
      </c>
      <c r="G65" s="267">
        <v>120.5</v>
      </c>
      <c r="H65" s="267">
        <v>97.2</v>
      </c>
      <c r="I65" s="267">
        <v>96.7</v>
      </c>
      <c r="J65" s="267">
        <v>97.5</v>
      </c>
      <c r="K65" s="267">
        <v>90.1</v>
      </c>
      <c r="L65" s="267">
        <v>61.9</v>
      </c>
      <c r="M65" s="267">
        <v>111.5</v>
      </c>
      <c r="N65" s="267">
        <v>90.3</v>
      </c>
      <c r="O65" s="267">
        <v>100.6</v>
      </c>
      <c r="P65" s="267">
        <v>102.8</v>
      </c>
      <c r="Q65" s="267">
        <v>93.7</v>
      </c>
      <c r="R65" s="267">
        <v>122.5</v>
      </c>
      <c r="S65" s="267">
        <v>128.9</v>
      </c>
    </row>
    <row r="66" spans="1:19" ht="13.5" customHeight="1">
      <c r="A66" s="236" t="s">
        <v>85</v>
      </c>
      <c r="B66" s="234">
        <v>3</v>
      </c>
      <c r="C66" s="246"/>
      <c r="D66" s="256">
        <v>103.8</v>
      </c>
      <c r="E66" s="267">
        <v>99.1</v>
      </c>
      <c r="F66" s="267">
        <v>107.2</v>
      </c>
      <c r="G66" s="267">
        <v>125.6</v>
      </c>
      <c r="H66" s="267">
        <v>99.8</v>
      </c>
      <c r="I66" s="267">
        <v>93.8</v>
      </c>
      <c r="J66" s="267">
        <v>97.8</v>
      </c>
      <c r="K66" s="267">
        <v>94.4</v>
      </c>
      <c r="L66" s="267">
        <v>66.5</v>
      </c>
      <c r="M66" s="267">
        <v>111.3</v>
      </c>
      <c r="N66" s="267">
        <v>90.8</v>
      </c>
      <c r="O66" s="267">
        <v>101.1</v>
      </c>
      <c r="P66" s="267">
        <v>101.5</v>
      </c>
      <c r="Q66" s="267">
        <v>97.5</v>
      </c>
      <c r="R66" s="267">
        <v>116.9</v>
      </c>
      <c r="S66" s="267">
        <v>130.69999999999999</v>
      </c>
    </row>
    <row r="67" spans="1:19" ht="13.5" customHeight="1">
      <c r="A67" s="237" t="s">
        <v>85</v>
      </c>
      <c r="B67" s="234">
        <v>4</v>
      </c>
      <c r="C67" s="246"/>
      <c r="D67" s="256">
        <v>105.8</v>
      </c>
      <c r="E67" s="267">
        <v>104.3</v>
      </c>
      <c r="F67" s="267">
        <v>109.6</v>
      </c>
      <c r="G67" s="267">
        <v>125.2</v>
      </c>
      <c r="H67" s="267">
        <v>96.5</v>
      </c>
      <c r="I67" s="267">
        <v>97.2</v>
      </c>
      <c r="J67" s="267">
        <v>101.8</v>
      </c>
      <c r="K67" s="267">
        <v>91.5</v>
      </c>
      <c r="L67" s="267">
        <v>66.400000000000006</v>
      </c>
      <c r="M67" s="267">
        <v>116.8</v>
      </c>
      <c r="N67" s="267">
        <v>89.5</v>
      </c>
      <c r="O67" s="267">
        <v>103.2</v>
      </c>
      <c r="P67" s="267">
        <v>102.3</v>
      </c>
      <c r="Q67" s="267">
        <v>98.9</v>
      </c>
      <c r="R67" s="267">
        <v>112.1</v>
      </c>
      <c r="S67" s="267">
        <v>130.9</v>
      </c>
    </row>
    <row r="68" spans="1:19" ht="13.5" customHeight="1">
      <c r="A68" s="236" t="s">
        <v>85</v>
      </c>
      <c r="B68" s="234">
        <v>5</v>
      </c>
      <c r="D68" s="256">
        <v>103.9</v>
      </c>
      <c r="E68" s="267">
        <v>101.1</v>
      </c>
      <c r="F68" s="267">
        <v>108.8</v>
      </c>
      <c r="G68" s="267">
        <v>125.9</v>
      </c>
      <c r="H68" s="267">
        <v>97.8</v>
      </c>
      <c r="I68" s="267">
        <v>93.8</v>
      </c>
      <c r="J68" s="267">
        <v>99.3</v>
      </c>
      <c r="K68" s="267">
        <v>93.9</v>
      </c>
      <c r="L68" s="267">
        <v>66.900000000000006</v>
      </c>
      <c r="M68" s="267">
        <v>109.9</v>
      </c>
      <c r="N68" s="267">
        <v>96.5</v>
      </c>
      <c r="O68" s="267">
        <v>103.3</v>
      </c>
      <c r="P68" s="267">
        <v>102.6</v>
      </c>
      <c r="Q68" s="267">
        <v>91.8</v>
      </c>
      <c r="R68" s="267">
        <v>110.4</v>
      </c>
      <c r="S68" s="267">
        <v>129.6</v>
      </c>
    </row>
    <row r="69" spans="1:19" ht="13.5" customHeight="1">
      <c r="A69" s="234" t="s">
        <v>85</v>
      </c>
      <c r="B69" s="234">
        <v>6</v>
      </c>
      <c r="C69" s="246"/>
      <c r="D69" s="256">
        <v>104.7</v>
      </c>
      <c r="E69" s="267">
        <v>102.2</v>
      </c>
      <c r="F69" s="267">
        <v>110.1</v>
      </c>
      <c r="G69" s="267">
        <v>124.7</v>
      </c>
      <c r="H69" s="267">
        <v>96.5</v>
      </c>
      <c r="I69" s="267">
        <v>94.8</v>
      </c>
      <c r="J69" s="267">
        <v>100.9</v>
      </c>
      <c r="K69" s="267">
        <v>93.5</v>
      </c>
      <c r="L69" s="267">
        <v>64.099999999999994</v>
      </c>
      <c r="M69" s="267">
        <v>114.7</v>
      </c>
      <c r="N69" s="267">
        <v>92.4</v>
      </c>
      <c r="O69" s="267">
        <v>109.6</v>
      </c>
      <c r="P69" s="267">
        <v>102.2</v>
      </c>
      <c r="Q69" s="267">
        <v>90.8</v>
      </c>
      <c r="R69" s="267">
        <v>113</v>
      </c>
      <c r="S69" s="267">
        <v>133.30000000000001</v>
      </c>
    </row>
    <row r="70" spans="1:19" ht="13.5" customHeight="1">
      <c r="A70" s="236" t="s">
        <v>85</v>
      </c>
      <c r="B70" s="234">
        <v>7</v>
      </c>
      <c r="C70" s="246"/>
      <c r="D70" s="256">
        <v>104.7</v>
      </c>
      <c r="E70" s="267">
        <v>100.2</v>
      </c>
      <c r="F70" s="267">
        <v>109.7</v>
      </c>
      <c r="G70" s="267">
        <v>128.19999999999999</v>
      </c>
      <c r="H70" s="267">
        <v>104.4</v>
      </c>
      <c r="I70" s="267">
        <v>94.5</v>
      </c>
      <c r="J70" s="267">
        <v>100.9</v>
      </c>
      <c r="K70" s="267">
        <v>92.5</v>
      </c>
      <c r="L70" s="267">
        <v>69.2</v>
      </c>
      <c r="M70" s="267">
        <v>116</v>
      </c>
      <c r="N70" s="267">
        <v>88.3</v>
      </c>
      <c r="O70" s="267">
        <v>108.5</v>
      </c>
      <c r="P70" s="267">
        <v>100.2</v>
      </c>
      <c r="Q70" s="267">
        <v>92.6</v>
      </c>
      <c r="R70" s="267">
        <v>108.4</v>
      </c>
      <c r="S70" s="267">
        <v>135</v>
      </c>
    </row>
    <row r="71" spans="1:19" ht="13.5" customHeight="1">
      <c r="A71" s="236" t="s">
        <v>85</v>
      </c>
      <c r="B71" s="234">
        <v>8</v>
      </c>
      <c r="C71" s="246"/>
      <c r="D71" s="257">
        <v>104.5</v>
      </c>
      <c r="E71" s="268">
        <v>108.3</v>
      </c>
      <c r="F71" s="268">
        <v>109.2</v>
      </c>
      <c r="G71" s="268">
        <v>128.80000000000001</v>
      </c>
      <c r="H71" s="268">
        <v>105.8</v>
      </c>
      <c r="I71" s="268">
        <v>93.8</v>
      </c>
      <c r="J71" s="268">
        <v>102.2</v>
      </c>
      <c r="K71" s="268">
        <v>92.4</v>
      </c>
      <c r="L71" s="268">
        <v>69.900000000000006</v>
      </c>
      <c r="M71" s="268">
        <v>114.5</v>
      </c>
      <c r="N71" s="268">
        <v>92.6</v>
      </c>
      <c r="O71" s="268">
        <v>109.2</v>
      </c>
      <c r="P71" s="268">
        <v>98.9</v>
      </c>
      <c r="Q71" s="268">
        <v>92.8</v>
      </c>
      <c r="R71" s="268">
        <v>114.6</v>
      </c>
      <c r="S71" s="268">
        <v>130.5</v>
      </c>
    </row>
    <row r="72" spans="1:19" ht="13.5" customHeight="1">
      <c r="A72" s="238" t="s">
        <v>85</v>
      </c>
      <c r="B72" s="242">
        <v>9</v>
      </c>
      <c r="C72" s="248"/>
      <c r="D72" s="259">
        <v>106</v>
      </c>
      <c r="E72" s="270">
        <v>114.1</v>
      </c>
      <c r="F72" s="270">
        <v>109.9</v>
      </c>
      <c r="G72" s="270">
        <v>131.1</v>
      </c>
      <c r="H72" s="270">
        <v>106</v>
      </c>
      <c r="I72" s="270">
        <v>95.9</v>
      </c>
      <c r="J72" s="270">
        <v>101.1</v>
      </c>
      <c r="K72" s="270">
        <v>93.5</v>
      </c>
      <c r="L72" s="270">
        <v>70</v>
      </c>
      <c r="M72" s="270">
        <v>113.5</v>
      </c>
      <c r="N72" s="270">
        <v>93.5</v>
      </c>
      <c r="O72" s="270">
        <v>108.9</v>
      </c>
      <c r="P72" s="270">
        <v>100.3</v>
      </c>
      <c r="Q72" s="270">
        <v>98.2</v>
      </c>
      <c r="R72" s="270">
        <v>107.7</v>
      </c>
      <c r="S72" s="270">
        <v>131.6</v>
      </c>
    </row>
    <row r="73" spans="1:19" ht="17.25" customHeight="1">
      <c r="A73" s="293"/>
      <c r="B73" s="293"/>
      <c r="C73" s="293"/>
      <c r="D73" s="260" t="s">
        <v>94</v>
      </c>
      <c r="E73" s="260"/>
      <c r="F73" s="260"/>
      <c r="G73" s="260"/>
      <c r="H73" s="260"/>
      <c r="I73" s="260"/>
      <c r="J73" s="260"/>
      <c r="K73" s="260"/>
      <c r="L73" s="260"/>
      <c r="M73" s="260"/>
      <c r="N73" s="260"/>
      <c r="O73" s="260"/>
      <c r="P73" s="260"/>
      <c r="Q73" s="260"/>
      <c r="R73" s="260"/>
      <c r="S73" s="260"/>
    </row>
    <row r="74" spans="1:19" ht="13.5" customHeight="1">
      <c r="A74" s="233" t="s">
        <v>185</v>
      </c>
      <c r="B74" s="233" t="s">
        <v>58</v>
      </c>
      <c r="C74" s="246" t="s">
        <v>56</v>
      </c>
      <c r="D74" s="255">
        <v>-0.1</v>
      </c>
      <c r="E74" s="266">
        <v>20.5</v>
      </c>
      <c r="F74" s="266">
        <v>-0.9</v>
      </c>
      <c r="G74" s="266">
        <v>22.2</v>
      </c>
      <c r="H74" s="266">
        <v>-8.9</v>
      </c>
      <c r="I74" s="266">
        <v>-9.1</v>
      </c>
      <c r="J74" s="266">
        <v>13.7</v>
      </c>
      <c r="K74" s="266">
        <v>5.7</v>
      </c>
      <c r="L74" s="281">
        <v>-10.5</v>
      </c>
      <c r="M74" s="281">
        <v>18.100000000000001</v>
      </c>
      <c r="N74" s="281">
        <v>-7</v>
      </c>
      <c r="O74" s="281">
        <v>2</v>
      </c>
      <c r="P74" s="266">
        <v>-21.6</v>
      </c>
      <c r="Q74" s="266">
        <v>7.4</v>
      </c>
      <c r="R74" s="266">
        <v>-5</v>
      </c>
      <c r="S74" s="281">
        <v>0.5</v>
      </c>
    </row>
    <row r="75" spans="1:19" ht="13.5" customHeight="1">
      <c r="A75" s="234" t="s">
        <v>51</v>
      </c>
      <c r="B75" s="234" t="s">
        <v>331</v>
      </c>
      <c r="C75" s="246"/>
      <c r="D75" s="256">
        <v>0.8</v>
      </c>
      <c r="E75" s="267">
        <v>-14.6</v>
      </c>
      <c r="F75" s="267">
        <v>-0.2</v>
      </c>
      <c r="G75" s="267">
        <v>-3.1</v>
      </c>
      <c r="H75" s="267">
        <v>-6.5</v>
      </c>
      <c r="I75" s="267">
        <v>2.5</v>
      </c>
      <c r="J75" s="267">
        <v>6.6</v>
      </c>
      <c r="K75" s="267">
        <v>-4.4000000000000004</v>
      </c>
      <c r="L75" s="282">
        <v>-13.4</v>
      </c>
      <c r="M75" s="282">
        <v>-1.3</v>
      </c>
      <c r="N75" s="282">
        <v>24.3</v>
      </c>
      <c r="O75" s="282">
        <v>-6.5</v>
      </c>
      <c r="P75" s="267">
        <v>-5.2</v>
      </c>
      <c r="Q75" s="267">
        <v>3.4</v>
      </c>
      <c r="R75" s="267">
        <v>5.9</v>
      </c>
      <c r="S75" s="282">
        <v>-0.1</v>
      </c>
    </row>
    <row r="76" spans="1:19" ht="13.5" customHeight="1">
      <c r="A76" s="234"/>
      <c r="B76" s="234" t="s">
        <v>240</v>
      </c>
      <c r="C76" s="246"/>
      <c r="D76" s="256">
        <v>-0.6</v>
      </c>
      <c r="E76" s="267">
        <v>-2.9</v>
      </c>
      <c r="F76" s="267">
        <v>-2.8</v>
      </c>
      <c r="G76" s="267">
        <v>-9.3000000000000007</v>
      </c>
      <c r="H76" s="267">
        <v>-4.4000000000000004</v>
      </c>
      <c r="I76" s="267">
        <v>-5.6</v>
      </c>
      <c r="J76" s="267">
        <v>-6.2</v>
      </c>
      <c r="K76" s="267">
        <v>-2.7</v>
      </c>
      <c r="L76" s="282">
        <v>23.4</v>
      </c>
      <c r="M76" s="282">
        <v>-0.3</v>
      </c>
      <c r="N76" s="282">
        <v>-10.5</v>
      </c>
      <c r="O76" s="282">
        <v>-8</v>
      </c>
      <c r="P76" s="267">
        <v>26.7</v>
      </c>
      <c r="Q76" s="267">
        <v>5.0999999999999996</v>
      </c>
      <c r="R76" s="267">
        <v>0</v>
      </c>
      <c r="S76" s="282">
        <v>-0.6</v>
      </c>
    </row>
    <row r="77" spans="1:19" ht="13.5" customHeight="1">
      <c r="A77" s="234"/>
      <c r="B77" s="234" t="s">
        <v>149</v>
      </c>
      <c r="C77" s="246"/>
      <c r="D77" s="256">
        <v>1.7</v>
      </c>
      <c r="E77" s="267">
        <v>10.5</v>
      </c>
      <c r="F77" s="267">
        <v>1.2</v>
      </c>
      <c r="G77" s="267">
        <v>0.6</v>
      </c>
      <c r="H77" s="267">
        <v>3.2</v>
      </c>
      <c r="I77" s="267">
        <v>4.7</v>
      </c>
      <c r="J77" s="267">
        <v>-4</v>
      </c>
      <c r="K77" s="267">
        <v>-17.3</v>
      </c>
      <c r="L77" s="282">
        <v>0.5</v>
      </c>
      <c r="M77" s="282">
        <v>5.0999999999999996</v>
      </c>
      <c r="N77" s="282">
        <v>-6.7</v>
      </c>
      <c r="O77" s="282">
        <v>11.6</v>
      </c>
      <c r="P77" s="267">
        <v>0.3</v>
      </c>
      <c r="Q77" s="267">
        <v>-0.4</v>
      </c>
      <c r="R77" s="267">
        <v>-8.6</v>
      </c>
      <c r="S77" s="282">
        <v>20.399999999999999</v>
      </c>
    </row>
    <row r="78" spans="1:19" ht="13.5" customHeight="1">
      <c r="A78" s="234"/>
      <c r="B78" s="234" t="s">
        <v>364</v>
      </c>
      <c r="C78" s="246"/>
      <c r="D78" s="256">
        <v>1.5</v>
      </c>
      <c r="E78" s="267">
        <v>-11.4</v>
      </c>
      <c r="F78" s="267">
        <v>3.9</v>
      </c>
      <c r="G78" s="267">
        <v>5</v>
      </c>
      <c r="H78" s="267">
        <v>0.1</v>
      </c>
      <c r="I78" s="267">
        <v>-9.4</v>
      </c>
      <c r="J78" s="267">
        <v>-5.0999999999999996</v>
      </c>
      <c r="K78" s="267">
        <v>13.3</v>
      </c>
      <c r="L78" s="282">
        <v>-15.4</v>
      </c>
      <c r="M78" s="282">
        <v>1</v>
      </c>
      <c r="N78" s="282">
        <v>6.2</v>
      </c>
      <c r="O78" s="282">
        <v>2.9</v>
      </c>
      <c r="P78" s="267">
        <v>-1.5</v>
      </c>
      <c r="Q78" s="267">
        <v>0.8</v>
      </c>
      <c r="R78" s="267">
        <v>3.5</v>
      </c>
      <c r="S78" s="282">
        <v>9.6</v>
      </c>
    </row>
    <row r="79" spans="1:19" ht="13.5" customHeight="1">
      <c r="A79" s="235"/>
      <c r="B79" s="235" t="s">
        <v>155</v>
      </c>
      <c r="C79" s="247"/>
      <c r="D79" s="258">
        <v>1</v>
      </c>
      <c r="E79" s="269">
        <v>3.3</v>
      </c>
      <c r="F79" s="269">
        <v>1.1000000000000001</v>
      </c>
      <c r="G79" s="269">
        <v>-0.2</v>
      </c>
      <c r="H79" s="269">
        <v>-4.4000000000000004</v>
      </c>
      <c r="I79" s="269">
        <v>4.7</v>
      </c>
      <c r="J79" s="269">
        <v>1.6</v>
      </c>
      <c r="K79" s="269">
        <v>-1.9</v>
      </c>
      <c r="L79" s="269">
        <v>-0.8</v>
      </c>
      <c r="M79" s="269">
        <v>4.9000000000000004</v>
      </c>
      <c r="N79" s="269">
        <v>-1.3</v>
      </c>
      <c r="O79" s="269">
        <v>-5.2</v>
      </c>
      <c r="P79" s="269">
        <v>1.2</v>
      </c>
      <c r="Q79" s="269">
        <v>0.4</v>
      </c>
      <c r="R79" s="269">
        <v>2</v>
      </c>
      <c r="S79" s="269">
        <v>-2.7</v>
      </c>
    </row>
    <row r="80" spans="1:19" ht="13.5" customHeight="1">
      <c r="A80" s="234" t="s">
        <v>169</v>
      </c>
      <c r="B80" s="234">
        <v>9</v>
      </c>
      <c r="C80" s="246" t="s">
        <v>253</v>
      </c>
      <c r="D80" s="255">
        <v>1.5</v>
      </c>
      <c r="E80" s="266">
        <v>7.9</v>
      </c>
      <c r="F80" s="266">
        <v>1.6</v>
      </c>
      <c r="G80" s="266">
        <v>-0.8</v>
      </c>
      <c r="H80" s="266">
        <v>-2</v>
      </c>
      <c r="I80" s="266">
        <v>3.9</v>
      </c>
      <c r="J80" s="266">
        <v>0.1</v>
      </c>
      <c r="K80" s="266">
        <v>-6.3</v>
      </c>
      <c r="L80" s="266">
        <v>-11.9</v>
      </c>
      <c r="M80" s="266">
        <v>5.7</v>
      </c>
      <c r="N80" s="266">
        <v>0.8</v>
      </c>
      <c r="O80" s="266">
        <v>-7.1</v>
      </c>
      <c r="P80" s="266">
        <v>2.6</v>
      </c>
      <c r="Q80" s="266">
        <v>0.5</v>
      </c>
      <c r="R80" s="266">
        <v>0.6</v>
      </c>
      <c r="S80" s="266">
        <v>0.7</v>
      </c>
    </row>
    <row r="81" spans="1:32" ht="13.5" customHeight="1">
      <c r="A81" s="236" t="s">
        <v>85</v>
      </c>
      <c r="B81" s="234">
        <v>10</v>
      </c>
      <c r="C81" s="246"/>
      <c r="D81" s="256">
        <v>1.2</v>
      </c>
      <c r="E81" s="267">
        <v>4</v>
      </c>
      <c r="F81" s="267">
        <v>2.1</v>
      </c>
      <c r="G81" s="267">
        <v>-2.1</v>
      </c>
      <c r="H81" s="267">
        <v>0.3</v>
      </c>
      <c r="I81" s="267">
        <v>5.8</v>
      </c>
      <c r="J81" s="267">
        <v>1.4</v>
      </c>
      <c r="K81" s="267">
        <v>-0.3</v>
      </c>
      <c r="L81" s="267">
        <v>-12.1</v>
      </c>
      <c r="M81" s="267">
        <v>5.0999999999999996</v>
      </c>
      <c r="N81" s="267">
        <v>-0.5</v>
      </c>
      <c r="O81" s="267">
        <v>-2.5</v>
      </c>
      <c r="P81" s="267">
        <v>-0.9</v>
      </c>
      <c r="Q81" s="267">
        <v>0.2</v>
      </c>
      <c r="R81" s="267">
        <v>0.1</v>
      </c>
      <c r="S81" s="267">
        <v>-5.9</v>
      </c>
    </row>
    <row r="82" spans="1:32" ht="13.5" customHeight="1">
      <c r="A82" s="236" t="s">
        <v>85</v>
      </c>
      <c r="B82" s="234">
        <v>11</v>
      </c>
      <c r="C82" s="246"/>
      <c r="D82" s="256">
        <v>1.5</v>
      </c>
      <c r="E82" s="267">
        <v>10.199999999999999</v>
      </c>
      <c r="F82" s="267">
        <v>2.5</v>
      </c>
      <c r="G82" s="267">
        <v>-1.1000000000000001</v>
      </c>
      <c r="H82" s="267">
        <v>-4.2</v>
      </c>
      <c r="I82" s="267">
        <v>7.2</v>
      </c>
      <c r="J82" s="267">
        <v>2.5</v>
      </c>
      <c r="K82" s="267">
        <v>1.6</v>
      </c>
      <c r="L82" s="267">
        <v>-7.9</v>
      </c>
      <c r="M82" s="267">
        <v>4.7</v>
      </c>
      <c r="N82" s="267">
        <v>0.1</v>
      </c>
      <c r="O82" s="267">
        <v>2.2999999999999998</v>
      </c>
      <c r="P82" s="267">
        <v>-1.4</v>
      </c>
      <c r="Q82" s="267">
        <v>-1.9</v>
      </c>
      <c r="R82" s="267">
        <v>2.6</v>
      </c>
      <c r="S82" s="267">
        <v>-2.8</v>
      </c>
    </row>
    <row r="83" spans="1:32" ht="13.5" customHeight="1">
      <c r="A83" s="236" t="s">
        <v>85</v>
      </c>
      <c r="B83" s="234">
        <v>12</v>
      </c>
      <c r="D83" s="256">
        <v>1.2</v>
      </c>
      <c r="E83" s="267">
        <v>-0.4</v>
      </c>
      <c r="F83" s="267">
        <v>1.9</v>
      </c>
      <c r="G83" s="267">
        <v>1.1000000000000001</v>
      </c>
      <c r="H83" s="267">
        <v>-4.5999999999999996</v>
      </c>
      <c r="I83" s="267">
        <v>6.6</v>
      </c>
      <c r="J83" s="267">
        <v>2.4</v>
      </c>
      <c r="K83" s="267">
        <v>0.1</v>
      </c>
      <c r="L83" s="267">
        <v>-17.100000000000001</v>
      </c>
      <c r="M83" s="267">
        <v>5</v>
      </c>
      <c r="N83" s="267">
        <v>-2.4</v>
      </c>
      <c r="O83" s="267">
        <v>4.0999999999999996</v>
      </c>
      <c r="P83" s="267">
        <v>2.9</v>
      </c>
      <c r="Q83" s="267">
        <v>0.7</v>
      </c>
      <c r="R83" s="267">
        <v>0.4</v>
      </c>
      <c r="S83" s="267">
        <v>-8.9</v>
      </c>
    </row>
    <row r="84" spans="1:32" ht="13.5" customHeight="1">
      <c r="A84" s="236" t="s">
        <v>469</v>
      </c>
      <c r="B84" s="234" t="s">
        <v>361</v>
      </c>
      <c r="C84" s="246"/>
      <c r="D84" s="256">
        <v>0.9</v>
      </c>
      <c r="E84" s="267">
        <v>-0.8</v>
      </c>
      <c r="F84" s="267">
        <v>1.4</v>
      </c>
      <c r="G84" s="267">
        <v>23.7</v>
      </c>
      <c r="H84" s="267">
        <v>3.2</v>
      </c>
      <c r="I84" s="267">
        <v>-5</v>
      </c>
      <c r="J84" s="267">
        <v>4.0999999999999996</v>
      </c>
      <c r="K84" s="267">
        <v>3.3</v>
      </c>
      <c r="L84" s="267">
        <v>-19.899999999999999</v>
      </c>
      <c r="M84" s="267">
        <v>1.5</v>
      </c>
      <c r="N84" s="267">
        <v>-2.8</v>
      </c>
      <c r="O84" s="267">
        <v>0.8</v>
      </c>
      <c r="P84" s="267">
        <v>4.7</v>
      </c>
      <c r="Q84" s="267">
        <v>-5</v>
      </c>
      <c r="R84" s="267">
        <v>22.9</v>
      </c>
      <c r="S84" s="267">
        <v>3.7</v>
      </c>
    </row>
    <row r="85" spans="1:32" ht="13.5" customHeight="1">
      <c r="A85" s="236" t="s">
        <v>85</v>
      </c>
      <c r="B85" s="234">
        <v>2</v>
      </c>
      <c r="C85" s="246"/>
      <c r="D85" s="256">
        <v>0.8</v>
      </c>
      <c r="E85" s="267">
        <v>-1.9</v>
      </c>
      <c r="F85" s="267">
        <v>2.1</v>
      </c>
      <c r="G85" s="267">
        <v>18.8</v>
      </c>
      <c r="H85" s="267">
        <v>2.5</v>
      </c>
      <c r="I85" s="267">
        <v>0.3</v>
      </c>
      <c r="J85" s="267">
        <v>6.8</v>
      </c>
      <c r="K85" s="267">
        <v>6.5</v>
      </c>
      <c r="L85" s="267">
        <v>-27.3</v>
      </c>
      <c r="M85" s="267">
        <v>-1.3</v>
      </c>
      <c r="N85" s="267">
        <v>0.3</v>
      </c>
      <c r="O85" s="267">
        <v>-13.7</v>
      </c>
      <c r="P85" s="267">
        <v>2.2999999999999998</v>
      </c>
      <c r="Q85" s="267">
        <v>-5.0999999999999996</v>
      </c>
      <c r="R85" s="267">
        <v>25.9</v>
      </c>
      <c r="S85" s="267">
        <v>-1.4</v>
      </c>
    </row>
    <row r="86" spans="1:32" ht="13.5" customHeight="1">
      <c r="A86" s="236" t="s">
        <v>85</v>
      </c>
      <c r="B86" s="234">
        <v>3</v>
      </c>
      <c r="C86" s="246"/>
      <c r="D86" s="256">
        <v>1.6</v>
      </c>
      <c r="E86" s="267">
        <v>-2.7</v>
      </c>
      <c r="F86" s="267">
        <v>2.1</v>
      </c>
      <c r="G86" s="267">
        <v>22.9</v>
      </c>
      <c r="H86" s="267">
        <v>-6.5</v>
      </c>
      <c r="I86" s="267">
        <v>-1.4</v>
      </c>
      <c r="J86" s="267">
        <v>7.2</v>
      </c>
      <c r="K86" s="267">
        <v>6.9</v>
      </c>
      <c r="L86" s="267">
        <v>-22.9</v>
      </c>
      <c r="M86" s="267">
        <v>-1</v>
      </c>
      <c r="N86" s="267">
        <v>-0.9</v>
      </c>
      <c r="O86" s="267">
        <v>-4.8</v>
      </c>
      <c r="P86" s="267">
        <v>-1</v>
      </c>
      <c r="Q86" s="267">
        <v>2.6</v>
      </c>
      <c r="R86" s="267">
        <v>20.5</v>
      </c>
      <c r="S86" s="267">
        <v>-1.4</v>
      </c>
    </row>
    <row r="87" spans="1:32" ht="13.5" customHeight="1">
      <c r="A87" s="237" t="s">
        <v>85</v>
      </c>
      <c r="B87" s="234">
        <v>4</v>
      </c>
      <c r="C87" s="246"/>
      <c r="D87" s="256">
        <v>1.1000000000000001</v>
      </c>
      <c r="E87" s="267">
        <v>0.7</v>
      </c>
      <c r="F87" s="267">
        <v>2</v>
      </c>
      <c r="G87" s="267">
        <v>21</v>
      </c>
      <c r="H87" s="267">
        <v>0.2</v>
      </c>
      <c r="I87" s="267">
        <v>-4.3</v>
      </c>
      <c r="J87" s="267">
        <v>6.8</v>
      </c>
      <c r="K87" s="267">
        <v>3.3</v>
      </c>
      <c r="L87" s="267">
        <v>-29.4</v>
      </c>
      <c r="M87" s="267">
        <v>3.8</v>
      </c>
      <c r="N87" s="267">
        <v>-1</v>
      </c>
      <c r="O87" s="267">
        <v>-5.0999999999999996</v>
      </c>
      <c r="P87" s="267">
        <v>1.9</v>
      </c>
      <c r="Q87" s="267">
        <v>1.2</v>
      </c>
      <c r="R87" s="267">
        <v>14.3</v>
      </c>
      <c r="S87" s="267">
        <v>-6.2</v>
      </c>
    </row>
    <row r="88" spans="1:32" ht="13.5" customHeight="1">
      <c r="A88" s="236" t="s">
        <v>85</v>
      </c>
      <c r="B88" s="234">
        <v>5</v>
      </c>
      <c r="D88" s="256">
        <v>1.5</v>
      </c>
      <c r="E88" s="267">
        <v>0.3</v>
      </c>
      <c r="F88" s="267">
        <v>3</v>
      </c>
      <c r="G88" s="267">
        <v>24.5</v>
      </c>
      <c r="H88" s="267">
        <v>2.7</v>
      </c>
      <c r="I88" s="267">
        <v>-1.4</v>
      </c>
      <c r="J88" s="267">
        <v>5.9</v>
      </c>
      <c r="K88" s="267">
        <v>7.2</v>
      </c>
      <c r="L88" s="267">
        <v>-28.2</v>
      </c>
      <c r="M88" s="267">
        <v>-0.5</v>
      </c>
      <c r="N88" s="267">
        <v>4</v>
      </c>
      <c r="O88" s="267">
        <v>-3.9</v>
      </c>
      <c r="P88" s="267">
        <v>3.3</v>
      </c>
      <c r="Q88" s="267">
        <v>-5.7</v>
      </c>
      <c r="R88" s="267">
        <v>15.8</v>
      </c>
      <c r="S88" s="267">
        <v>3.9</v>
      </c>
    </row>
    <row r="89" spans="1:32" ht="13.5" customHeight="1">
      <c r="A89" s="234" t="s">
        <v>85</v>
      </c>
      <c r="B89" s="234">
        <v>6</v>
      </c>
      <c r="C89" s="246"/>
      <c r="D89" s="256">
        <v>0.8</v>
      </c>
      <c r="E89" s="267">
        <v>-0.8</v>
      </c>
      <c r="F89" s="267">
        <v>3.1</v>
      </c>
      <c r="G89" s="267">
        <v>22.1</v>
      </c>
      <c r="H89" s="267">
        <v>-0.6</v>
      </c>
      <c r="I89" s="267">
        <v>-6.5</v>
      </c>
      <c r="J89" s="267">
        <v>6.4</v>
      </c>
      <c r="K89" s="267">
        <v>4.7</v>
      </c>
      <c r="L89" s="267">
        <v>-26.2</v>
      </c>
      <c r="M89" s="267">
        <v>3</v>
      </c>
      <c r="N89" s="267">
        <v>2.2999999999999998</v>
      </c>
      <c r="O89" s="267">
        <v>-0.2</v>
      </c>
      <c r="P89" s="267">
        <v>0.9</v>
      </c>
      <c r="Q89" s="267">
        <v>-5.4</v>
      </c>
      <c r="R89" s="267">
        <v>17.2</v>
      </c>
      <c r="S89" s="267">
        <v>0.8</v>
      </c>
    </row>
    <row r="90" spans="1:32" ht="13.5" customHeight="1">
      <c r="A90" s="236" t="s">
        <v>85</v>
      </c>
      <c r="B90" s="234">
        <v>7</v>
      </c>
      <c r="C90" s="246"/>
      <c r="D90" s="256">
        <v>0.9</v>
      </c>
      <c r="E90" s="267">
        <v>-2.5</v>
      </c>
      <c r="F90" s="267">
        <v>2.8</v>
      </c>
      <c r="G90" s="267">
        <v>32.6</v>
      </c>
      <c r="H90" s="267">
        <v>14.5</v>
      </c>
      <c r="I90" s="267">
        <v>-6.2</v>
      </c>
      <c r="J90" s="267">
        <v>8.8000000000000007</v>
      </c>
      <c r="K90" s="267">
        <v>1.5</v>
      </c>
      <c r="L90" s="267">
        <v>-19.600000000000001</v>
      </c>
      <c r="M90" s="267">
        <v>3.7</v>
      </c>
      <c r="N90" s="267">
        <v>-1.6</v>
      </c>
      <c r="O90" s="267">
        <v>-1.1000000000000001</v>
      </c>
      <c r="P90" s="267">
        <v>0.7</v>
      </c>
      <c r="Q90" s="267">
        <v>-6.3</v>
      </c>
      <c r="R90" s="267">
        <v>13.6</v>
      </c>
      <c r="S90" s="267">
        <v>2.6</v>
      </c>
    </row>
    <row r="91" spans="1:32" ht="13.5" customHeight="1">
      <c r="A91" s="236" t="s">
        <v>85</v>
      </c>
      <c r="B91" s="234">
        <v>8</v>
      </c>
      <c r="C91" s="246"/>
      <c r="D91" s="256">
        <v>1.4</v>
      </c>
      <c r="E91" s="267">
        <v>5.0999999999999996</v>
      </c>
      <c r="F91" s="267">
        <v>2.7</v>
      </c>
      <c r="G91" s="267">
        <v>28.4</v>
      </c>
      <c r="H91" s="267">
        <v>11.5</v>
      </c>
      <c r="I91" s="267">
        <v>-5</v>
      </c>
      <c r="J91" s="267">
        <v>9.6999999999999993</v>
      </c>
      <c r="K91" s="267">
        <v>2.2000000000000002</v>
      </c>
      <c r="L91" s="267">
        <v>-13.5</v>
      </c>
      <c r="M91" s="267">
        <v>3.1</v>
      </c>
      <c r="N91" s="267">
        <v>2</v>
      </c>
      <c r="O91" s="267">
        <v>-0.9</v>
      </c>
      <c r="P91" s="267">
        <v>1.7</v>
      </c>
      <c r="Q91" s="267">
        <v>-5.6</v>
      </c>
      <c r="R91" s="267">
        <v>19.600000000000001</v>
      </c>
      <c r="S91" s="267">
        <v>-0.3</v>
      </c>
    </row>
    <row r="92" spans="1:32" ht="13.5" customHeight="1">
      <c r="A92" s="238" t="s">
        <v>85</v>
      </c>
      <c r="B92" s="242">
        <v>9</v>
      </c>
      <c r="C92" s="248"/>
      <c r="D92" s="315">
        <v>2.2000000000000002</v>
      </c>
      <c r="E92" s="270">
        <v>11.5</v>
      </c>
      <c r="F92" s="270">
        <v>2.6</v>
      </c>
      <c r="G92" s="270">
        <v>30.3</v>
      </c>
      <c r="H92" s="270">
        <v>6</v>
      </c>
      <c r="I92" s="270">
        <v>-5.3</v>
      </c>
      <c r="J92" s="270">
        <v>10.3</v>
      </c>
      <c r="K92" s="270">
        <v>0.6</v>
      </c>
      <c r="L92" s="270">
        <v>-17.5</v>
      </c>
      <c r="M92" s="270">
        <v>1.2</v>
      </c>
      <c r="N92" s="270">
        <v>3</v>
      </c>
      <c r="O92" s="270">
        <v>-2</v>
      </c>
      <c r="P92" s="270">
        <v>6.6</v>
      </c>
      <c r="Q92" s="270">
        <v>-0.9</v>
      </c>
      <c r="R92" s="270">
        <v>13.6</v>
      </c>
      <c r="S92" s="270">
        <v>-1.9</v>
      </c>
    </row>
    <row r="93" spans="1:32" ht="27" customHeight="1">
      <c r="A93" s="239" t="s">
        <v>470</v>
      </c>
      <c r="B93" s="239"/>
      <c r="C93" s="239"/>
      <c r="D93" s="264">
        <v>1.4</v>
      </c>
      <c r="E93" s="272">
        <v>5.4</v>
      </c>
      <c r="F93" s="272">
        <v>0.6</v>
      </c>
      <c r="G93" s="272">
        <v>1.8</v>
      </c>
      <c r="H93" s="272">
        <v>0.2</v>
      </c>
      <c r="I93" s="272">
        <v>2.2000000000000002</v>
      </c>
      <c r="J93" s="272">
        <v>-1.1000000000000001</v>
      </c>
      <c r="K93" s="272">
        <v>1.2</v>
      </c>
      <c r="L93" s="272">
        <v>0.1</v>
      </c>
      <c r="M93" s="272">
        <v>-0.9</v>
      </c>
      <c r="N93" s="272">
        <v>1</v>
      </c>
      <c r="O93" s="272">
        <v>-0.3</v>
      </c>
      <c r="P93" s="272">
        <v>1.4</v>
      </c>
      <c r="Q93" s="272">
        <v>5.8</v>
      </c>
      <c r="R93" s="272">
        <v>-6</v>
      </c>
      <c r="S93" s="272">
        <v>0.8</v>
      </c>
      <c r="T93" s="240"/>
      <c r="U93" s="240"/>
      <c r="V93" s="240"/>
      <c r="W93" s="240"/>
      <c r="X93" s="240"/>
      <c r="Y93" s="240"/>
      <c r="Z93" s="240"/>
      <c r="AA93" s="240"/>
      <c r="AB93" s="240"/>
      <c r="AC93" s="240"/>
      <c r="AD93" s="240"/>
      <c r="AE93" s="240"/>
      <c r="AF93" s="240"/>
    </row>
    <row r="94" spans="1:32" ht="27" customHeight="1">
      <c r="A94" s="314"/>
      <c r="B94" s="314"/>
      <c r="C94" s="314"/>
      <c r="D94" s="316"/>
      <c r="E94" s="316"/>
      <c r="F94" s="316"/>
      <c r="G94" s="316"/>
      <c r="H94" s="316"/>
      <c r="I94" s="316"/>
      <c r="J94" s="316"/>
      <c r="K94" s="316"/>
      <c r="L94" s="316"/>
      <c r="M94" s="316"/>
      <c r="N94" s="316"/>
      <c r="O94" s="316"/>
      <c r="P94" s="316"/>
      <c r="Q94" s="316"/>
      <c r="R94" s="316"/>
      <c r="S94" s="316"/>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Ｐゴシック,標準"&amp;12- 6 -</oddFooter>
  </headerFooter>
  <rowBreaks count="1" manualBreakCount="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5">
    <tabColor indexed="17"/>
    <pageSetUpPr fitToPage="1"/>
  </sheetPr>
  <dimension ref="A1:AF98"/>
  <sheetViews>
    <sheetView topLeftCell="A28" zoomScale="85" zoomScaleNormal="85"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9">
      <c r="A2" s="286"/>
      <c r="B2" s="286"/>
      <c r="C2" s="286"/>
      <c r="D2" s="286"/>
      <c r="E2" s="285"/>
      <c r="F2" s="285"/>
      <c r="G2" s="275" t="s">
        <v>474</v>
      </c>
      <c r="H2" s="275"/>
      <c r="I2" s="275"/>
      <c r="J2" s="275"/>
      <c r="K2" s="275"/>
      <c r="L2" s="275"/>
      <c r="M2" s="275"/>
      <c r="N2" s="275"/>
      <c r="O2" s="275"/>
      <c r="P2" s="285"/>
      <c r="Q2" s="285"/>
      <c r="R2" s="286"/>
      <c r="S2" s="285"/>
      <c r="T2" s="285"/>
      <c r="U2" s="285"/>
      <c r="V2" s="285"/>
      <c r="W2" s="285"/>
      <c r="X2" s="285"/>
      <c r="Y2" s="285"/>
      <c r="Z2" s="285"/>
      <c r="AA2" s="285"/>
      <c r="AB2" s="285"/>
    </row>
    <row r="3" spans="1:28" ht="16.5">
      <c r="A3" s="228" t="s">
        <v>256</v>
      </c>
      <c r="B3" s="8"/>
      <c r="C3" s="8"/>
      <c r="H3" s="276"/>
      <c r="I3" s="276"/>
      <c r="J3" s="276"/>
      <c r="K3" s="276"/>
      <c r="L3" s="276"/>
      <c r="M3" s="276"/>
      <c r="N3" s="276"/>
      <c r="O3" s="276"/>
      <c r="S3" s="19" t="s">
        <v>131</v>
      </c>
    </row>
    <row r="4" spans="1:28">
      <c r="A4" s="229" t="s">
        <v>52</v>
      </c>
      <c r="B4" s="229"/>
      <c r="C4" s="243"/>
      <c r="D4" s="251" t="s">
        <v>69</v>
      </c>
      <c r="E4" s="251" t="s">
        <v>439</v>
      </c>
      <c r="F4" s="251" t="s">
        <v>126</v>
      </c>
      <c r="G4" s="251" t="s">
        <v>103</v>
      </c>
      <c r="H4" s="251" t="s">
        <v>214</v>
      </c>
      <c r="I4" s="251" t="s">
        <v>274</v>
      </c>
      <c r="J4" s="251" t="s">
        <v>454</v>
      </c>
      <c r="K4" s="251" t="s">
        <v>455</v>
      </c>
      <c r="L4" s="251" t="s">
        <v>79</v>
      </c>
      <c r="M4" s="251" t="s">
        <v>332</v>
      </c>
      <c r="N4" s="251" t="s">
        <v>18</v>
      </c>
      <c r="O4" s="251" t="s">
        <v>176</v>
      </c>
      <c r="P4" s="251" t="s">
        <v>132</v>
      </c>
      <c r="Q4" s="251" t="s">
        <v>457</v>
      </c>
      <c r="R4" s="251" t="s">
        <v>458</v>
      </c>
      <c r="S4" s="251" t="s">
        <v>4</v>
      </c>
    </row>
    <row r="5" spans="1:28">
      <c r="A5" s="230"/>
      <c r="B5" s="230"/>
      <c r="C5" s="244"/>
      <c r="D5" s="252" t="s">
        <v>93</v>
      </c>
      <c r="E5" s="252"/>
      <c r="F5" s="252"/>
      <c r="G5" s="252" t="s">
        <v>428</v>
      </c>
      <c r="H5" s="252" t="s">
        <v>388</v>
      </c>
      <c r="I5" s="252" t="s">
        <v>367</v>
      </c>
      <c r="J5" s="252" t="s">
        <v>460</v>
      </c>
      <c r="K5" s="252" t="s">
        <v>148</v>
      </c>
      <c r="L5" s="279" t="s">
        <v>270</v>
      </c>
      <c r="M5" s="283" t="s">
        <v>196</v>
      </c>
      <c r="N5" s="279" t="s">
        <v>278</v>
      </c>
      <c r="O5" s="279" t="s">
        <v>459</v>
      </c>
      <c r="P5" s="279" t="s">
        <v>412</v>
      </c>
      <c r="Q5" s="279" t="s">
        <v>442</v>
      </c>
      <c r="R5" s="279" t="s">
        <v>167</v>
      </c>
      <c r="S5" s="287" t="s">
        <v>334</v>
      </c>
    </row>
    <row r="6" spans="1:28" ht="18" customHeight="1">
      <c r="A6" s="231"/>
      <c r="B6" s="231"/>
      <c r="C6" s="245"/>
      <c r="D6" s="253" t="s">
        <v>209</v>
      </c>
      <c r="E6" s="253" t="s">
        <v>387</v>
      </c>
      <c r="F6" s="253" t="s">
        <v>34</v>
      </c>
      <c r="G6" s="253" t="s">
        <v>461</v>
      </c>
      <c r="H6" s="253" t="s">
        <v>16</v>
      </c>
      <c r="I6" s="253" t="s">
        <v>61</v>
      </c>
      <c r="J6" s="253" t="s">
        <v>310</v>
      </c>
      <c r="K6" s="253" t="s">
        <v>462</v>
      </c>
      <c r="L6" s="280" t="s">
        <v>161</v>
      </c>
      <c r="M6" s="284" t="s">
        <v>463</v>
      </c>
      <c r="N6" s="280" t="s">
        <v>75</v>
      </c>
      <c r="O6" s="280" t="s">
        <v>422</v>
      </c>
      <c r="P6" s="284" t="s">
        <v>304</v>
      </c>
      <c r="Q6" s="284" t="s">
        <v>464</v>
      </c>
      <c r="R6" s="280" t="s">
        <v>465</v>
      </c>
      <c r="S6" s="280" t="s">
        <v>205</v>
      </c>
    </row>
    <row r="7" spans="1:28" ht="15.75" customHeight="1">
      <c r="A7" s="293"/>
      <c r="B7" s="293"/>
      <c r="C7" s="293"/>
      <c r="D7" s="254" t="s">
        <v>134</v>
      </c>
      <c r="E7" s="254"/>
      <c r="F7" s="254"/>
      <c r="G7" s="254"/>
      <c r="H7" s="254"/>
      <c r="I7" s="254"/>
      <c r="J7" s="254"/>
      <c r="K7" s="254"/>
      <c r="L7" s="254"/>
      <c r="M7" s="254"/>
      <c r="N7" s="254"/>
      <c r="O7" s="254"/>
      <c r="P7" s="254"/>
      <c r="Q7" s="254"/>
      <c r="R7" s="254"/>
      <c r="S7" s="293"/>
    </row>
    <row r="8" spans="1:28" ht="13.5" customHeight="1">
      <c r="A8" s="233" t="s">
        <v>185</v>
      </c>
      <c r="B8" s="233" t="s">
        <v>58</v>
      </c>
      <c r="C8" s="246" t="s">
        <v>56</v>
      </c>
      <c r="D8" s="297">
        <v>100</v>
      </c>
      <c r="E8" s="305">
        <v>106.1</v>
      </c>
      <c r="F8" s="305">
        <v>103.7</v>
      </c>
      <c r="G8" s="305">
        <v>120.8</v>
      </c>
      <c r="H8" s="305">
        <v>98.3</v>
      </c>
      <c r="I8" s="305">
        <v>101.4</v>
      </c>
      <c r="J8" s="305">
        <v>102.8</v>
      </c>
      <c r="K8" s="305">
        <v>96.2</v>
      </c>
      <c r="L8" s="281">
        <v>109.8</v>
      </c>
      <c r="M8" s="281">
        <v>98.1</v>
      </c>
      <c r="N8" s="281">
        <v>93.2</v>
      </c>
      <c r="O8" s="281">
        <v>103.2</v>
      </c>
      <c r="P8" s="305">
        <v>82.6</v>
      </c>
      <c r="Q8" s="305">
        <v>94.5</v>
      </c>
      <c r="R8" s="305">
        <v>102.1</v>
      </c>
      <c r="S8" s="281">
        <v>104</v>
      </c>
    </row>
    <row r="9" spans="1:28" ht="13.5" customHeight="1">
      <c r="A9" s="234" t="s">
        <v>51</v>
      </c>
      <c r="B9" s="234" t="s">
        <v>331</v>
      </c>
      <c r="C9" s="246"/>
      <c r="D9" s="298">
        <v>99.7</v>
      </c>
      <c r="E9" s="306">
        <v>99.7</v>
      </c>
      <c r="F9" s="306">
        <v>102.9</v>
      </c>
      <c r="G9" s="306">
        <v>111</v>
      </c>
      <c r="H9" s="306">
        <v>100.5</v>
      </c>
      <c r="I9" s="306">
        <v>105</v>
      </c>
      <c r="J9" s="306">
        <v>102.7</v>
      </c>
      <c r="K9" s="306">
        <v>98</v>
      </c>
      <c r="L9" s="282">
        <v>108</v>
      </c>
      <c r="M9" s="282">
        <v>95.4</v>
      </c>
      <c r="N9" s="282">
        <v>105.3</v>
      </c>
      <c r="O9" s="282">
        <v>101.4</v>
      </c>
      <c r="P9" s="306">
        <v>76.099999999999994</v>
      </c>
      <c r="Q9" s="306">
        <v>94.9</v>
      </c>
      <c r="R9" s="306">
        <v>100.2</v>
      </c>
      <c r="S9" s="282">
        <v>105.2</v>
      </c>
    </row>
    <row r="10" spans="1:28">
      <c r="A10" s="234"/>
      <c r="B10" s="234" t="s">
        <v>240</v>
      </c>
      <c r="C10" s="246"/>
      <c r="D10" s="298">
        <v>100</v>
      </c>
      <c r="E10" s="306">
        <v>100</v>
      </c>
      <c r="F10" s="306">
        <v>100</v>
      </c>
      <c r="G10" s="306">
        <v>100</v>
      </c>
      <c r="H10" s="306">
        <v>100</v>
      </c>
      <c r="I10" s="306">
        <v>100</v>
      </c>
      <c r="J10" s="306">
        <v>100</v>
      </c>
      <c r="K10" s="306">
        <v>100</v>
      </c>
      <c r="L10" s="282">
        <v>100</v>
      </c>
      <c r="M10" s="282">
        <v>100</v>
      </c>
      <c r="N10" s="282">
        <v>100</v>
      </c>
      <c r="O10" s="282">
        <v>100</v>
      </c>
      <c r="P10" s="306">
        <v>100</v>
      </c>
      <c r="Q10" s="306">
        <v>100</v>
      </c>
      <c r="R10" s="306">
        <v>100</v>
      </c>
      <c r="S10" s="282">
        <v>100</v>
      </c>
    </row>
    <row r="11" spans="1:28" ht="13.5" customHeight="1">
      <c r="A11" s="234"/>
      <c r="B11" s="234" t="s">
        <v>149</v>
      </c>
      <c r="C11" s="246"/>
      <c r="D11" s="298">
        <v>102.1</v>
      </c>
      <c r="E11" s="306">
        <v>108.1</v>
      </c>
      <c r="F11" s="306">
        <v>102.6</v>
      </c>
      <c r="G11" s="306">
        <v>102.3</v>
      </c>
      <c r="H11" s="306">
        <v>107.9</v>
      </c>
      <c r="I11" s="306">
        <v>100.4</v>
      </c>
      <c r="J11" s="306">
        <v>94</v>
      </c>
      <c r="K11" s="306">
        <v>91.8</v>
      </c>
      <c r="L11" s="306">
        <v>113.3</v>
      </c>
      <c r="M11" s="306">
        <v>105.9</v>
      </c>
      <c r="N11" s="306">
        <v>100.9</v>
      </c>
      <c r="O11" s="306">
        <v>102.1</v>
      </c>
      <c r="P11" s="306">
        <v>100</v>
      </c>
      <c r="Q11" s="306">
        <v>102.1</v>
      </c>
      <c r="R11" s="306">
        <v>102.6</v>
      </c>
      <c r="S11" s="306">
        <v>118.1</v>
      </c>
    </row>
    <row r="12" spans="1:28" ht="13.5" customHeight="1">
      <c r="A12" s="234"/>
      <c r="B12" s="234" t="s">
        <v>364</v>
      </c>
      <c r="C12" s="246"/>
      <c r="D12" s="299">
        <v>99.3</v>
      </c>
      <c r="E12" s="282">
        <v>100.6</v>
      </c>
      <c r="F12" s="282">
        <v>103.5</v>
      </c>
      <c r="G12" s="282">
        <v>93.9</v>
      </c>
      <c r="H12" s="282">
        <v>102.8</v>
      </c>
      <c r="I12" s="282">
        <v>90.5</v>
      </c>
      <c r="J12" s="282">
        <v>88.7</v>
      </c>
      <c r="K12" s="282">
        <v>93.2</v>
      </c>
      <c r="L12" s="282">
        <v>106.8</v>
      </c>
      <c r="M12" s="282">
        <v>98.7</v>
      </c>
      <c r="N12" s="282">
        <v>97.7</v>
      </c>
      <c r="O12" s="282">
        <v>104.8</v>
      </c>
      <c r="P12" s="282">
        <v>96.6</v>
      </c>
      <c r="Q12" s="282">
        <v>98.4</v>
      </c>
      <c r="R12" s="282">
        <v>106</v>
      </c>
      <c r="S12" s="282">
        <v>118.9</v>
      </c>
    </row>
    <row r="13" spans="1:28" ht="13.5" customHeight="1">
      <c r="A13" s="235"/>
      <c r="B13" s="235" t="s">
        <v>155</v>
      </c>
      <c r="C13" s="247"/>
      <c r="D13" s="300">
        <v>97.6</v>
      </c>
      <c r="E13" s="307">
        <v>98.5</v>
      </c>
      <c r="F13" s="307">
        <v>102.2</v>
      </c>
      <c r="G13" s="307">
        <v>99</v>
      </c>
      <c r="H13" s="307">
        <v>94.7</v>
      </c>
      <c r="I13" s="307">
        <v>93.5</v>
      </c>
      <c r="J13" s="307">
        <v>89</v>
      </c>
      <c r="K13" s="307">
        <v>87.5</v>
      </c>
      <c r="L13" s="307">
        <v>106.5</v>
      </c>
      <c r="M13" s="307">
        <v>97.4</v>
      </c>
      <c r="N13" s="307">
        <v>93.6</v>
      </c>
      <c r="O13" s="307">
        <v>92.4</v>
      </c>
      <c r="P13" s="307">
        <v>91.1</v>
      </c>
      <c r="Q13" s="307">
        <v>95.8</v>
      </c>
      <c r="R13" s="307">
        <v>104.1</v>
      </c>
      <c r="S13" s="307">
        <v>120.8</v>
      </c>
    </row>
    <row r="14" spans="1:28" ht="13.5" customHeight="1">
      <c r="A14" s="234" t="s">
        <v>169</v>
      </c>
      <c r="B14" s="234">
        <v>9</v>
      </c>
      <c r="C14" s="246" t="s">
        <v>253</v>
      </c>
      <c r="D14" s="297">
        <v>97.1</v>
      </c>
      <c r="E14" s="305">
        <v>97.1</v>
      </c>
      <c r="F14" s="305">
        <v>102.2</v>
      </c>
      <c r="G14" s="305">
        <v>99.1</v>
      </c>
      <c r="H14" s="305">
        <v>91.6</v>
      </c>
      <c r="I14" s="305">
        <v>94.5</v>
      </c>
      <c r="J14" s="305">
        <v>88.7</v>
      </c>
      <c r="K14" s="305">
        <v>88.7</v>
      </c>
      <c r="L14" s="305">
        <v>100.6</v>
      </c>
      <c r="M14" s="305">
        <v>96.6</v>
      </c>
      <c r="N14" s="305">
        <v>96.5</v>
      </c>
      <c r="O14" s="305">
        <v>87.3</v>
      </c>
      <c r="P14" s="305">
        <v>85.3</v>
      </c>
      <c r="Q14" s="305">
        <v>96.6</v>
      </c>
      <c r="R14" s="305">
        <v>100.1</v>
      </c>
      <c r="S14" s="305">
        <v>121.8</v>
      </c>
    </row>
    <row r="15" spans="1:28" ht="13.5" customHeight="1">
      <c r="A15" s="236" t="s">
        <v>85</v>
      </c>
      <c r="B15" s="234">
        <v>10</v>
      </c>
      <c r="C15" s="246"/>
      <c r="D15" s="298">
        <v>96.8</v>
      </c>
      <c r="E15" s="306">
        <v>97.4</v>
      </c>
      <c r="F15" s="306">
        <v>101.9</v>
      </c>
      <c r="G15" s="306">
        <v>96.6</v>
      </c>
      <c r="H15" s="306">
        <v>102.3</v>
      </c>
      <c r="I15" s="306">
        <v>93.5</v>
      </c>
      <c r="J15" s="306">
        <v>90</v>
      </c>
      <c r="K15" s="306">
        <v>87.2</v>
      </c>
      <c r="L15" s="306">
        <v>102.2</v>
      </c>
      <c r="M15" s="306">
        <v>95.4</v>
      </c>
      <c r="N15" s="306">
        <v>93.2</v>
      </c>
      <c r="O15" s="306">
        <v>87</v>
      </c>
      <c r="P15" s="306">
        <v>88.7</v>
      </c>
      <c r="Q15" s="306">
        <v>94.2</v>
      </c>
      <c r="R15" s="306">
        <v>100.3</v>
      </c>
      <c r="S15" s="306">
        <v>119.5</v>
      </c>
    </row>
    <row r="16" spans="1:28" ht="13.5" customHeight="1">
      <c r="A16" s="236" t="s">
        <v>85</v>
      </c>
      <c r="B16" s="234">
        <v>11</v>
      </c>
      <c r="C16" s="246"/>
      <c r="D16" s="298">
        <v>97.9</v>
      </c>
      <c r="E16" s="306">
        <v>99.8</v>
      </c>
      <c r="F16" s="306">
        <v>102.7</v>
      </c>
      <c r="G16" s="306">
        <v>99</v>
      </c>
      <c r="H16" s="306">
        <v>105.4</v>
      </c>
      <c r="I16" s="306">
        <v>96.5</v>
      </c>
      <c r="J16" s="306">
        <v>90.4</v>
      </c>
      <c r="K16" s="306">
        <v>88.2</v>
      </c>
      <c r="L16" s="306">
        <v>101.6</v>
      </c>
      <c r="M16" s="306">
        <v>95</v>
      </c>
      <c r="N16" s="306">
        <v>96.7</v>
      </c>
      <c r="O16" s="306">
        <v>86.3</v>
      </c>
      <c r="P16" s="306">
        <v>88.3</v>
      </c>
      <c r="Q16" s="306">
        <v>95.6</v>
      </c>
      <c r="R16" s="306">
        <v>101.4</v>
      </c>
      <c r="S16" s="306">
        <v>120.6</v>
      </c>
    </row>
    <row r="17" spans="1:19" ht="13.5" customHeight="1">
      <c r="A17" s="236" t="s">
        <v>85</v>
      </c>
      <c r="B17" s="234">
        <v>12</v>
      </c>
      <c r="D17" s="298">
        <v>97.9</v>
      </c>
      <c r="E17" s="306">
        <v>97.1</v>
      </c>
      <c r="F17" s="306">
        <v>102.6</v>
      </c>
      <c r="G17" s="306">
        <v>100.2</v>
      </c>
      <c r="H17" s="306">
        <v>100.7</v>
      </c>
      <c r="I17" s="306">
        <v>95.8</v>
      </c>
      <c r="J17" s="306">
        <v>91.1</v>
      </c>
      <c r="K17" s="306">
        <v>89.5</v>
      </c>
      <c r="L17" s="306">
        <v>103.4</v>
      </c>
      <c r="M17" s="306">
        <v>94.1</v>
      </c>
      <c r="N17" s="306">
        <v>93.6</v>
      </c>
      <c r="O17" s="306">
        <v>88</v>
      </c>
      <c r="P17" s="306">
        <v>93.7</v>
      </c>
      <c r="Q17" s="306">
        <v>95.1</v>
      </c>
      <c r="R17" s="306">
        <v>100.9</v>
      </c>
      <c r="S17" s="306">
        <v>117.8</v>
      </c>
    </row>
    <row r="18" spans="1:19" ht="13.5" customHeight="1">
      <c r="A18" s="236" t="s">
        <v>469</v>
      </c>
      <c r="B18" s="234" t="s">
        <v>361</v>
      </c>
      <c r="C18" s="246"/>
      <c r="D18" s="298">
        <v>97.9</v>
      </c>
      <c r="E18" s="306">
        <v>95</v>
      </c>
      <c r="F18" s="306">
        <v>100.3</v>
      </c>
      <c r="G18" s="306">
        <v>112.3</v>
      </c>
      <c r="H18" s="306">
        <v>98.8</v>
      </c>
      <c r="I18" s="306">
        <v>87.2</v>
      </c>
      <c r="J18" s="306">
        <v>100.7</v>
      </c>
      <c r="K18" s="306">
        <v>86.4</v>
      </c>
      <c r="L18" s="306">
        <v>100.4</v>
      </c>
      <c r="M18" s="306">
        <v>97.6</v>
      </c>
      <c r="N18" s="306">
        <v>87.2</v>
      </c>
      <c r="O18" s="306">
        <v>81.8</v>
      </c>
      <c r="P18" s="306">
        <v>95.1</v>
      </c>
      <c r="Q18" s="306">
        <v>92.5</v>
      </c>
      <c r="R18" s="306">
        <v>110</v>
      </c>
      <c r="S18" s="306">
        <v>124</v>
      </c>
    </row>
    <row r="19" spans="1:19" ht="13.5" customHeight="1">
      <c r="A19" s="236" t="s">
        <v>85</v>
      </c>
      <c r="B19" s="234">
        <v>2</v>
      </c>
      <c r="C19" s="246"/>
      <c r="D19" s="298">
        <v>98.7</v>
      </c>
      <c r="E19" s="306">
        <v>97.8</v>
      </c>
      <c r="F19" s="306">
        <v>102.7</v>
      </c>
      <c r="G19" s="306">
        <v>109.6</v>
      </c>
      <c r="H19" s="306">
        <v>98.1</v>
      </c>
      <c r="I19" s="306">
        <v>92.4</v>
      </c>
      <c r="J19" s="306">
        <v>99.9</v>
      </c>
      <c r="K19" s="306">
        <v>86.7</v>
      </c>
      <c r="L19" s="306">
        <v>100.3</v>
      </c>
      <c r="M19" s="306">
        <v>98.5</v>
      </c>
      <c r="N19" s="306">
        <v>88.7</v>
      </c>
      <c r="O19" s="306">
        <v>82.5</v>
      </c>
      <c r="P19" s="306">
        <v>95.2</v>
      </c>
      <c r="Q19" s="306">
        <v>91.7</v>
      </c>
      <c r="R19" s="306">
        <v>114.3</v>
      </c>
      <c r="S19" s="306">
        <v>120.3</v>
      </c>
    </row>
    <row r="20" spans="1:19" ht="13.5" customHeight="1">
      <c r="A20" s="236" t="s">
        <v>85</v>
      </c>
      <c r="B20" s="234">
        <v>3</v>
      </c>
      <c r="C20" s="246"/>
      <c r="D20" s="298">
        <v>98.7</v>
      </c>
      <c r="E20" s="306">
        <v>97.2</v>
      </c>
      <c r="F20" s="306">
        <v>102.1</v>
      </c>
      <c r="G20" s="306">
        <v>112.1</v>
      </c>
      <c r="H20" s="306">
        <v>98.8</v>
      </c>
      <c r="I20" s="306">
        <v>91</v>
      </c>
      <c r="J20" s="306">
        <v>98.4</v>
      </c>
      <c r="K20" s="306">
        <v>88.5</v>
      </c>
      <c r="L20" s="306">
        <v>100.8</v>
      </c>
      <c r="M20" s="306">
        <v>97.6</v>
      </c>
      <c r="N20" s="306">
        <v>87.7</v>
      </c>
      <c r="O20" s="306">
        <v>82.3</v>
      </c>
      <c r="P20" s="306">
        <v>95.5</v>
      </c>
      <c r="Q20" s="306">
        <v>94.2</v>
      </c>
      <c r="R20" s="306">
        <v>110.2</v>
      </c>
      <c r="S20" s="306">
        <v>121.6</v>
      </c>
    </row>
    <row r="21" spans="1:19" ht="13.5" customHeight="1">
      <c r="A21" s="237" t="s">
        <v>85</v>
      </c>
      <c r="B21" s="234">
        <v>4</v>
      </c>
      <c r="C21" s="246"/>
      <c r="D21" s="298">
        <v>99.6</v>
      </c>
      <c r="E21" s="306">
        <v>98.5</v>
      </c>
      <c r="F21" s="306">
        <v>103.8</v>
      </c>
      <c r="G21" s="306">
        <v>110.6</v>
      </c>
      <c r="H21" s="306">
        <v>96.1</v>
      </c>
      <c r="I21" s="306">
        <v>90.9</v>
      </c>
      <c r="J21" s="306">
        <v>99.8</v>
      </c>
      <c r="K21" s="306">
        <v>87.8</v>
      </c>
      <c r="L21" s="306">
        <v>103.6</v>
      </c>
      <c r="M21" s="306">
        <v>100.9</v>
      </c>
      <c r="N21" s="306">
        <v>86</v>
      </c>
      <c r="O21" s="306">
        <v>85.3</v>
      </c>
      <c r="P21" s="306">
        <v>93.2</v>
      </c>
      <c r="Q21" s="306">
        <v>95.5</v>
      </c>
      <c r="R21" s="306">
        <v>108.5</v>
      </c>
      <c r="S21" s="306">
        <v>121.5</v>
      </c>
    </row>
    <row r="22" spans="1:19" ht="13.5" customHeight="1">
      <c r="A22" s="236" t="s">
        <v>85</v>
      </c>
      <c r="B22" s="234">
        <v>5</v>
      </c>
      <c r="D22" s="298">
        <v>97.7</v>
      </c>
      <c r="E22" s="306">
        <v>99</v>
      </c>
      <c r="F22" s="306">
        <v>102.2</v>
      </c>
      <c r="G22" s="306">
        <v>110.8</v>
      </c>
      <c r="H22" s="306">
        <v>96.6</v>
      </c>
      <c r="I22" s="306">
        <v>89.2</v>
      </c>
      <c r="J22" s="306">
        <v>98.3</v>
      </c>
      <c r="K22" s="306">
        <v>88.2</v>
      </c>
      <c r="L22" s="306">
        <v>98.7</v>
      </c>
      <c r="M22" s="306">
        <v>95.4</v>
      </c>
      <c r="N22" s="306">
        <v>89</v>
      </c>
      <c r="O22" s="306">
        <v>83.4</v>
      </c>
      <c r="P22" s="306">
        <v>93.2</v>
      </c>
      <c r="Q22" s="306">
        <v>89.3</v>
      </c>
      <c r="R22" s="306">
        <v>106.6</v>
      </c>
      <c r="S22" s="306">
        <v>119.5</v>
      </c>
    </row>
    <row r="23" spans="1:19" ht="13.5" customHeight="1">
      <c r="A23" s="236" t="s">
        <v>85</v>
      </c>
      <c r="B23" s="234">
        <v>6</v>
      </c>
      <c r="C23" s="246"/>
      <c r="D23" s="298">
        <v>98.3</v>
      </c>
      <c r="E23" s="306">
        <v>96.7</v>
      </c>
      <c r="F23" s="306">
        <v>103.3</v>
      </c>
      <c r="G23" s="306">
        <v>110.3</v>
      </c>
      <c r="H23" s="306">
        <v>95.1</v>
      </c>
      <c r="I23" s="306">
        <v>90.2</v>
      </c>
      <c r="J23" s="306">
        <v>98.9</v>
      </c>
      <c r="K23" s="306">
        <v>86.8</v>
      </c>
      <c r="L23" s="306">
        <v>97.2</v>
      </c>
      <c r="M23" s="306">
        <v>99.2</v>
      </c>
      <c r="N23" s="306">
        <v>89.5</v>
      </c>
      <c r="O23" s="306">
        <v>84.7</v>
      </c>
      <c r="P23" s="306">
        <v>93</v>
      </c>
      <c r="Q23" s="306">
        <v>89.7</v>
      </c>
      <c r="R23" s="306">
        <v>108.2</v>
      </c>
      <c r="S23" s="306">
        <v>120.8</v>
      </c>
    </row>
    <row r="24" spans="1:19" ht="13.5" customHeight="1">
      <c r="A24" s="236" t="s">
        <v>85</v>
      </c>
      <c r="B24" s="234">
        <v>7</v>
      </c>
      <c r="C24" s="246"/>
      <c r="D24" s="298">
        <v>96.7</v>
      </c>
      <c r="E24" s="306">
        <v>99.3</v>
      </c>
      <c r="F24" s="306">
        <v>101.9</v>
      </c>
      <c r="G24" s="306">
        <v>115.1</v>
      </c>
      <c r="H24" s="306">
        <v>96.2</v>
      </c>
      <c r="I24" s="306">
        <v>88.9</v>
      </c>
      <c r="J24" s="306">
        <v>94.7</v>
      </c>
      <c r="K24" s="306">
        <v>87.8</v>
      </c>
      <c r="L24" s="306">
        <v>90.1</v>
      </c>
      <c r="M24" s="306">
        <v>98.8</v>
      </c>
      <c r="N24" s="306">
        <v>82</v>
      </c>
      <c r="O24" s="306">
        <v>86.1</v>
      </c>
      <c r="P24" s="306">
        <v>92.5</v>
      </c>
      <c r="Q24" s="306">
        <v>88.4</v>
      </c>
      <c r="R24" s="306">
        <v>104.2</v>
      </c>
      <c r="S24" s="306">
        <v>120.4</v>
      </c>
    </row>
    <row r="25" spans="1:19" ht="13.5" customHeight="1">
      <c r="A25" s="236" t="s">
        <v>85</v>
      </c>
      <c r="B25" s="234">
        <v>8</v>
      </c>
      <c r="C25" s="246"/>
      <c r="D25" s="298">
        <v>95.8</v>
      </c>
      <c r="E25" s="306">
        <v>101</v>
      </c>
      <c r="F25" s="306">
        <v>100.6</v>
      </c>
      <c r="G25" s="306">
        <v>116.1</v>
      </c>
      <c r="H25" s="306">
        <v>98.3</v>
      </c>
      <c r="I25" s="306">
        <v>86</v>
      </c>
      <c r="J25" s="306">
        <v>95.5</v>
      </c>
      <c r="K25" s="306">
        <v>88.4</v>
      </c>
      <c r="L25" s="306">
        <v>87.9</v>
      </c>
      <c r="M25" s="306">
        <v>98</v>
      </c>
      <c r="N25" s="306">
        <v>86.3</v>
      </c>
      <c r="O25" s="306">
        <v>86.9</v>
      </c>
      <c r="P25" s="306">
        <v>89.6</v>
      </c>
      <c r="Q25" s="306">
        <v>87.4</v>
      </c>
      <c r="R25" s="306">
        <v>106.8</v>
      </c>
      <c r="S25" s="306">
        <v>115.8</v>
      </c>
    </row>
    <row r="26" spans="1:19" ht="13.5" customHeight="1">
      <c r="A26" s="238" t="s">
        <v>85</v>
      </c>
      <c r="B26" s="242">
        <v>9</v>
      </c>
      <c r="C26" s="248"/>
      <c r="D26" s="259">
        <v>97.1</v>
      </c>
      <c r="E26" s="270">
        <v>103.4</v>
      </c>
      <c r="F26" s="270">
        <v>101.4</v>
      </c>
      <c r="G26" s="270">
        <v>118.8</v>
      </c>
      <c r="H26" s="270">
        <v>97.5</v>
      </c>
      <c r="I26" s="270">
        <v>88.1</v>
      </c>
      <c r="J26" s="270">
        <v>96.7</v>
      </c>
      <c r="K26" s="270">
        <v>88.2</v>
      </c>
      <c r="L26" s="270">
        <v>85.4</v>
      </c>
      <c r="M26" s="270">
        <v>95.5</v>
      </c>
      <c r="N26" s="270">
        <v>82</v>
      </c>
      <c r="O26" s="270">
        <v>86.2</v>
      </c>
      <c r="P26" s="270">
        <v>90.6</v>
      </c>
      <c r="Q26" s="270">
        <v>91.5</v>
      </c>
      <c r="R26" s="270">
        <v>101.1</v>
      </c>
      <c r="S26" s="270">
        <v>120.6</v>
      </c>
    </row>
    <row r="27" spans="1:19" ht="17.25" customHeight="1">
      <c r="A27" s="293"/>
      <c r="B27" s="293"/>
      <c r="C27" s="293"/>
      <c r="D27" s="260" t="s">
        <v>94</v>
      </c>
      <c r="E27" s="260"/>
      <c r="F27" s="260"/>
      <c r="G27" s="260"/>
      <c r="H27" s="260"/>
      <c r="I27" s="260"/>
      <c r="J27" s="260"/>
      <c r="K27" s="260"/>
      <c r="L27" s="260"/>
      <c r="M27" s="260"/>
      <c r="N27" s="260"/>
      <c r="O27" s="260"/>
      <c r="P27" s="260"/>
      <c r="Q27" s="260"/>
      <c r="R27" s="260"/>
      <c r="S27" s="260"/>
    </row>
    <row r="28" spans="1:19" ht="13.5" customHeight="1">
      <c r="A28" s="233" t="s">
        <v>185</v>
      </c>
      <c r="B28" s="233" t="s">
        <v>58</v>
      </c>
      <c r="C28" s="246" t="s">
        <v>56</v>
      </c>
      <c r="D28" s="297">
        <v>-1.2</v>
      </c>
      <c r="E28" s="305">
        <v>4.5</v>
      </c>
      <c r="F28" s="305">
        <v>-1.8</v>
      </c>
      <c r="G28" s="305">
        <v>24.4</v>
      </c>
      <c r="H28" s="305">
        <v>-9</v>
      </c>
      <c r="I28" s="305">
        <v>-5.4</v>
      </c>
      <c r="J28" s="305">
        <v>11.6</v>
      </c>
      <c r="K28" s="305">
        <v>-4.5</v>
      </c>
      <c r="L28" s="281">
        <v>-7.8</v>
      </c>
      <c r="M28" s="281">
        <v>10.6</v>
      </c>
      <c r="N28" s="281">
        <v>-9.6999999999999993</v>
      </c>
      <c r="O28" s="281">
        <v>4.5</v>
      </c>
      <c r="P28" s="305">
        <v>-18.5</v>
      </c>
      <c r="Q28" s="305">
        <v>5</v>
      </c>
      <c r="R28" s="305">
        <v>-2.2999999999999998</v>
      </c>
      <c r="S28" s="281">
        <v>-0.4</v>
      </c>
    </row>
    <row r="29" spans="1:19" ht="13.5" customHeight="1">
      <c r="A29" s="234" t="s">
        <v>51</v>
      </c>
      <c r="B29" s="234" t="s">
        <v>331</v>
      </c>
      <c r="C29" s="246"/>
      <c r="D29" s="298">
        <v>-0.4</v>
      </c>
      <c r="E29" s="306">
        <v>-6.2</v>
      </c>
      <c r="F29" s="306">
        <v>-0.9</v>
      </c>
      <c r="G29" s="306">
        <v>-8.1999999999999993</v>
      </c>
      <c r="H29" s="306">
        <v>2</v>
      </c>
      <c r="I29" s="306">
        <v>3.5</v>
      </c>
      <c r="J29" s="306">
        <v>-0.3</v>
      </c>
      <c r="K29" s="306">
        <v>1.8</v>
      </c>
      <c r="L29" s="282">
        <v>-1.6</v>
      </c>
      <c r="M29" s="282">
        <v>-2.8</v>
      </c>
      <c r="N29" s="282">
        <v>13.1</v>
      </c>
      <c r="O29" s="282">
        <v>-1.8</v>
      </c>
      <c r="P29" s="306">
        <v>-8</v>
      </c>
      <c r="Q29" s="306">
        <v>0.3</v>
      </c>
      <c r="R29" s="306">
        <v>-1.9</v>
      </c>
      <c r="S29" s="282">
        <v>1.1000000000000001</v>
      </c>
    </row>
    <row r="30" spans="1:19" ht="13.5" customHeight="1">
      <c r="A30" s="234"/>
      <c r="B30" s="234" t="s">
        <v>240</v>
      </c>
      <c r="C30" s="246"/>
      <c r="D30" s="298">
        <v>0.3</v>
      </c>
      <c r="E30" s="306">
        <v>0.3</v>
      </c>
      <c r="F30" s="306">
        <v>-2.8</v>
      </c>
      <c r="G30" s="306">
        <v>-9.9</v>
      </c>
      <c r="H30" s="306">
        <v>-0.5</v>
      </c>
      <c r="I30" s="306">
        <v>-4.8</v>
      </c>
      <c r="J30" s="306">
        <v>-2.5</v>
      </c>
      <c r="K30" s="306">
        <v>2.1</v>
      </c>
      <c r="L30" s="282">
        <v>-7.4</v>
      </c>
      <c r="M30" s="282">
        <v>4.8</v>
      </c>
      <c r="N30" s="282">
        <v>-5</v>
      </c>
      <c r="O30" s="282">
        <v>-1.4</v>
      </c>
      <c r="P30" s="306">
        <v>31.4</v>
      </c>
      <c r="Q30" s="306">
        <v>5.4</v>
      </c>
      <c r="R30" s="306">
        <v>-0.2</v>
      </c>
      <c r="S30" s="282">
        <v>-5</v>
      </c>
    </row>
    <row r="31" spans="1:19" ht="13.5" customHeight="1">
      <c r="A31" s="234"/>
      <c r="B31" s="234" t="s">
        <v>149</v>
      </c>
      <c r="C31" s="246"/>
      <c r="D31" s="298">
        <v>2.1</v>
      </c>
      <c r="E31" s="306">
        <v>8.1</v>
      </c>
      <c r="F31" s="306">
        <v>2.6</v>
      </c>
      <c r="G31" s="306">
        <v>2.2999999999999998</v>
      </c>
      <c r="H31" s="306">
        <v>7.9</v>
      </c>
      <c r="I31" s="306">
        <v>0.4</v>
      </c>
      <c r="J31" s="306">
        <v>-6</v>
      </c>
      <c r="K31" s="306">
        <v>-8.1999999999999993</v>
      </c>
      <c r="L31" s="282">
        <v>13.3</v>
      </c>
      <c r="M31" s="282">
        <v>5.9</v>
      </c>
      <c r="N31" s="282">
        <v>0.9</v>
      </c>
      <c r="O31" s="282">
        <v>2.1</v>
      </c>
      <c r="P31" s="306">
        <v>0</v>
      </c>
      <c r="Q31" s="306">
        <v>2.1</v>
      </c>
      <c r="R31" s="306">
        <v>2.6</v>
      </c>
      <c r="S31" s="282">
        <v>18.100000000000001</v>
      </c>
    </row>
    <row r="32" spans="1:19" ht="13.5" customHeight="1">
      <c r="A32" s="234"/>
      <c r="B32" s="234" t="s">
        <v>364</v>
      </c>
      <c r="C32" s="246"/>
      <c r="D32" s="298">
        <v>-2.7</v>
      </c>
      <c r="E32" s="306">
        <v>-6.9</v>
      </c>
      <c r="F32" s="306">
        <v>0.9</v>
      </c>
      <c r="G32" s="306">
        <v>-8.1999999999999993</v>
      </c>
      <c r="H32" s="306">
        <v>-4.7</v>
      </c>
      <c r="I32" s="306">
        <v>-9.9</v>
      </c>
      <c r="J32" s="306">
        <v>-5.6</v>
      </c>
      <c r="K32" s="306">
        <v>1.5</v>
      </c>
      <c r="L32" s="282">
        <v>-5.7</v>
      </c>
      <c r="M32" s="282">
        <v>-6.8</v>
      </c>
      <c r="N32" s="282">
        <v>-3.2</v>
      </c>
      <c r="O32" s="282">
        <v>2.6</v>
      </c>
      <c r="P32" s="306">
        <v>-3.4</v>
      </c>
      <c r="Q32" s="306">
        <v>-3.6</v>
      </c>
      <c r="R32" s="306">
        <v>3.3</v>
      </c>
      <c r="S32" s="282">
        <v>0.7</v>
      </c>
    </row>
    <row r="33" spans="1:32" ht="13.5" customHeight="1">
      <c r="A33" s="235"/>
      <c r="B33" s="235" t="s">
        <v>155</v>
      </c>
      <c r="C33" s="247"/>
      <c r="D33" s="300">
        <v>-1.7</v>
      </c>
      <c r="E33" s="307">
        <v>-2.1</v>
      </c>
      <c r="F33" s="307">
        <v>-1.3</v>
      </c>
      <c r="G33" s="307">
        <v>5.4</v>
      </c>
      <c r="H33" s="307">
        <v>-7.9</v>
      </c>
      <c r="I33" s="307">
        <v>3.3</v>
      </c>
      <c r="J33" s="307">
        <v>0.3</v>
      </c>
      <c r="K33" s="307">
        <v>-6.1</v>
      </c>
      <c r="L33" s="307">
        <v>-0.3</v>
      </c>
      <c r="M33" s="307">
        <v>-1.3</v>
      </c>
      <c r="N33" s="307">
        <v>-4.2</v>
      </c>
      <c r="O33" s="307">
        <v>-11.8</v>
      </c>
      <c r="P33" s="307">
        <v>-5.7</v>
      </c>
      <c r="Q33" s="307">
        <v>-2.6</v>
      </c>
      <c r="R33" s="307">
        <v>-1.8</v>
      </c>
      <c r="S33" s="307">
        <v>1.6</v>
      </c>
    </row>
    <row r="34" spans="1:32" ht="13.5" customHeight="1">
      <c r="A34" s="234" t="s">
        <v>169</v>
      </c>
      <c r="B34" s="234">
        <v>9</v>
      </c>
      <c r="C34" s="246" t="s">
        <v>253</v>
      </c>
      <c r="D34" s="297">
        <v>-1</v>
      </c>
      <c r="E34" s="305">
        <v>1</v>
      </c>
      <c r="F34" s="305">
        <v>0.2</v>
      </c>
      <c r="G34" s="305">
        <v>7.6</v>
      </c>
      <c r="H34" s="305">
        <v>-9.8000000000000007</v>
      </c>
      <c r="I34" s="305">
        <v>2.1</v>
      </c>
      <c r="J34" s="305">
        <v>0.7</v>
      </c>
      <c r="K34" s="305">
        <v>-7</v>
      </c>
      <c r="L34" s="305">
        <v>-11.1</v>
      </c>
      <c r="M34" s="305">
        <v>0.2</v>
      </c>
      <c r="N34" s="305">
        <v>-4.5999999999999996</v>
      </c>
      <c r="O34" s="305">
        <v>-18</v>
      </c>
      <c r="P34" s="305">
        <v>-4.9000000000000004</v>
      </c>
      <c r="Q34" s="305">
        <v>-1</v>
      </c>
      <c r="R34" s="305">
        <v>-4.3</v>
      </c>
      <c r="S34" s="305">
        <v>3.2</v>
      </c>
    </row>
    <row r="35" spans="1:32" ht="13.5" customHeight="1">
      <c r="A35" s="236" t="s">
        <v>85</v>
      </c>
      <c r="B35" s="234">
        <v>10</v>
      </c>
      <c r="C35" s="246"/>
      <c r="D35" s="298">
        <v>-1</v>
      </c>
      <c r="E35" s="306">
        <v>1.5</v>
      </c>
      <c r="F35" s="306">
        <v>-0.7</v>
      </c>
      <c r="G35" s="306">
        <v>7.8</v>
      </c>
      <c r="H35" s="306">
        <v>1.6</v>
      </c>
      <c r="I35" s="306">
        <v>4.0999999999999996</v>
      </c>
      <c r="J35" s="306">
        <v>2.7</v>
      </c>
      <c r="K35" s="306">
        <v>-4.5999999999999996</v>
      </c>
      <c r="L35" s="306">
        <v>-10.4</v>
      </c>
      <c r="M35" s="306">
        <v>-2.2000000000000002</v>
      </c>
      <c r="N35" s="306">
        <v>-0.2</v>
      </c>
      <c r="O35" s="306">
        <v>-16.3</v>
      </c>
      <c r="P35" s="306">
        <v>-6.2</v>
      </c>
      <c r="Q35" s="306">
        <v>-1.6</v>
      </c>
      <c r="R35" s="306">
        <v>-4.9000000000000004</v>
      </c>
      <c r="S35" s="306">
        <v>-1.5</v>
      </c>
    </row>
    <row r="36" spans="1:32" ht="13.5" customHeight="1">
      <c r="A36" s="236" t="s">
        <v>85</v>
      </c>
      <c r="B36" s="234">
        <v>11</v>
      </c>
      <c r="C36" s="246"/>
      <c r="D36" s="298">
        <v>0</v>
      </c>
      <c r="E36" s="306">
        <v>1</v>
      </c>
      <c r="F36" s="306">
        <v>1.5</v>
      </c>
      <c r="G36" s="306">
        <v>9</v>
      </c>
      <c r="H36" s="306">
        <v>2.1</v>
      </c>
      <c r="I36" s="306">
        <v>7.2</v>
      </c>
      <c r="J36" s="306">
        <v>3.1</v>
      </c>
      <c r="K36" s="306">
        <v>-2</v>
      </c>
      <c r="L36" s="306">
        <v>-13</v>
      </c>
      <c r="M36" s="306">
        <v>-3.7</v>
      </c>
      <c r="N36" s="306">
        <v>-0.7</v>
      </c>
      <c r="O36" s="306">
        <v>-15.6</v>
      </c>
      <c r="P36" s="306">
        <v>-7.4</v>
      </c>
      <c r="Q36" s="306">
        <v>-1.4</v>
      </c>
      <c r="R36" s="306">
        <v>-2.6</v>
      </c>
      <c r="S36" s="306">
        <v>-0.1</v>
      </c>
    </row>
    <row r="37" spans="1:32" ht="13.5" customHeight="1">
      <c r="A37" s="236" t="s">
        <v>85</v>
      </c>
      <c r="B37" s="234">
        <v>12</v>
      </c>
      <c r="D37" s="298">
        <v>-0.1</v>
      </c>
      <c r="E37" s="306">
        <v>-3.6</v>
      </c>
      <c r="F37" s="306">
        <v>0.8</v>
      </c>
      <c r="G37" s="306">
        <v>8.9</v>
      </c>
      <c r="H37" s="306">
        <v>-1.8</v>
      </c>
      <c r="I37" s="306">
        <v>4.0999999999999996</v>
      </c>
      <c r="J37" s="306">
        <v>4.8</v>
      </c>
      <c r="K37" s="306">
        <v>-2.9</v>
      </c>
      <c r="L37" s="306">
        <v>-11.1</v>
      </c>
      <c r="M37" s="306">
        <v>-0.1</v>
      </c>
      <c r="N37" s="306">
        <v>-0.4</v>
      </c>
      <c r="O37" s="306">
        <v>-13.6</v>
      </c>
      <c r="P37" s="306">
        <v>-3.3</v>
      </c>
      <c r="Q37" s="306">
        <v>-0.2</v>
      </c>
      <c r="R37" s="306">
        <v>-4.2</v>
      </c>
      <c r="S37" s="306">
        <v>-3.7</v>
      </c>
    </row>
    <row r="38" spans="1:32" ht="13.5" customHeight="1">
      <c r="A38" s="236" t="s">
        <v>469</v>
      </c>
      <c r="B38" s="234" t="s">
        <v>361</v>
      </c>
      <c r="C38" s="246"/>
      <c r="D38" s="298">
        <v>0.8</v>
      </c>
      <c r="E38" s="306">
        <v>-3.9</v>
      </c>
      <c r="F38" s="306">
        <v>-1.2</v>
      </c>
      <c r="G38" s="306">
        <v>17.3</v>
      </c>
      <c r="H38" s="306">
        <v>8.1</v>
      </c>
      <c r="I38" s="306">
        <v>-3.9</v>
      </c>
      <c r="J38" s="306">
        <v>17.100000000000001</v>
      </c>
      <c r="K38" s="306">
        <v>0.5</v>
      </c>
      <c r="L38" s="306">
        <v>-5.2</v>
      </c>
      <c r="M38" s="306">
        <v>-3</v>
      </c>
      <c r="N38" s="306">
        <v>-1.5</v>
      </c>
      <c r="O38" s="306">
        <v>-15.5</v>
      </c>
      <c r="P38" s="306">
        <v>1.3</v>
      </c>
      <c r="Q38" s="306">
        <v>-3.1</v>
      </c>
      <c r="R38" s="306">
        <v>5.9</v>
      </c>
      <c r="S38" s="306">
        <v>4.0999999999999996</v>
      </c>
    </row>
    <row r="39" spans="1:32" ht="13.5" customHeight="1">
      <c r="A39" s="236" t="s">
        <v>85</v>
      </c>
      <c r="B39" s="234">
        <v>2</v>
      </c>
      <c r="C39" s="246"/>
      <c r="D39" s="298">
        <v>0.8</v>
      </c>
      <c r="E39" s="306">
        <v>-0.9</v>
      </c>
      <c r="F39" s="306">
        <v>-0.9</v>
      </c>
      <c r="G39" s="306">
        <v>13.8</v>
      </c>
      <c r="H39" s="306">
        <v>9.1</v>
      </c>
      <c r="I39" s="306">
        <v>1</v>
      </c>
      <c r="J39" s="306">
        <v>15.8</v>
      </c>
      <c r="K39" s="306">
        <v>2.4</v>
      </c>
      <c r="L39" s="306">
        <v>-9.1</v>
      </c>
      <c r="M39" s="306">
        <v>-3.1</v>
      </c>
      <c r="N39" s="306">
        <v>1.7</v>
      </c>
      <c r="O39" s="306">
        <v>-20.100000000000001</v>
      </c>
      <c r="P39" s="306">
        <v>-0.1</v>
      </c>
      <c r="Q39" s="306">
        <v>-3.2</v>
      </c>
      <c r="R39" s="306">
        <v>6.7</v>
      </c>
      <c r="S39" s="306">
        <v>1.2</v>
      </c>
    </row>
    <row r="40" spans="1:32" ht="13.5" customHeight="1">
      <c r="A40" s="236" t="s">
        <v>85</v>
      </c>
      <c r="B40" s="234">
        <v>3</v>
      </c>
      <c r="C40" s="246"/>
      <c r="D40" s="298">
        <v>1.3</v>
      </c>
      <c r="E40" s="306">
        <v>-2.2000000000000002</v>
      </c>
      <c r="F40" s="306">
        <v>-1</v>
      </c>
      <c r="G40" s="306">
        <v>15.9</v>
      </c>
      <c r="H40" s="306">
        <v>-1</v>
      </c>
      <c r="I40" s="306">
        <v>-0.5</v>
      </c>
      <c r="J40" s="306">
        <v>17.7</v>
      </c>
      <c r="K40" s="306">
        <v>0.9</v>
      </c>
      <c r="L40" s="306">
        <v>-10.9</v>
      </c>
      <c r="M40" s="306">
        <v>-4</v>
      </c>
      <c r="N40" s="306">
        <v>-1.2</v>
      </c>
      <c r="O40" s="306">
        <v>-15.8</v>
      </c>
      <c r="P40" s="306">
        <v>0.1</v>
      </c>
      <c r="Q40" s="306">
        <v>4</v>
      </c>
      <c r="R40" s="306">
        <v>0.7</v>
      </c>
      <c r="S40" s="306">
        <v>-0.3</v>
      </c>
    </row>
    <row r="41" spans="1:32" ht="13.5" customHeight="1">
      <c r="A41" s="237" t="s">
        <v>85</v>
      </c>
      <c r="B41" s="234">
        <v>4</v>
      </c>
      <c r="C41" s="246"/>
      <c r="D41" s="298">
        <v>0.1</v>
      </c>
      <c r="E41" s="306">
        <v>-1</v>
      </c>
      <c r="F41" s="306">
        <v>-0.8</v>
      </c>
      <c r="G41" s="306">
        <v>11.8</v>
      </c>
      <c r="H41" s="306">
        <v>4.7</v>
      </c>
      <c r="I41" s="306">
        <v>-4.7</v>
      </c>
      <c r="J41" s="306">
        <v>12.3</v>
      </c>
      <c r="K41" s="306">
        <v>3.5</v>
      </c>
      <c r="L41" s="306">
        <v>-8.8000000000000007</v>
      </c>
      <c r="M41" s="306">
        <v>0</v>
      </c>
      <c r="N41" s="306">
        <v>-6.4</v>
      </c>
      <c r="O41" s="306">
        <v>-13.2</v>
      </c>
      <c r="P41" s="306">
        <v>-1</v>
      </c>
      <c r="Q41" s="306">
        <v>2.8</v>
      </c>
      <c r="R41" s="306">
        <v>-1</v>
      </c>
      <c r="S41" s="306">
        <v>-5.5</v>
      </c>
    </row>
    <row r="42" spans="1:32" ht="13.5" customHeight="1">
      <c r="A42" s="236" t="s">
        <v>85</v>
      </c>
      <c r="B42" s="234">
        <v>5</v>
      </c>
      <c r="D42" s="298">
        <v>0.1</v>
      </c>
      <c r="E42" s="306">
        <v>0.9</v>
      </c>
      <c r="F42" s="306">
        <v>-0.2</v>
      </c>
      <c r="G42" s="306">
        <v>12.4</v>
      </c>
      <c r="H42" s="306">
        <v>6.7</v>
      </c>
      <c r="I42" s="306">
        <v>-1.7</v>
      </c>
      <c r="J42" s="306">
        <v>10.4</v>
      </c>
      <c r="K42" s="306">
        <v>4.3</v>
      </c>
      <c r="L42" s="306">
        <v>-11.4</v>
      </c>
      <c r="M42" s="306">
        <v>-4.2</v>
      </c>
      <c r="N42" s="306">
        <v>-3.4</v>
      </c>
      <c r="O42" s="306">
        <v>-15.2</v>
      </c>
      <c r="P42" s="306">
        <v>-0.9</v>
      </c>
      <c r="Q42" s="306">
        <v>-3.8</v>
      </c>
      <c r="R42" s="306">
        <v>2</v>
      </c>
      <c r="S42" s="306">
        <v>2</v>
      </c>
    </row>
    <row r="43" spans="1:32" ht="13.5" customHeight="1">
      <c r="A43" s="236" t="s">
        <v>85</v>
      </c>
      <c r="B43" s="234">
        <v>6</v>
      </c>
      <c r="C43" s="246"/>
      <c r="D43" s="298">
        <v>-0.8</v>
      </c>
      <c r="E43" s="306">
        <v>-2.2999999999999998</v>
      </c>
      <c r="F43" s="306">
        <v>-0.9</v>
      </c>
      <c r="G43" s="306">
        <v>14.8</v>
      </c>
      <c r="H43" s="306">
        <v>1.1000000000000001</v>
      </c>
      <c r="I43" s="306">
        <v>-6.9</v>
      </c>
      <c r="J43" s="306">
        <v>11.1</v>
      </c>
      <c r="K43" s="306">
        <v>4</v>
      </c>
      <c r="L43" s="306">
        <v>-11.2</v>
      </c>
      <c r="M43" s="306">
        <v>-2</v>
      </c>
      <c r="N43" s="306">
        <v>-2.1</v>
      </c>
      <c r="O43" s="306">
        <v>-9.1</v>
      </c>
      <c r="P43" s="306">
        <v>-2.9</v>
      </c>
      <c r="Q43" s="306">
        <v>-2.6</v>
      </c>
      <c r="R43" s="306">
        <v>2</v>
      </c>
      <c r="S43" s="306">
        <v>-3.2</v>
      </c>
    </row>
    <row r="44" spans="1:32" ht="13.5" customHeight="1">
      <c r="A44" s="236" t="s">
        <v>85</v>
      </c>
      <c r="B44" s="234">
        <v>7</v>
      </c>
      <c r="C44" s="246"/>
      <c r="D44" s="298">
        <v>-1.8</v>
      </c>
      <c r="E44" s="306">
        <v>-0.8</v>
      </c>
      <c r="F44" s="306">
        <v>-1.4</v>
      </c>
      <c r="G44" s="306">
        <v>24.3</v>
      </c>
      <c r="H44" s="306">
        <v>13.3</v>
      </c>
      <c r="I44" s="306">
        <v>-6.8</v>
      </c>
      <c r="J44" s="306">
        <v>3.2</v>
      </c>
      <c r="K44" s="306">
        <v>-1</v>
      </c>
      <c r="L44" s="306">
        <v>-16</v>
      </c>
      <c r="M44" s="306">
        <v>0</v>
      </c>
      <c r="N44" s="306">
        <v>-10.5</v>
      </c>
      <c r="O44" s="306">
        <v>-5.0999999999999996</v>
      </c>
      <c r="P44" s="306">
        <v>2.2000000000000002</v>
      </c>
      <c r="Q44" s="306">
        <v>-5.9</v>
      </c>
      <c r="R44" s="306">
        <v>3</v>
      </c>
      <c r="S44" s="306">
        <v>0.7</v>
      </c>
    </row>
    <row r="45" spans="1:32" ht="13.5" customHeight="1">
      <c r="A45" s="236" t="s">
        <v>85</v>
      </c>
      <c r="B45" s="234">
        <v>8</v>
      </c>
      <c r="C45" s="246"/>
      <c r="D45" s="298">
        <v>-1.8</v>
      </c>
      <c r="E45" s="306">
        <v>1.6</v>
      </c>
      <c r="F45" s="306">
        <v>-2.1</v>
      </c>
      <c r="G45" s="306">
        <v>26.9</v>
      </c>
      <c r="H45" s="306">
        <v>12.1</v>
      </c>
      <c r="I45" s="306">
        <v>-7.8</v>
      </c>
      <c r="J45" s="306">
        <v>5.4</v>
      </c>
      <c r="K45" s="306">
        <v>1.8</v>
      </c>
      <c r="L45" s="306">
        <v>-15.1</v>
      </c>
      <c r="M45" s="306">
        <v>0</v>
      </c>
      <c r="N45" s="306">
        <v>-6.4</v>
      </c>
      <c r="O45" s="306">
        <v>-5.0999999999999996</v>
      </c>
      <c r="P45" s="306">
        <v>0.4</v>
      </c>
      <c r="Q45" s="306">
        <v>-6.2</v>
      </c>
      <c r="R45" s="306">
        <v>5.7</v>
      </c>
      <c r="S45" s="306">
        <v>-3.1</v>
      </c>
    </row>
    <row r="46" spans="1:32" ht="13.5" customHeight="1">
      <c r="A46" s="238" t="s">
        <v>85</v>
      </c>
      <c r="B46" s="242">
        <v>9</v>
      </c>
      <c r="C46" s="248"/>
      <c r="D46" s="259">
        <v>-0.5</v>
      </c>
      <c r="E46" s="270">
        <v>6.1</v>
      </c>
      <c r="F46" s="270">
        <v>-1.9</v>
      </c>
      <c r="G46" s="270">
        <v>24.8</v>
      </c>
      <c r="H46" s="270">
        <v>7.4</v>
      </c>
      <c r="I46" s="270">
        <v>-7.2</v>
      </c>
      <c r="J46" s="270">
        <v>9.5</v>
      </c>
      <c r="K46" s="270">
        <v>0.7</v>
      </c>
      <c r="L46" s="270">
        <v>-15.8</v>
      </c>
      <c r="M46" s="270">
        <v>-3.1</v>
      </c>
      <c r="N46" s="270">
        <v>-12.7</v>
      </c>
      <c r="O46" s="270">
        <v>-1.5</v>
      </c>
      <c r="P46" s="270">
        <v>4.3</v>
      </c>
      <c r="Q46" s="270">
        <v>-2.8</v>
      </c>
      <c r="R46" s="270">
        <v>1</v>
      </c>
      <c r="S46" s="270">
        <v>-0.9</v>
      </c>
    </row>
    <row r="47" spans="1:32" ht="27" customHeight="1">
      <c r="A47" s="239" t="s">
        <v>470</v>
      </c>
      <c r="B47" s="239"/>
      <c r="C47" s="249"/>
      <c r="D47" s="261">
        <v>1.4</v>
      </c>
      <c r="E47" s="261">
        <v>2.4</v>
      </c>
      <c r="F47" s="261">
        <v>0.8</v>
      </c>
      <c r="G47" s="261">
        <v>2.2999999999999998</v>
      </c>
      <c r="H47" s="261">
        <v>-0.8</v>
      </c>
      <c r="I47" s="261">
        <v>2.4</v>
      </c>
      <c r="J47" s="261">
        <v>1.3</v>
      </c>
      <c r="K47" s="261">
        <v>-0.2</v>
      </c>
      <c r="L47" s="261">
        <v>-2.8</v>
      </c>
      <c r="M47" s="261">
        <v>-2.6</v>
      </c>
      <c r="N47" s="261">
        <v>-5</v>
      </c>
      <c r="O47" s="261">
        <v>-0.8</v>
      </c>
      <c r="P47" s="261">
        <v>1.1000000000000001</v>
      </c>
      <c r="Q47" s="261">
        <v>4.7</v>
      </c>
      <c r="R47" s="261">
        <v>-5.3</v>
      </c>
      <c r="S47" s="261">
        <v>4.0999999999999996</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5">
      <c r="A49" s="228" t="s">
        <v>471</v>
      </c>
      <c r="B49" s="8"/>
      <c r="C49" s="8"/>
      <c r="H49" s="309"/>
      <c r="I49" s="309"/>
      <c r="J49" s="309"/>
      <c r="K49" s="309"/>
      <c r="L49" s="309"/>
      <c r="M49" s="309"/>
      <c r="N49" s="309"/>
      <c r="O49" s="309"/>
      <c r="S49" s="19" t="s">
        <v>131</v>
      </c>
    </row>
    <row r="50" spans="1:19">
      <c r="A50" s="229" t="s">
        <v>52</v>
      </c>
      <c r="B50" s="229"/>
      <c r="C50" s="243"/>
      <c r="D50" s="251" t="s">
        <v>69</v>
      </c>
      <c r="E50" s="251" t="s">
        <v>439</v>
      </c>
      <c r="F50" s="251" t="s">
        <v>126</v>
      </c>
      <c r="G50" s="251" t="s">
        <v>103</v>
      </c>
      <c r="H50" s="251" t="s">
        <v>214</v>
      </c>
      <c r="I50" s="251" t="s">
        <v>274</v>
      </c>
      <c r="J50" s="251" t="s">
        <v>454</v>
      </c>
      <c r="K50" s="251" t="s">
        <v>455</v>
      </c>
      <c r="L50" s="251" t="s">
        <v>79</v>
      </c>
      <c r="M50" s="251" t="s">
        <v>332</v>
      </c>
      <c r="N50" s="251" t="s">
        <v>18</v>
      </c>
      <c r="O50" s="251" t="s">
        <v>176</v>
      </c>
      <c r="P50" s="251" t="s">
        <v>132</v>
      </c>
      <c r="Q50" s="251" t="s">
        <v>457</v>
      </c>
      <c r="R50" s="251" t="s">
        <v>458</v>
      </c>
      <c r="S50" s="251" t="s">
        <v>4</v>
      </c>
    </row>
    <row r="51" spans="1:19">
      <c r="A51" s="230"/>
      <c r="B51" s="230"/>
      <c r="C51" s="244"/>
      <c r="D51" s="252" t="s">
        <v>93</v>
      </c>
      <c r="E51" s="252"/>
      <c r="F51" s="252"/>
      <c r="G51" s="252" t="s">
        <v>428</v>
      </c>
      <c r="H51" s="252" t="s">
        <v>388</v>
      </c>
      <c r="I51" s="252" t="s">
        <v>367</v>
      </c>
      <c r="J51" s="252" t="s">
        <v>460</v>
      </c>
      <c r="K51" s="252" t="s">
        <v>148</v>
      </c>
      <c r="L51" s="279" t="s">
        <v>270</v>
      </c>
      <c r="M51" s="283" t="s">
        <v>196</v>
      </c>
      <c r="N51" s="279" t="s">
        <v>278</v>
      </c>
      <c r="O51" s="279" t="s">
        <v>459</v>
      </c>
      <c r="P51" s="279" t="s">
        <v>412</v>
      </c>
      <c r="Q51" s="279" t="s">
        <v>442</v>
      </c>
      <c r="R51" s="279" t="s">
        <v>167</v>
      </c>
      <c r="S51" s="287" t="s">
        <v>334</v>
      </c>
    </row>
    <row r="52" spans="1:19" ht="18" customHeight="1">
      <c r="A52" s="231"/>
      <c r="B52" s="231"/>
      <c r="C52" s="250"/>
      <c r="D52" s="253" t="s">
        <v>209</v>
      </c>
      <c r="E52" s="253" t="s">
        <v>387</v>
      </c>
      <c r="F52" s="253" t="s">
        <v>34</v>
      </c>
      <c r="G52" s="253" t="s">
        <v>461</v>
      </c>
      <c r="H52" s="253" t="s">
        <v>16</v>
      </c>
      <c r="I52" s="253" t="s">
        <v>61</v>
      </c>
      <c r="J52" s="253" t="s">
        <v>310</v>
      </c>
      <c r="K52" s="253" t="s">
        <v>462</v>
      </c>
      <c r="L52" s="280" t="s">
        <v>161</v>
      </c>
      <c r="M52" s="284" t="s">
        <v>463</v>
      </c>
      <c r="N52" s="280" t="s">
        <v>75</v>
      </c>
      <c r="O52" s="280" t="s">
        <v>422</v>
      </c>
      <c r="P52" s="284" t="s">
        <v>304</v>
      </c>
      <c r="Q52" s="284" t="s">
        <v>464</v>
      </c>
      <c r="R52" s="280" t="s">
        <v>465</v>
      </c>
      <c r="S52" s="280" t="s">
        <v>205</v>
      </c>
    </row>
    <row r="53" spans="1:19" ht="15.75" customHeight="1">
      <c r="A53" s="293"/>
      <c r="B53" s="293"/>
      <c r="C53" s="293"/>
      <c r="D53" s="254" t="s">
        <v>134</v>
      </c>
      <c r="E53" s="254"/>
      <c r="F53" s="254"/>
      <c r="G53" s="254"/>
      <c r="H53" s="254"/>
      <c r="I53" s="254"/>
      <c r="J53" s="254"/>
      <c r="K53" s="254"/>
      <c r="L53" s="254"/>
      <c r="M53" s="254"/>
      <c r="N53" s="254"/>
      <c r="O53" s="254"/>
      <c r="P53" s="254"/>
      <c r="Q53" s="254"/>
      <c r="R53" s="254"/>
      <c r="S53" s="293"/>
    </row>
    <row r="54" spans="1:19" ht="13.5" customHeight="1">
      <c r="A54" s="233" t="s">
        <v>185</v>
      </c>
      <c r="B54" s="233" t="s">
        <v>58</v>
      </c>
      <c r="C54" s="246" t="s">
        <v>56</v>
      </c>
      <c r="D54" s="297">
        <v>100.2</v>
      </c>
      <c r="E54" s="305">
        <v>121</v>
      </c>
      <c r="F54" s="305">
        <v>103.3</v>
      </c>
      <c r="G54" s="305">
        <v>114.1</v>
      </c>
      <c r="H54" s="305">
        <v>112.2</v>
      </c>
      <c r="I54" s="305">
        <v>103.6</v>
      </c>
      <c r="J54" s="305">
        <v>100.3</v>
      </c>
      <c r="K54" s="305">
        <v>107.9</v>
      </c>
      <c r="L54" s="281">
        <v>93.8</v>
      </c>
      <c r="M54" s="281">
        <v>101.9</v>
      </c>
      <c r="N54" s="281">
        <v>90.3</v>
      </c>
      <c r="O54" s="281">
        <v>116.6</v>
      </c>
      <c r="P54" s="305">
        <v>83.6</v>
      </c>
      <c r="Q54" s="305">
        <v>92.3</v>
      </c>
      <c r="R54" s="305">
        <v>94.8</v>
      </c>
      <c r="S54" s="281">
        <v>101</v>
      </c>
    </row>
    <row r="55" spans="1:19" ht="13.5" customHeight="1">
      <c r="A55" s="234" t="s">
        <v>51</v>
      </c>
      <c r="B55" s="234" t="s">
        <v>331</v>
      </c>
      <c r="C55" s="246"/>
      <c r="D55" s="298">
        <v>100.7</v>
      </c>
      <c r="E55" s="306">
        <v>103</v>
      </c>
      <c r="F55" s="306">
        <v>102.8</v>
      </c>
      <c r="G55" s="306">
        <v>110.3</v>
      </c>
      <c r="H55" s="306">
        <v>104.7</v>
      </c>
      <c r="I55" s="306">
        <v>106</v>
      </c>
      <c r="J55" s="306">
        <v>106.5</v>
      </c>
      <c r="K55" s="306">
        <v>102.8</v>
      </c>
      <c r="L55" s="282">
        <v>81</v>
      </c>
      <c r="M55" s="282">
        <v>100.3</v>
      </c>
      <c r="N55" s="282">
        <v>111.8</v>
      </c>
      <c r="O55" s="282">
        <v>108.8</v>
      </c>
      <c r="P55" s="306">
        <v>78.900000000000006</v>
      </c>
      <c r="Q55" s="306">
        <v>95.1</v>
      </c>
      <c r="R55" s="306">
        <v>100.1</v>
      </c>
      <c r="S55" s="282">
        <v>100.6</v>
      </c>
    </row>
    <row r="56" spans="1:19" ht="13.5" customHeight="1">
      <c r="A56" s="234"/>
      <c r="B56" s="234" t="s">
        <v>240</v>
      </c>
      <c r="C56" s="246"/>
      <c r="D56" s="298">
        <v>100</v>
      </c>
      <c r="E56" s="306">
        <v>100</v>
      </c>
      <c r="F56" s="306">
        <v>100</v>
      </c>
      <c r="G56" s="306">
        <v>100</v>
      </c>
      <c r="H56" s="306">
        <v>100</v>
      </c>
      <c r="I56" s="306">
        <v>100</v>
      </c>
      <c r="J56" s="306">
        <v>100</v>
      </c>
      <c r="K56" s="306">
        <v>100</v>
      </c>
      <c r="L56" s="282">
        <v>100</v>
      </c>
      <c r="M56" s="282">
        <v>100</v>
      </c>
      <c r="N56" s="282">
        <v>100</v>
      </c>
      <c r="O56" s="282">
        <v>100</v>
      </c>
      <c r="P56" s="306">
        <v>100</v>
      </c>
      <c r="Q56" s="306">
        <v>100</v>
      </c>
      <c r="R56" s="306">
        <v>100</v>
      </c>
      <c r="S56" s="282">
        <v>100</v>
      </c>
    </row>
    <row r="57" spans="1:19" ht="13.5" customHeight="1">
      <c r="A57" s="234"/>
      <c r="B57" s="234" t="s">
        <v>149</v>
      </c>
      <c r="C57" s="246"/>
      <c r="D57" s="298">
        <v>102.5</v>
      </c>
      <c r="E57" s="306">
        <v>111.4</v>
      </c>
      <c r="F57" s="306">
        <v>102</v>
      </c>
      <c r="G57" s="306">
        <v>101.4</v>
      </c>
      <c r="H57" s="306">
        <v>104.1</v>
      </c>
      <c r="I57" s="306">
        <v>105.5</v>
      </c>
      <c r="J57" s="306">
        <v>96.8</v>
      </c>
      <c r="K57" s="306">
        <v>83.5</v>
      </c>
      <c r="L57" s="306">
        <v>101.3</v>
      </c>
      <c r="M57" s="306">
        <v>105.9</v>
      </c>
      <c r="N57" s="306">
        <v>94.1</v>
      </c>
      <c r="O57" s="306">
        <v>112.6</v>
      </c>
      <c r="P57" s="306">
        <v>101.1</v>
      </c>
      <c r="Q57" s="306">
        <v>100.4</v>
      </c>
      <c r="R57" s="306">
        <v>92.1</v>
      </c>
      <c r="S57" s="306">
        <v>121.4</v>
      </c>
    </row>
    <row r="58" spans="1:19" ht="13.5" customHeight="1">
      <c r="A58" s="234"/>
      <c r="B58" s="234" t="s">
        <v>364</v>
      </c>
      <c r="C58" s="246"/>
      <c r="D58" s="299">
        <v>100.9</v>
      </c>
      <c r="E58" s="282">
        <v>95.7</v>
      </c>
      <c r="F58" s="282">
        <v>102.7</v>
      </c>
      <c r="G58" s="282">
        <v>103.2</v>
      </c>
      <c r="H58" s="282">
        <v>101.1</v>
      </c>
      <c r="I58" s="282">
        <v>92.8</v>
      </c>
      <c r="J58" s="282">
        <v>89.1</v>
      </c>
      <c r="K58" s="282">
        <v>91.7</v>
      </c>
      <c r="L58" s="282">
        <v>83.1</v>
      </c>
      <c r="M58" s="282">
        <v>103.8</v>
      </c>
      <c r="N58" s="282">
        <v>96.9</v>
      </c>
      <c r="O58" s="282">
        <v>112.3</v>
      </c>
      <c r="P58" s="282">
        <v>96.6</v>
      </c>
      <c r="Q58" s="282">
        <v>98.1</v>
      </c>
      <c r="R58" s="282">
        <v>92.5</v>
      </c>
      <c r="S58" s="282">
        <v>128.9</v>
      </c>
    </row>
    <row r="59" spans="1:19" ht="13.5" customHeight="1">
      <c r="A59" s="235"/>
      <c r="B59" s="235" t="s">
        <v>155</v>
      </c>
      <c r="C59" s="247"/>
      <c r="D59" s="300">
        <v>98.3</v>
      </c>
      <c r="E59" s="307">
        <v>95.4</v>
      </c>
      <c r="F59" s="307">
        <v>100.3</v>
      </c>
      <c r="G59" s="307">
        <v>99.4</v>
      </c>
      <c r="H59" s="307">
        <v>93.3</v>
      </c>
      <c r="I59" s="307">
        <v>93.8</v>
      </c>
      <c r="J59" s="307">
        <v>87.4</v>
      </c>
      <c r="K59" s="307">
        <v>86.8</v>
      </c>
      <c r="L59" s="307">
        <v>79.5</v>
      </c>
      <c r="M59" s="307">
        <v>105.1</v>
      </c>
      <c r="N59" s="307">
        <v>92.3</v>
      </c>
      <c r="O59" s="307">
        <v>102.7</v>
      </c>
      <c r="P59" s="307">
        <v>94.3</v>
      </c>
      <c r="Q59" s="307">
        <v>95.1</v>
      </c>
      <c r="R59" s="307">
        <v>91</v>
      </c>
      <c r="S59" s="307">
        <v>121.1</v>
      </c>
    </row>
    <row r="60" spans="1:19" ht="13.5" customHeight="1">
      <c r="A60" s="234" t="s">
        <v>169</v>
      </c>
      <c r="B60" s="234">
        <v>9</v>
      </c>
      <c r="C60" s="246" t="s">
        <v>253</v>
      </c>
      <c r="D60" s="297">
        <v>97.7</v>
      </c>
      <c r="E60" s="305">
        <v>95</v>
      </c>
      <c r="F60" s="305">
        <v>100.1</v>
      </c>
      <c r="G60" s="305">
        <v>99.2</v>
      </c>
      <c r="H60" s="305">
        <v>94.7</v>
      </c>
      <c r="I60" s="305">
        <v>95</v>
      </c>
      <c r="J60" s="305">
        <v>85.4</v>
      </c>
      <c r="K60" s="305">
        <v>89</v>
      </c>
      <c r="L60" s="305">
        <v>78</v>
      </c>
      <c r="M60" s="305">
        <v>105.1</v>
      </c>
      <c r="N60" s="305">
        <v>91.3</v>
      </c>
      <c r="O60" s="305">
        <v>102.4</v>
      </c>
      <c r="P60" s="305">
        <v>87.9</v>
      </c>
      <c r="Q60" s="305">
        <v>95.3</v>
      </c>
      <c r="R60" s="305">
        <v>88.8</v>
      </c>
      <c r="S60" s="305">
        <v>122.7</v>
      </c>
    </row>
    <row r="61" spans="1:19" ht="13.5" customHeight="1">
      <c r="A61" s="236" t="s">
        <v>85</v>
      </c>
      <c r="B61" s="234">
        <v>10</v>
      </c>
      <c r="C61" s="246"/>
      <c r="D61" s="298">
        <v>97.6</v>
      </c>
      <c r="E61" s="306">
        <v>94.1</v>
      </c>
      <c r="F61" s="306">
        <v>100.4</v>
      </c>
      <c r="G61" s="306">
        <v>97</v>
      </c>
      <c r="H61" s="306">
        <v>96</v>
      </c>
      <c r="I61" s="306">
        <v>93.1</v>
      </c>
      <c r="J61" s="306">
        <v>86.9</v>
      </c>
      <c r="K61" s="306">
        <v>86.6</v>
      </c>
      <c r="L61" s="306">
        <v>76.400000000000006</v>
      </c>
      <c r="M61" s="306">
        <v>105.1</v>
      </c>
      <c r="N61" s="306">
        <v>89.3</v>
      </c>
      <c r="O61" s="306">
        <v>102.9</v>
      </c>
      <c r="P61" s="306">
        <v>92</v>
      </c>
      <c r="Q61" s="306">
        <v>93.2</v>
      </c>
      <c r="R61" s="306">
        <v>89.3</v>
      </c>
      <c r="S61" s="306">
        <v>120.4</v>
      </c>
    </row>
    <row r="62" spans="1:19" ht="13.5" customHeight="1">
      <c r="A62" s="236" t="s">
        <v>85</v>
      </c>
      <c r="B62" s="234">
        <v>11</v>
      </c>
      <c r="C62" s="246"/>
      <c r="D62" s="298">
        <v>98.3</v>
      </c>
      <c r="E62" s="306">
        <v>95.7</v>
      </c>
      <c r="F62" s="306">
        <v>100.8</v>
      </c>
      <c r="G62" s="306">
        <v>97.5</v>
      </c>
      <c r="H62" s="306">
        <v>95.2</v>
      </c>
      <c r="I62" s="306">
        <v>95.6</v>
      </c>
      <c r="J62" s="306">
        <v>88.4</v>
      </c>
      <c r="K62" s="306">
        <v>88.4</v>
      </c>
      <c r="L62" s="306">
        <v>77.5</v>
      </c>
      <c r="M62" s="306">
        <v>104.5</v>
      </c>
      <c r="N62" s="306">
        <v>92.2</v>
      </c>
      <c r="O62" s="306">
        <v>104.7</v>
      </c>
      <c r="P62" s="306">
        <v>92</v>
      </c>
      <c r="Q62" s="306">
        <v>93.1</v>
      </c>
      <c r="R62" s="306">
        <v>91.7</v>
      </c>
      <c r="S62" s="306">
        <v>122.6</v>
      </c>
    </row>
    <row r="63" spans="1:19" ht="13.5" customHeight="1">
      <c r="A63" s="236" t="s">
        <v>85</v>
      </c>
      <c r="B63" s="234">
        <v>12</v>
      </c>
      <c r="D63" s="298">
        <v>98.4</v>
      </c>
      <c r="E63" s="306">
        <v>93.4</v>
      </c>
      <c r="F63" s="306">
        <v>100.5</v>
      </c>
      <c r="G63" s="306">
        <v>101</v>
      </c>
      <c r="H63" s="306">
        <v>93.7</v>
      </c>
      <c r="I63" s="306">
        <v>97.6</v>
      </c>
      <c r="J63" s="306">
        <v>87.5</v>
      </c>
      <c r="K63" s="306">
        <v>89.4</v>
      </c>
      <c r="L63" s="306">
        <v>72.8</v>
      </c>
      <c r="M63" s="306">
        <v>102.1</v>
      </c>
      <c r="N63" s="306">
        <v>92.2</v>
      </c>
      <c r="O63" s="306">
        <v>105.4</v>
      </c>
      <c r="P63" s="306">
        <v>98.8</v>
      </c>
      <c r="Q63" s="306">
        <v>93.3</v>
      </c>
      <c r="R63" s="306">
        <v>92.3</v>
      </c>
      <c r="S63" s="306">
        <v>117.6</v>
      </c>
    </row>
    <row r="64" spans="1:19" ht="13.5" customHeight="1">
      <c r="A64" s="236" t="s">
        <v>469</v>
      </c>
      <c r="B64" s="234" t="s">
        <v>361</v>
      </c>
      <c r="C64" s="246"/>
      <c r="D64" s="298">
        <v>96.4</v>
      </c>
      <c r="E64" s="306">
        <v>91.5</v>
      </c>
      <c r="F64" s="306">
        <v>98.2</v>
      </c>
      <c r="G64" s="306">
        <v>117.2</v>
      </c>
      <c r="H64" s="306">
        <v>93.1</v>
      </c>
      <c r="I64" s="306">
        <v>84.5</v>
      </c>
      <c r="J64" s="306">
        <v>91.3</v>
      </c>
      <c r="K64" s="306">
        <v>84.3</v>
      </c>
      <c r="L64" s="306">
        <v>61.3</v>
      </c>
      <c r="M64" s="306">
        <v>104.1</v>
      </c>
      <c r="N64" s="306">
        <v>82.8</v>
      </c>
      <c r="O64" s="306">
        <v>101</v>
      </c>
      <c r="P64" s="306">
        <v>98.2</v>
      </c>
      <c r="Q64" s="306">
        <v>90</v>
      </c>
      <c r="R64" s="306">
        <v>108.6</v>
      </c>
      <c r="S64" s="306">
        <v>126.4</v>
      </c>
    </row>
    <row r="65" spans="1:19" ht="13.5" customHeight="1">
      <c r="A65" s="236" t="s">
        <v>85</v>
      </c>
      <c r="B65" s="234">
        <v>2</v>
      </c>
      <c r="C65" s="246"/>
      <c r="D65" s="298">
        <v>96.3</v>
      </c>
      <c r="E65" s="306">
        <v>92.2</v>
      </c>
      <c r="F65" s="306">
        <v>99.8</v>
      </c>
      <c r="G65" s="306">
        <v>112.6</v>
      </c>
      <c r="H65" s="306">
        <v>90.8</v>
      </c>
      <c r="I65" s="306">
        <v>90.4</v>
      </c>
      <c r="J65" s="306">
        <v>91.1</v>
      </c>
      <c r="K65" s="306">
        <v>84.2</v>
      </c>
      <c r="L65" s="306">
        <v>57.9</v>
      </c>
      <c r="M65" s="306">
        <v>104.2</v>
      </c>
      <c r="N65" s="306">
        <v>84.4</v>
      </c>
      <c r="O65" s="306">
        <v>94</v>
      </c>
      <c r="P65" s="306">
        <v>96.1</v>
      </c>
      <c r="Q65" s="306">
        <v>87.6</v>
      </c>
      <c r="R65" s="306">
        <v>114.5</v>
      </c>
      <c r="S65" s="306">
        <v>120.5</v>
      </c>
    </row>
    <row r="66" spans="1:19" ht="13.5" customHeight="1">
      <c r="A66" s="236" t="s">
        <v>85</v>
      </c>
      <c r="B66" s="234">
        <v>3</v>
      </c>
      <c r="C66" s="246"/>
      <c r="D66" s="298">
        <v>96.4</v>
      </c>
      <c r="E66" s="306">
        <v>92</v>
      </c>
      <c r="F66" s="306">
        <v>99.5</v>
      </c>
      <c r="G66" s="306">
        <v>116.6</v>
      </c>
      <c r="H66" s="306">
        <v>92.7</v>
      </c>
      <c r="I66" s="306">
        <v>87.1</v>
      </c>
      <c r="J66" s="306">
        <v>90.8</v>
      </c>
      <c r="K66" s="306">
        <v>87.7</v>
      </c>
      <c r="L66" s="306">
        <v>61.7</v>
      </c>
      <c r="M66" s="306">
        <v>103.3</v>
      </c>
      <c r="N66" s="306">
        <v>84.3</v>
      </c>
      <c r="O66" s="306">
        <v>93.9</v>
      </c>
      <c r="P66" s="306">
        <v>94.2</v>
      </c>
      <c r="Q66" s="306">
        <v>90.5</v>
      </c>
      <c r="R66" s="306">
        <v>108.5</v>
      </c>
      <c r="S66" s="306">
        <v>121.4</v>
      </c>
    </row>
    <row r="67" spans="1:19" ht="13.5" customHeight="1">
      <c r="A67" s="237" t="s">
        <v>85</v>
      </c>
      <c r="B67" s="234">
        <v>4</v>
      </c>
      <c r="C67" s="246"/>
      <c r="D67" s="298">
        <v>97.4</v>
      </c>
      <c r="E67" s="306">
        <v>96</v>
      </c>
      <c r="F67" s="306">
        <v>100.9</v>
      </c>
      <c r="G67" s="306">
        <v>115.3</v>
      </c>
      <c r="H67" s="306">
        <v>88.9</v>
      </c>
      <c r="I67" s="306">
        <v>89.5</v>
      </c>
      <c r="J67" s="306">
        <v>93.7</v>
      </c>
      <c r="K67" s="306">
        <v>84.3</v>
      </c>
      <c r="L67" s="306">
        <v>61.1</v>
      </c>
      <c r="M67" s="306">
        <v>107.6</v>
      </c>
      <c r="N67" s="306">
        <v>82.4</v>
      </c>
      <c r="O67" s="306">
        <v>95</v>
      </c>
      <c r="P67" s="306">
        <v>94.2</v>
      </c>
      <c r="Q67" s="306">
        <v>91.1</v>
      </c>
      <c r="R67" s="306">
        <v>103.2</v>
      </c>
      <c r="S67" s="306">
        <v>120.5</v>
      </c>
    </row>
    <row r="68" spans="1:19" ht="13.5" customHeight="1">
      <c r="A68" s="236" t="s">
        <v>85</v>
      </c>
      <c r="B68" s="234">
        <v>5</v>
      </c>
      <c r="D68" s="298">
        <v>95.3</v>
      </c>
      <c r="E68" s="306">
        <v>92.8</v>
      </c>
      <c r="F68" s="306">
        <v>99.8</v>
      </c>
      <c r="G68" s="306">
        <v>115.5</v>
      </c>
      <c r="H68" s="306">
        <v>89.7</v>
      </c>
      <c r="I68" s="306">
        <v>86.1</v>
      </c>
      <c r="J68" s="306">
        <v>91.1</v>
      </c>
      <c r="K68" s="306">
        <v>86.1</v>
      </c>
      <c r="L68" s="306">
        <v>61.4</v>
      </c>
      <c r="M68" s="306">
        <v>100.8</v>
      </c>
      <c r="N68" s="306">
        <v>88.5</v>
      </c>
      <c r="O68" s="306">
        <v>94.8</v>
      </c>
      <c r="P68" s="306">
        <v>94.1</v>
      </c>
      <c r="Q68" s="306">
        <v>84.2</v>
      </c>
      <c r="R68" s="306">
        <v>101.3</v>
      </c>
      <c r="S68" s="306">
        <v>118.9</v>
      </c>
    </row>
    <row r="69" spans="1:19" ht="13.5" customHeight="1">
      <c r="A69" s="234" t="s">
        <v>85</v>
      </c>
      <c r="B69" s="234">
        <v>6</v>
      </c>
      <c r="C69" s="246"/>
      <c r="D69" s="298">
        <v>95.9</v>
      </c>
      <c r="E69" s="306">
        <v>93.6</v>
      </c>
      <c r="F69" s="306">
        <v>100.8</v>
      </c>
      <c r="G69" s="306">
        <v>114.2</v>
      </c>
      <c r="H69" s="306">
        <v>88.4</v>
      </c>
      <c r="I69" s="306">
        <v>86.8</v>
      </c>
      <c r="J69" s="306">
        <v>92.4</v>
      </c>
      <c r="K69" s="306">
        <v>85.6</v>
      </c>
      <c r="L69" s="306">
        <v>58.7</v>
      </c>
      <c r="M69" s="306">
        <v>105</v>
      </c>
      <c r="N69" s="306">
        <v>84.6</v>
      </c>
      <c r="O69" s="306">
        <v>100.4</v>
      </c>
      <c r="P69" s="306">
        <v>93.6</v>
      </c>
      <c r="Q69" s="306">
        <v>83.2</v>
      </c>
      <c r="R69" s="306">
        <v>103.5</v>
      </c>
      <c r="S69" s="306">
        <v>122.1</v>
      </c>
    </row>
    <row r="70" spans="1:19" ht="13.5" customHeight="1">
      <c r="A70" s="236" t="s">
        <v>85</v>
      </c>
      <c r="B70" s="234">
        <v>7</v>
      </c>
      <c r="C70" s="246"/>
      <c r="D70" s="298">
        <v>95.5</v>
      </c>
      <c r="E70" s="306">
        <v>91.4</v>
      </c>
      <c r="F70" s="306">
        <v>100.1</v>
      </c>
      <c r="G70" s="306">
        <v>117</v>
      </c>
      <c r="H70" s="306">
        <v>95.3</v>
      </c>
      <c r="I70" s="306">
        <v>86.2</v>
      </c>
      <c r="J70" s="306">
        <v>92.1</v>
      </c>
      <c r="K70" s="306">
        <v>84.4</v>
      </c>
      <c r="L70" s="306">
        <v>63.1</v>
      </c>
      <c r="M70" s="306">
        <v>105.8</v>
      </c>
      <c r="N70" s="306">
        <v>80.599999999999994</v>
      </c>
      <c r="O70" s="306">
        <v>99</v>
      </c>
      <c r="P70" s="306">
        <v>91.4</v>
      </c>
      <c r="Q70" s="306">
        <v>84.5</v>
      </c>
      <c r="R70" s="306">
        <v>98.9</v>
      </c>
      <c r="S70" s="306">
        <v>123.2</v>
      </c>
    </row>
    <row r="71" spans="1:19" ht="13.5" customHeight="1">
      <c r="A71" s="236" t="s">
        <v>85</v>
      </c>
      <c r="B71" s="234">
        <v>8</v>
      </c>
      <c r="C71" s="246"/>
      <c r="D71" s="298">
        <v>94.9</v>
      </c>
      <c r="E71" s="306">
        <v>98.4</v>
      </c>
      <c r="F71" s="306">
        <v>99.2</v>
      </c>
      <c r="G71" s="306">
        <v>117</v>
      </c>
      <c r="H71" s="306">
        <v>96.1</v>
      </c>
      <c r="I71" s="306">
        <v>85.2</v>
      </c>
      <c r="J71" s="306">
        <v>92.8</v>
      </c>
      <c r="K71" s="306">
        <v>83.9</v>
      </c>
      <c r="L71" s="306">
        <v>63.5</v>
      </c>
      <c r="M71" s="306">
        <v>104</v>
      </c>
      <c r="N71" s="306">
        <v>84.1</v>
      </c>
      <c r="O71" s="306">
        <v>99.2</v>
      </c>
      <c r="P71" s="306">
        <v>89.8</v>
      </c>
      <c r="Q71" s="306">
        <v>84.3</v>
      </c>
      <c r="R71" s="306">
        <v>104.1</v>
      </c>
      <c r="S71" s="306">
        <v>118.5</v>
      </c>
    </row>
    <row r="72" spans="1:19" ht="13.5" customHeight="1">
      <c r="A72" s="238" t="s">
        <v>85</v>
      </c>
      <c r="B72" s="242">
        <v>9</v>
      </c>
      <c r="C72" s="248"/>
      <c r="D72" s="259">
        <v>96.5</v>
      </c>
      <c r="E72" s="270">
        <v>103.9</v>
      </c>
      <c r="F72" s="270">
        <v>100.1</v>
      </c>
      <c r="G72" s="270">
        <v>119.4</v>
      </c>
      <c r="H72" s="270">
        <v>96.5</v>
      </c>
      <c r="I72" s="270">
        <v>87.3</v>
      </c>
      <c r="J72" s="270">
        <v>92.1</v>
      </c>
      <c r="K72" s="270">
        <v>85.2</v>
      </c>
      <c r="L72" s="270">
        <v>63.8</v>
      </c>
      <c r="M72" s="270">
        <v>103.4</v>
      </c>
      <c r="N72" s="270">
        <v>85.2</v>
      </c>
      <c r="O72" s="270">
        <v>99.2</v>
      </c>
      <c r="P72" s="270">
        <v>91.3</v>
      </c>
      <c r="Q72" s="270">
        <v>89.4</v>
      </c>
      <c r="R72" s="270">
        <v>98.1</v>
      </c>
      <c r="S72" s="270">
        <v>119.9</v>
      </c>
    </row>
    <row r="73" spans="1:19" ht="17.25" customHeight="1">
      <c r="A73" s="293"/>
      <c r="B73" s="293"/>
      <c r="C73" s="293"/>
      <c r="D73" s="260" t="s">
        <v>94</v>
      </c>
      <c r="E73" s="260"/>
      <c r="F73" s="260"/>
      <c r="G73" s="260"/>
      <c r="H73" s="260"/>
      <c r="I73" s="260"/>
      <c r="J73" s="260"/>
      <c r="K73" s="260"/>
      <c r="L73" s="260"/>
      <c r="M73" s="260"/>
      <c r="N73" s="260"/>
      <c r="O73" s="260"/>
      <c r="P73" s="260"/>
      <c r="Q73" s="260"/>
      <c r="R73" s="260"/>
      <c r="S73" s="260"/>
    </row>
    <row r="74" spans="1:19" ht="13.5" customHeight="1">
      <c r="A74" s="233" t="s">
        <v>185</v>
      </c>
      <c r="B74" s="233" t="s">
        <v>58</v>
      </c>
      <c r="C74" s="246" t="s">
        <v>56</v>
      </c>
      <c r="D74" s="297">
        <v>-1.2</v>
      </c>
      <c r="E74" s="305">
        <v>19.3</v>
      </c>
      <c r="F74" s="305">
        <v>-2</v>
      </c>
      <c r="G74" s="305">
        <v>20.9</v>
      </c>
      <c r="H74" s="305">
        <v>-9.9</v>
      </c>
      <c r="I74" s="305">
        <v>-10.1</v>
      </c>
      <c r="J74" s="305">
        <v>12.5</v>
      </c>
      <c r="K74" s="305">
        <v>4.5999999999999996</v>
      </c>
      <c r="L74" s="281">
        <v>-11.5</v>
      </c>
      <c r="M74" s="281">
        <v>16.899999999999999</v>
      </c>
      <c r="N74" s="281">
        <v>-8</v>
      </c>
      <c r="O74" s="281">
        <v>0.9</v>
      </c>
      <c r="P74" s="305">
        <v>-22.5</v>
      </c>
      <c r="Q74" s="305">
        <v>6.2</v>
      </c>
      <c r="R74" s="305">
        <v>-6</v>
      </c>
      <c r="S74" s="281">
        <v>-0.5</v>
      </c>
    </row>
    <row r="75" spans="1:19" ht="13.5" customHeight="1">
      <c r="A75" s="234" t="s">
        <v>51</v>
      </c>
      <c r="B75" s="234" t="s">
        <v>331</v>
      </c>
      <c r="C75" s="246"/>
      <c r="D75" s="298">
        <v>0.4</v>
      </c>
      <c r="E75" s="306">
        <v>-15</v>
      </c>
      <c r="F75" s="306">
        <v>-0.6</v>
      </c>
      <c r="G75" s="306">
        <v>-3.5</v>
      </c>
      <c r="H75" s="306">
        <v>-6.8</v>
      </c>
      <c r="I75" s="306">
        <v>2.1</v>
      </c>
      <c r="J75" s="306">
        <v>6.1</v>
      </c>
      <c r="K75" s="306">
        <v>-4.9000000000000004</v>
      </c>
      <c r="L75" s="282">
        <v>-13.7</v>
      </c>
      <c r="M75" s="282">
        <v>-1.7</v>
      </c>
      <c r="N75" s="282">
        <v>23.8</v>
      </c>
      <c r="O75" s="282">
        <v>-6.8</v>
      </c>
      <c r="P75" s="306">
        <v>-5.5</v>
      </c>
      <c r="Q75" s="306">
        <v>3</v>
      </c>
      <c r="R75" s="306">
        <v>5.4</v>
      </c>
      <c r="S75" s="282">
        <v>-0.5</v>
      </c>
    </row>
    <row r="76" spans="1:19" ht="13.5" customHeight="1">
      <c r="A76" s="234"/>
      <c r="B76" s="234" t="s">
        <v>240</v>
      </c>
      <c r="C76" s="246"/>
      <c r="D76" s="298">
        <v>-0.6</v>
      </c>
      <c r="E76" s="306">
        <v>-2.9</v>
      </c>
      <c r="F76" s="306">
        <v>-2.8</v>
      </c>
      <c r="G76" s="306">
        <v>-9.3000000000000007</v>
      </c>
      <c r="H76" s="306">
        <v>-4.4000000000000004</v>
      </c>
      <c r="I76" s="306">
        <v>-5.6</v>
      </c>
      <c r="J76" s="306">
        <v>-6.2</v>
      </c>
      <c r="K76" s="306">
        <v>-2.7</v>
      </c>
      <c r="L76" s="282">
        <v>23.4</v>
      </c>
      <c r="M76" s="282">
        <v>-0.3</v>
      </c>
      <c r="N76" s="282">
        <v>-10.5</v>
      </c>
      <c r="O76" s="282">
        <v>-8.1</v>
      </c>
      <c r="P76" s="306">
        <v>26.7</v>
      </c>
      <c r="Q76" s="306">
        <v>5.0999999999999996</v>
      </c>
      <c r="R76" s="306">
        <v>0</v>
      </c>
      <c r="S76" s="282">
        <v>-0.6</v>
      </c>
    </row>
    <row r="77" spans="1:19" ht="13.5" customHeight="1">
      <c r="A77" s="234"/>
      <c r="B77" s="234" t="s">
        <v>149</v>
      </c>
      <c r="C77" s="246"/>
      <c r="D77" s="298">
        <v>2.5</v>
      </c>
      <c r="E77" s="306">
        <v>11.4</v>
      </c>
      <c r="F77" s="306">
        <v>2</v>
      </c>
      <c r="G77" s="306">
        <v>1.4</v>
      </c>
      <c r="H77" s="306">
        <v>4.0999999999999996</v>
      </c>
      <c r="I77" s="306">
        <v>5.5</v>
      </c>
      <c r="J77" s="306">
        <v>-3.2</v>
      </c>
      <c r="K77" s="306">
        <v>-16.5</v>
      </c>
      <c r="L77" s="282">
        <v>1.3</v>
      </c>
      <c r="M77" s="282">
        <v>5.9</v>
      </c>
      <c r="N77" s="282">
        <v>-5.9</v>
      </c>
      <c r="O77" s="282">
        <v>12.6</v>
      </c>
      <c r="P77" s="306">
        <v>1.1000000000000001</v>
      </c>
      <c r="Q77" s="306">
        <v>0.4</v>
      </c>
      <c r="R77" s="306">
        <v>-7.9</v>
      </c>
      <c r="S77" s="282">
        <v>21.4</v>
      </c>
    </row>
    <row r="78" spans="1:19" ht="13.5" customHeight="1">
      <c r="A78" s="234"/>
      <c r="B78" s="234" t="s">
        <v>364</v>
      </c>
      <c r="C78" s="246"/>
      <c r="D78" s="298">
        <v>-1.6</v>
      </c>
      <c r="E78" s="306">
        <v>-14.1</v>
      </c>
      <c r="F78" s="306">
        <v>0.7</v>
      </c>
      <c r="G78" s="306">
        <v>1.8</v>
      </c>
      <c r="H78" s="306">
        <v>-2.9</v>
      </c>
      <c r="I78" s="306">
        <v>-12</v>
      </c>
      <c r="J78" s="306">
        <v>-8</v>
      </c>
      <c r="K78" s="306">
        <v>9.8000000000000007</v>
      </c>
      <c r="L78" s="282">
        <v>-18</v>
      </c>
      <c r="M78" s="282">
        <v>-2</v>
      </c>
      <c r="N78" s="282">
        <v>3</v>
      </c>
      <c r="O78" s="282">
        <v>-0.3</v>
      </c>
      <c r="P78" s="306">
        <v>-4.5</v>
      </c>
      <c r="Q78" s="306">
        <v>-2.2999999999999998</v>
      </c>
      <c r="R78" s="306">
        <v>0.4</v>
      </c>
      <c r="S78" s="282">
        <v>6.2</v>
      </c>
    </row>
    <row r="79" spans="1:19" ht="13.5" customHeight="1">
      <c r="A79" s="235"/>
      <c r="B79" s="235" t="s">
        <v>155</v>
      </c>
      <c r="C79" s="247"/>
      <c r="D79" s="300">
        <v>-2.6</v>
      </c>
      <c r="E79" s="307">
        <v>-0.3</v>
      </c>
      <c r="F79" s="307">
        <v>-2.2999999999999998</v>
      </c>
      <c r="G79" s="307">
        <v>-3.7</v>
      </c>
      <c r="H79" s="307">
        <v>-7.7</v>
      </c>
      <c r="I79" s="307">
        <v>1.1000000000000001</v>
      </c>
      <c r="J79" s="307">
        <v>-1.9</v>
      </c>
      <c r="K79" s="307">
        <v>-5.3</v>
      </c>
      <c r="L79" s="307">
        <v>-4.3</v>
      </c>
      <c r="M79" s="307">
        <v>1.3</v>
      </c>
      <c r="N79" s="307">
        <v>-4.7</v>
      </c>
      <c r="O79" s="307">
        <v>-8.5</v>
      </c>
      <c r="P79" s="307">
        <v>-2.4</v>
      </c>
      <c r="Q79" s="307">
        <v>-3.1</v>
      </c>
      <c r="R79" s="307">
        <v>-1.6</v>
      </c>
      <c r="S79" s="307">
        <v>-6.1</v>
      </c>
    </row>
    <row r="80" spans="1:19" ht="13.5" customHeight="1">
      <c r="A80" s="234" t="s">
        <v>169</v>
      </c>
      <c r="B80" s="234">
        <v>9</v>
      </c>
      <c r="C80" s="246" t="s">
        <v>253</v>
      </c>
      <c r="D80" s="297">
        <v>-1.5</v>
      </c>
      <c r="E80" s="305">
        <v>4.5999999999999996</v>
      </c>
      <c r="F80" s="305">
        <v>-1.4</v>
      </c>
      <c r="G80" s="305">
        <v>-3.8</v>
      </c>
      <c r="H80" s="305">
        <v>-4.9000000000000004</v>
      </c>
      <c r="I80" s="305">
        <v>0.7</v>
      </c>
      <c r="J80" s="305">
        <v>-2.8</v>
      </c>
      <c r="K80" s="305">
        <v>-9.1999999999999993</v>
      </c>
      <c r="L80" s="305">
        <v>-14.5</v>
      </c>
      <c r="M80" s="305">
        <v>2.5</v>
      </c>
      <c r="N80" s="305">
        <v>-2.1</v>
      </c>
      <c r="O80" s="305">
        <v>-9.9</v>
      </c>
      <c r="P80" s="305">
        <v>-0.5</v>
      </c>
      <c r="Q80" s="305">
        <v>-2.6</v>
      </c>
      <c r="R80" s="305">
        <v>-2.4</v>
      </c>
      <c r="S80" s="305">
        <v>-2.2999999999999998</v>
      </c>
    </row>
    <row r="81" spans="1:32" ht="13.5" customHeight="1">
      <c r="A81" s="236" t="s">
        <v>85</v>
      </c>
      <c r="B81" s="234">
        <v>10</v>
      </c>
      <c r="C81" s="246"/>
      <c r="D81" s="298">
        <v>-2</v>
      </c>
      <c r="E81" s="306">
        <v>0.7</v>
      </c>
      <c r="F81" s="306">
        <v>-1.1000000000000001</v>
      </c>
      <c r="G81" s="306">
        <v>-5.2</v>
      </c>
      <c r="H81" s="306">
        <v>-2.8</v>
      </c>
      <c r="I81" s="306">
        <v>2.4</v>
      </c>
      <c r="J81" s="306">
        <v>-1.8</v>
      </c>
      <c r="K81" s="306">
        <v>-3.5</v>
      </c>
      <c r="L81" s="306">
        <v>-14.8</v>
      </c>
      <c r="M81" s="306">
        <v>1.7</v>
      </c>
      <c r="N81" s="306">
        <v>-3.7</v>
      </c>
      <c r="O81" s="306">
        <v>-5.5</v>
      </c>
      <c r="P81" s="306">
        <v>-4.0999999999999996</v>
      </c>
      <c r="Q81" s="306">
        <v>-3</v>
      </c>
      <c r="R81" s="306">
        <v>-3</v>
      </c>
      <c r="S81" s="306">
        <v>-8.9</v>
      </c>
    </row>
    <row r="82" spans="1:32" ht="13.5" customHeight="1">
      <c r="A82" s="236" t="s">
        <v>85</v>
      </c>
      <c r="B82" s="234">
        <v>11</v>
      </c>
      <c r="C82" s="246"/>
      <c r="D82" s="298">
        <v>-1</v>
      </c>
      <c r="E82" s="306">
        <v>7.4</v>
      </c>
      <c r="F82" s="306">
        <v>-0.2</v>
      </c>
      <c r="G82" s="306">
        <v>-3.6</v>
      </c>
      <c r="H82" s="306">
        <v>-6.6</v>
      </c>
      <c r="I82" s="306">
        <v>4.5</v>
      </c>
      <c r="J82" s="306">
        <v>-0.1</v>
      </c>
      <c r="K82" s="306">
        <v>-1</v>
      </c>
      <c r="L82" s="306">
        <v>-10.199999999999999</v>
      </c>
      <c r="M82" s="306">
        <v>2.1</v>
      </c>
      <c r="N82" s="306">
        <v>-2.4</v>
      </c>
      <c r="O82" s="306">
        <v>-0.3</v>
      </c>
      <c r="P82" s="306">
        <v>-3.9</v>
      </c>
      <c r="Q82" s="306">
        <v>-4.3</v>
      </c>
      <c r="R82" s="306">
        <v>0</v>
      </c>
      <c r="S82" s="306">
        <v>-5.3</v>
      </c>
    </row>
    <row r="83" spans="1:32" ht="13.5" customHeight="1">
      <c r="A83" s="236" t="s">
        <v>85</v>
      </c>
      <c r="B83" s="234">
        <v>12</v>
      </c>
      <c r="D83" s="298">
        <v>-1.1000000000000001</v>
      </c>
      <c r="E83" s="306">
        <v>-2.6</v>
      </c>
      <c r="F83" s="306">
        <v>-0.4</v>
      </c>
      <c r="G83" s="306">
        <v>-1.2</v>
      </c>
      <c r="H83" s="306">
        <v>-6.8</v>
      </c>
      <c r="I83" s="306">
        <v>4.3</v>
      </c>
      <c r="J83" s="306">
        <v>0.1</v>
      </c>
      <c r="K83" s="306">
        <v>-2.2000000000000002</v>
      </c>
      <c r="L83" s="306">
        <v>-19</v>
      </c>
      <c r="M83" s="306">
        <v>2.7</v>
      </c>
      <c r="N83" s="306">
        <v>-4.5999999999999996</v>
      </c>
      <c r="O83" s="306">
        <v>1.7</v>
      </c>
      <c r="P83" s="306">
        <v>0.6</v>
      </c>
      <c r="Q83" s="306">
        <v>-1.5</v>
      </c>
      <c r="R83" s="306">
        <v>-1.9</v>
      </c>
      <c r="S83" s="306">
        <v>-11</v>
      </c>
    </row>
    <row r="84" spans="1:32" ht="13.5" customHeight="1">
      <c r="A84" s="236" t="s">
        <v>469</v>
      </c>
      <c r="B84" s="234" t="s">
        <v>361</v>
      </c>
      <c r="C84" s="246"/>
      <c r="D84" s="298">
        <v>-0.8</v>
      </c>
      <c r="E84" s="306">
        <v>-2.7</v>
      </c>
      <c r="F84" s="306">
        <v>-0.4</v>
      </c>
      <c r="G84" s="306">
        <v>21.5</v>
      </c>
      <c r="H84" s="306">
        <v>1.4</v>
      </c>
      <c r="I84" s="306">
        <v>-6.6</v>
      </c>
      <c r="J84" s="306">
        <v>2.2000000000000002</v>
      </c>
      <c r="K84" s="306">
        <v>1.6</v>
      </c>
      <c r="L84" s="306">
        <v>-21.2</v>
      </c>
      <c r="M84" s="306">
        <v>-0.3</v>
      </c>
      <c r="N84" s="306">
        <v>-4.5</v>
      </c>
      <c r="O84" s="306">
        <v>-1</v>
      </c>
      <c r="P84" s="306">
        <v>2.7</v>
      </c>
      <c r="Q84" s="306">
        <v>-6.7</v>
      </c>
      <c r="R84" s="306">
        <v>20.8</v>
      </c>
      <c r="S84" s="306">
        <v>1.9</v>
      </c>
    </row>
    <row r="85" spans="1:32" ht="13.5" customHeight="1">
      <c r="A85" s="236" t="s">
        <v>85</v>
      </c>
      <c r="B85" s="234">
        <v>2</v>
      </c>
      <c r="C85" s="246"/>
      <c r="D85" s="298">
        <v>-1.6</v>
      </c>
      <c r="E85" s="306">
        <v>-4.3</v>
      </c>
      <c r="F85" s="306">
        <v>-0.4</v>
      </c>
      <c r="G85" s="306">
        <v>16</v>
      </c>
      <c r="H85" s="306">
        <v>0</v>
      </c>
      <c r="I85" s="306">
        <v>-2.2000000000000002</v>
      </c>
      <c r="J85" s="306">
        <v>4.0999999999999996</v>
      </c>
      <c r="K85" s="306">
        <v>4</v>
      </c>
      <c r="L85" s="306">
        <v>-29</v>
      </c>
      <c r="M85" s="306">
        <v>-3.7</v>
      </c>
      <c r="N85" s="306">
        <v>-2.1</v>
      </c>
      <c r="O85" s="306">
        <v>-15.8</v>
      </c>
      <c r="P85" s="306">
        <v>-0.2</v>
      </c>
      <c r="Q85" s="306">
        <v>-7.3</v>
      </c>
      <c r="R85" s="306">
        <v>22.9</v>
      </c>
      <c r="S85" s="306">
        <v>-3.8</v>
      </c>
    </row>
    <row r="86" spans="1:32" ht="13.5" customHeight="1">
      <c r="A86" s="236" t="s">
        <v>85</v>
      </c>
      <c r="B86" s="234">
        <v>3</v>
      </c>
      <c r="C86" s="246"/>
      <c r="D86" s="298">
        <v>-1.3</v>
      </c>
      <c r="E86" s="306">
        <v>-5.4</v>
      </c>
      <c r="F86" s="306">
        <v>-0.8</v>
      </c>
      <c r="G86" s="306">
        <v>19.5</v>
      </c>
      <c r="H86" s="306">
        <v>-9</v>
      </c>
      <c r="I86" s="306">
        <v>-4.0999999999999996</v>
      </c>
      <c r="J86" s="306">
        <v>4.2</v>
      </c>
      <c r="K86" s="306">
        <v>3.9</v>
      </c>
      <c r="L86" s="306">
        <v>-25.1</v>
      </c>
      <c r="M86" s="306">
        <v>-3.8</v>
      </c>
      <c r="N86" s="306">
        <v>-3.7</v>
      </c>
      <c r="O86" s="306">
        <v>-7.5</v>
      </c>
      <c r="P86" s="306">
        <v>-3.8</v>
      </c>
      <c r="Q86" s="306">
        <v>-0.3</v>
      </c>
      <c r="R86" s="306">
        <v>17.2</v>
      </c>
      <c r="S86" s="306">
        <v>-4.2</v>
      </c>
    </row>
    <row r="87" spans="1:32" ht="13.5" customHeight="1">
      <c r="A87" s="237" t="s">
        <v>85</v>
      </c>
      <c r="B87" s="234">
        <v>4</v>
      </c>
      <c r="C87" s="246"/>
      <c r="D87" s="298">
        <v>-1.6</v>
      </c>
      <c r="E87" s="306">
        <v>-2</v>
      </c>
      <c r="F87" s="306">
        <v>-0.7</v>
      </c>
      <c r="G87" s="306">
        <v>17.8</v>
      </c>
      <c r="H87" s="306">
        <v>-2.4</v>
      </c>
      <c r="I87" s="306">
        <v>-6.9</v>
      </c>
      <c r="J87" s="306">
        <v>4</v>
      </c>
      <c r="K87" s="306">
        <v>0.6</v>
      </c>
      <c r="L87" s="306">
        <v>-31.3</v>
      </c>
      <c r="M87" s="306">
        <v>1.1000000000000001</v>
      </c>
      <c r="N87" s="306">
        <v>-3.6</v>
      </c>
      <c r="O87" s="306">
        <v>-7.6</v>
      </c>
      <c r="P87" s="306">
        <v>-0.7</v>
      </c>
      <c r="Q87" s="306">
        <v>-1.4</v>
      </c>
      <c r="R87" s="306">
        <v>11.2</v>
      </c>
      <c r="S87" s="306">
        <v>-8.8000000000000007</v>
      </c>
    </row>
    <row r="88" spans="1:32" ht="13.5" customHeight="1">
      <c r="A88" s="236" t="s">
        <v>85</v>
      </c>
      <c r="B88" s="234">
        <v>5</v>
      </c>
      <c r="D88" s="298">
        <v>-1.9</v>
      </c>
      <c r="E88" s="306">
        <v>-2.9</v>
      </c>
      <c r="F88" s="306">
        <v>-0.3</v>
      </c>
      <c r="G88" s="306">
        <v>20.399999999999999</v>
      </c>
      <c r="H88" s="306">
        <v>-0.6</v>
      </c>
      <c r="I88" s="306">
        <v>-4.4000000000000004</v>
      </c>
      <c r="J88" s="306">
        <v>2.5</v>
      </c>
      <c r="K88" s="306">
        <v>3.7</v>
      </c>
      <c r="L88" s="306">
        <v>-30.5</v>
      </c>
      <c r="M88" s="306">
        <v>-3.8</v>
      </c>
      <c r="N88" s="306">
        <v>0.7</v>
      </c>
      <c r="O88" s="306">
        <v>-7</v>
      </c>
      <c r="P88" s="306">
        <v>-0.1</v>
      </c>
      <c r="Q88" s="306">
        <v>-8.9</v>
      </c>
      <c r="R88" s="306">
        <v>12.2</v>
      </c>
      <c r="S88" s="306">
        <v>0.6</v>
      </c>
    </row>
    <row r="89" spans="1:32" ht="13.5" customHeight="1">
      <c r="A89" s="234" t="s">
        <v>85</v>
      </c>
      <c r="B89" s="234">
        <v>6</v>
      </c>
      <c r="C89" s="246"/>
      <c r="D89" s="298">
        <v>-2.6</v>
      </c>
      <c r="E89" s="306">
        <v>-4.2</v>
      </c>
      <c r="F89" s="306">
        <v>-0.4</v>
      </c>
      <c r="G89" s="306">
        <v>18</v>
      </c>
      <c r="H89" s="306">
        <v>-3.9</v>
      </c>
      <c r="I89" s="306">
        <v>-9.8000000000000007</v>
      </c>
      <c r="J89" s="306">
        <v>2.8</v>
      </c>
      <c r="K89" s="306">
        <v>1.1000000000000001</v>
      </c>
      <c r="L89" s="306">
        <v>-28.7</v>
      </c>
      <c r="M89" s="306">
        <v>-0.6</v>
      </c>
      <c r="N89" s="306">
        <v>-1.2</v>
      </c>
      <c r="O89" s="306">
        <v>-3.5</v>
      </c>
      <c r="P89" s="306">
        <v>-2.5</v>
      </c>
      <c r="Q89" s="306">
        <v>-8.6</v>
      </c>
      <c r="R89" s="306">
        <v>13.4</v>
      </c>
      <c r="S89" s="306">
        <v>-2.6</v>
      </c>
    </row>
    <row r="90" spans="1:32" ht="13.5" customHeight="1">
      <c r="A90" s="236" t="s">
        <v>85</v>
      </c>
      <c r="B90" s="234">
        <v>7</v>
      </c>
      <c r="C90" s="246"/>
      <c r="D90" s="298">
        <v>-2.4</v>
      </c>
      <c r="E90" s="306">
        <v>-5.7</v>
      </c>
      <c r="F90" s="306">
        <v>-0.4</v>
      </c>
      <c r="G90" s="306">
        <v>28.4</v>
      </c>
      <c r="H90" s="306">
        <v>10.8</v>
      </c>
      <c r="I90" s="306">
        <v>-9.1999999999999993</v>
      </c>
      <c r="J90" s="306">
        <v>5.4</v>
      </c>
      <c r="K90" s="306">
        <v>-1.6</v>
      </c>
      <c r="L90" s="306">
        <v>-22.2</v>
      </c>
      <c r="M90" s="306">
        <v>0.4</v>
      </c>
      <c r="N90" s="306">
        <v>-4.5999999999999996</v>
      </c>
      <c r="O90" s="306">
        <v>-4.3</v>
      </c>
      <c r="P90" s="306">
        <v>-2.6</v>
      </c>
      <c r="Q90" s="306">
        <v>-9.1999999999999993</v>
      </c>
      <c r="R90" s="306">
        <v>10</v>
      </c>
      <c r="S90" s="306">
        <v>-0.6</v>
      </c>
    </row>
    <row r="91" spans="1:32" ht="13.5" customHeight="1">
      <c r="A91" s="236" t="s">
        <v>85</v>
      </c>
      <c r="B91" s="234">
        <v>8</v>
      </c>
      <c r="C91" s="246"/>
      <c r="D91" s="298">
        <v>-2.5</v>
      </c>
      <c r="E91" s="306">
        <v>1.2</v>
      </c>
      <c r="F91" s="306">
        <v>-1.1000000000000001</v>
      </c>
      <c r="G91" s="306">
        <v>23.7</v>
      </c>
      <c r="H91" s="306">
        <v>7.4</v>
      </c>
      <c r="I91" s="306">
        <v>-8.5</v>
      </c>
      <c r="J91" s="306">
        <v>5.6</v>
      </c>
      <c r="K91" s="306">
        <v>-1.5</v>
      </c>
      <c r="L91" s="306">
        <v>-16.8</v>
      </c>
      <c r="M91" s="306">
        <v>-0.8</v>
      </c>
      <c r="N91" s="306">
        <v>-1.9</v>
      </c>
      <c r="O91" s="306">
        <v>-4.5999999999999996</v>
      </c>
      <c r="P91" s="306">
        <v>-2.1</v>
      </c>
      <c r="Q91" s="306">
        <v>-9.1</v>
      </c>
      <c r="R91" s="306">
        <v>15.3</v>
      </c>
      <c r="S91" s="306">
        <v>-4</v>
      </c>
    </row>
    <row r="92" spans="1:32" ht="13.5" customHeight="1">
      <c r="A92" s="238" t="s">
        <v>85</v>
      </c>
      <c r="B92" s="242">
        <v>9</v>
      </c>
      <c r="C92" s="248"/>
      <c r="D92" s="259">
        <v>-0.8</v>
      </c>
      <c r="E92" s="270">
        <v>8.3000000000000007</v>
      </c>
      <c r="F92" s="270">
        <v>-0.3</v>
      </c>
      <c r="G92" s="270">
        <v>26.5</v>
      </c>
      <c r="H92" s="270">
        <v>2.9</v>
      </c>
      <c r="I92" s="270">
        <v>-8.1</v>
      </c>
      <c r="J92" s="270">
        <v>7.1</v>
      </c>
      <c r="K92" s="270">
        <v>-2.2000000000000002</v>
      </c>
      <c r="L92" s="270">
        <v>-19.7</v>
      </c>
      <c r="M92" s="270">
        <v>-1.8</v>
      </c>
      <c r="N92" s="270">
        <v>0</v>
      </c>
      <c r="O92" s="270">
        <v>-4.8</v>
      </c>
      <c r="P92" s="270">
        <v>3.4</v>
      </c>
      <c r="Q92" s="270">
        <v>-3.9</v>
      </c>
      <c r="R92" s="270">
        <v>10.3</v>
      </c>
      <c r="S92" s="270">
        <v>-4.7</v>
      </c>
    </row>
    <row r="93" spans="1:32" ht="27" customHeight="1">
      <c r="A93" s="239" t="s">
        <v>470</v>
      </c>
      <c r="B93" s="239"/>
      <c r="C93" s="239"/>
      <c r="D93" s="304">
        <v>1.7</v>
      </c>
      <c r="E93" s="261">
        <v>5.6</v>
      </c>
      <c r="F93" s="261">
        <v>0.9</v>
      </c>
      <c r="G93" s="261">
        <v>2.1</v>
      </c>
      <c r="H93" s="261">
        <v>0.4</v>
      </c>
      <c r="I93" s="261">
        <v>2.5</v>
      </c>
      <c r="J93" s="261">
        <v>-0.8</v>
      </c>
      <c r="K93" s="261">
        <v>1.5</v>
      </c>
      <c r="L93" s="261">
        <v>0.5</v>
      </c>
      <c r="M93" s="261">
        <v>-0.6</v>
      </c>
      <c r="N93" s="261">
        <v>1.3</v>
      </c>
      <c r="O93" s="261">
        <v>0</v>
      </c>
      <c r="P93" s="261">
        <v>1.7</v>
      </c>
      <c r="Q93" s="261">
        <v>6</v>
      </c>
      <c r="R93" s="261">
        <v>-5.8</v>
      </c>
      <c r="S93" s="261">
        <v>1.2</v>
      </c>
      <c r="T93" s="240"/>
      <c r="U93" s="240"/>
      <c r="V93" s="240"/>
      <c r="W93" s="240"/>
      <c r="X93" s="240"/>
      <c r="Y93" s="240"/>
      <c r="Z93" s="240"/>
      <c r="AA93" s="240"/>
      <c r="AB93" s="240"/>
      <c r="AC93" s="240"/>
      <c r="AD93" s="240"/>
      <c r="AE93" s="240"/>
      <c r="AF93" s="240"/>
    </row>
    <row r="94" spans="1:32" ht="27" customHeight="1">
      <c r="A94" s="294" t="s">
        <v>564</v>
      </c>
      <c r="B94" s="294"/>
      <c r="C94" s="294"/>
      <c r="D94" s="294"/>
      <c r="E94" s="294"/>
      <c r="F94" s="294"/>
      <c r="G94" s="294"/>
      <c r="H94" s="294"/>
      <c r="I94" s="294"/>
      <c r="J94" s="294"/>
      <c r="K94" s="294"/>
      <c r="L94" s="294"/>
      <c r="M94" s="294"/>
      <c r="N94" s="294"/>
      <c r="O94" s="294"/>
      <c r="P94" s="294"/>
      <c r="Q94" s="294"/>
      <c r="R94" s="294"/>
      <c r="S94" s="294"/>
    </row>
    <row r="95" spans="1:32" ht="24.75" customHeight="1">
      <c r="A95" s="295"/>
      <c r="B95" s="295"/>
      <c r="C95" s="295"/>
      <c r="D95" s="295"/>
      <c r="E95" s="295"/>
      <c r="F95" s="295"/>
      <c r="G95" s="295"/>
      <c r="H95" s="295"/>
      <c r="I95" s="295"/>
      <c r="J95" s="295"/>
      <c r="K95" s="295"/>
      <c r="L95" s="295"/>
      <c r="M95" s="295"/>
      <c r="N95" s="295"/>
      <c r="O95" s="295"/>
      <c r="P95" s="295"/>
      <c r="Q95" s="295"/>
      <c r="R95" s="295"/>
      <c r="S95" s="295"/>
    </row>
    <row r="96" spans="1:32">
      <c r="I96" s="310"/>
      <c r="J96" s="311"/>
      <c r="K96" s="311"/>
      <c r="L96" s="311"/>
      <c r="M96" s="311"/>
      <c r="N96" s="311"/>
      <c r="O96" s="311"/>
      <c r="P96" s="311"/>
      <c r="Q96" s="311"/>
      <c r="R96" s="311"/>
    </row>
    <row r="98" spans="1:19">
      <c r="A98" s="318"/>
      <c r="B98" s="318"/>
      <c r="C98" s="318"/>
      <c r="D98" s="318"/>
      <c r="E98" s="318"/>
      <c r="F98" s="318"/>
      <c r="G98" s="318"/>
      <c r="H98" s="318"/>
      <c r="I98" s="318"/>
      <c r="J98" s="318"/>
      <c r="K98" s="318"/>
      <c r="L98" s="318"/>
      <c r="M98" s="318"/>
      <c r="N98" s="318"/>
      <c r="O98" s="318"/>
      <c r="P98" s="318"/>
      <c r="Q98" s="318"/>
      <c r="R98" s="318"/>
      <c r="S98" s="318"/>
    </row>
  </sheetData>
  <mergeCells count="14">
    <mergeCell ref="G2:N2"/>
    <mergeCell ref="H3:O3"/>
    <mergeCell ref="D7:R7"/>
    <mergeCell ref="D27:S27"/>
    <mergeCell ref="A47:C47"/>
    <mergeCell ref="H49:O49"/>
    <mergeCell ref="D53:R53"/>
    <mergeCell ref="D73:S73"/>
    <mergeCell ref="A93:C93"/>
    <mergeCell ref="I96:R96"/>
    <mergeCell ref="A98:S98"/>
    <mergeCell ref="A4:C6"/>
    <mergeCell ref="A50:C52"/>
    <mergeCell ref="A94:S95"/>
  </mergeCells>
  <phoneticPr fontId="5"/>
  <pageMargins left="0.78740157480314965" right="0.39370078740157483" top="0.43307086614173229" bottom="0.34" header="0.31496062992125984" footer="0.19685039370078741"/>
  <pageSetup paperSize="9" scale="60" fitToWidth="1" fitToHeight="1" orientation="portrait" usePrinterDefaults="1" r:id="rId1"/>
  <headerFooter alignWithMargins="0">
    <oddFooter>&amp;C&amp;"ＭＳ Ｐゴシック,標準"&amp;12- 7 -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6">
    <tabColor indexed="17"/>
    <pageSetUpPr fitToPage="1"/>
  </sheetPr>
  <dimension ref="A1:AF94"/>
  <sheetViews>
    <sheetView topLeftCell="A55" zoomScale="85" zoomScaleNormal="85"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21" customHeight="1">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21" customHeight="1">
      <c r="A2" s="286"/>
      <c r="B2" s="286"/>
      <c r="C2" s="286"/>
      <c r="D2" s="286"/>
      <c r="E2" s="285"/>
      <c r="F2" s="285"/>
      <c r="G2" s="275" t="s">
        <v>425</v>
      </c>
      <c r="H2" s="275"/>
      <c r="I2" s="275"/>
      <c r="J2" s="275"/>
      <c r="K2" s="275"/>
      <c r="L2" s="275"/>
      <c r="M2" s="275"/>
      <c r="N2" s="275"/>
      <c r="O2" s="275"/>
      <c r="P2" s="285"/>
      <c r="Q2" s="285"/>
      <c r="R2" s="286"/>
      <c r="S2" s="285"/>
      <c r="T2" s="285"/>
      <c r="U2" s="285"/>
      <c r="V2" s="285"/>
      <c r="W2" s="285"/>
      <c r="X2" s="285"/>
      <c r="Y2" s="285"/>
      <c r="Z2" s="285"/>
      <c r="AA2" s="285"/>
      <c r="AB2" s="285"/>
    </row>
    <row r="3" spans="1:28" ht="16.5">
      <c r="A3" s="228" t="s">
        <v>256</v>
      </c>
      <c r="B3" s="8"/>
      <c r="C3" s="8"/>
      <c r="H3" s="276"/>
      <c r="I3" s="276"/>
      <c r="J3" s="276"/>
      <c r="K3" s="276"/>
      <c r="L3" s="276"/>
      <c r="M3" s="276"/>
      <c r="N3" s="276"/>
      <c r="O3" s="276"/>
      <c r="S3" s="19" t="s">
        <v>131</v>
      </c>
    </row>
    <row r="4" spans="1:28">
      <c r="A4" s="229" t="s">
        <v>52</v>
      </c>
      <c r="B4" s="229"/>
      <c r="C4" s="243"/>
      <c r="D4" s="251" t="s">
        <v>69</v>
      </c>
      <c r="E4" s="251" t="s">
        <v>439</v>
      </c>
      <c r="F4" s="251" t="s">
        <v>126</v>
      </c>
      <c r="G4" s="251" t="s">
        <v>103</v>
      </c>
      <c r="H4" s="251" t="s">
        <v>214</v>
      </c>
      <c r="I4" s="251" t="s">
        <v>274</v>
      </c>
      <c r="J4" s="251" t="s">
        <v>454</v>
      </c>
      <c r="K4" s="251" t="s">
        <v>455</v>
      </c>
      <c r="L4" s="251" t="s">
        <v>79</v>
      </c>
      <c r="M4" s="251" t="s">
        <v>332</v>
      </c>
      <c r="N4" s="251" t="s">
        <v>18</v>
      </c>
      <c r="O4" s="251" t="s">
        <v>176</v>
      </c>
      <c r="P4" s="251" t="s">
        <v>132</v>
      </c>
      <c r="Q4" s="251" t="s">
        <v>457</v>
      </c>
      <c r="R4" s="251" t="s">
        <v>458</v>
      </c>
      <c r="S4" s="251" t="s">
        <v>4</v>
      </c>
    </row>
    <row r="5" spans="1:28">
      <c r="A5" s="230"/>
      <c r="B5" s="230"/>
      <c r="C5" s="244"/>
      <c r="D5" s="252" t="s">
        <v>93</v>
      </c>
      <c r="E5" s="252"/>
      <c r="F5" s="252"/>
      <c r="G5" s="252" t="s">
        <v>428</v>
      </c>
      <c r="H5" s="252" t="s">
        <v>388</v>
      </c>
      <c r="I5" s="252" t="s">
        <v>367</v>
      </c>
      <c r="J5" s="252" t="s">
        <v>460</v>
      </c>
      <c r="K5" s="252" t="s">
        <v>148</v>
      </c>
      <c r="L5" s="279" t="s">
        <v>270</v>
      </c>
      <c r="M5" s="283" t="s">
        <v>196</v>
      </c>
      <c r="N5" s="279" t="s">
        <v>278</v>
      </c>
      <c r="O5" s="279" t="s">
        <v>459</v>
      </c>
      <c r="P5" s="279" t="s">
        <v>412</v>
      </c>
      <c r="Q5" s="279" t="s">
        <v>442</v>
      </c>
      <c r="R5" s="279" t="s">
        <v>167</v>
      </c>
      <c r="S5" s="287" t="s">
        <v>334</v>
      </c>
    </row>
    <row r="6" spans="1:28" ht="18" customHeight="1">
      <c r="A6" s="231"/>
      <c r="B6" s="231"/>
      <c r="C6" s="245"/>
      <c r="D6" s="253" t="s">
        <v>209</v>
      </c>
      <c r="E6" s="253" t="s">
        <v>387</v>
      </c>
      <c r="F6" s="253" t="s">
        <v>34</v>
      </c>
      <c r="G6" s="253" t="s">
        <v>461</v>
      </c>
      <c r="H6" s="253" t="s">
        <v>16</v>
      </c>
      <c r="I6" s="253" t="s">
        <v>61</v>
      </c>
      <c r="J6" s="253" t="s">
        <v>310</v>
      </c>
      <c r="K6" s="253" t="s">
        <v>462</v>
      </c>
      <c r="L6" s="280" t="s">
        <v>161</v>
      </c>
      <c r="M6" s="284" t="s">
        <v>463</v>
      </c>
      <c r="N6" s="280" t="s">
        <v>75</v>
      </c>
      <c r="O6" s="280" t="s">
        <v>422</v>
      </c>
      <c r="P6" s="284" t="s">
        <v>304</v>
      </c>
      <c r="Q6" s="284" t="s">
        <v>464</v>
      </c>
      <c r="R6" s="280" t="s">
        <v>465</v>
      </c>
      <c r="S6" s="280" t="s">
        <v>205</v>
      </c>
    </row>
    <row r="7" spans="1:28" ht="15.75" customHeight="1">
      <c r="A7" s="293"/>
      <c r="B7" s="293"/>
      <c r="C7" s="293"/>
      <c r="D7" s="254" t="s">
        <v>134</v>
      </c>
      <c r="E7" s="254"/>
      <c r="F7" s="254"/>
      <c r="G7" s="254"/>
      <c r="H7" s="254"/>
      <c r="I7" s="254"/>
      <c r="J7" s="254"/>
      <c r="K7" s="254"/>
      <c r="L7" s="254"/>
      <c r="M7" s="254"/>
      <c r="N7" s="254"/>
      <c r="O7" s="254"/>
      <c r="P7" s="254"/>
      <c r="Q7" s="254"/>
      <c r="R7" s="254"/>
      <c r="S7" s="293"/>
    </row>
    <row r="8" spans="1:28" ht="13.5" customHeight="1">
      <c r="A8" s="233" t="s">
        <v>185</v>
      </c>
      <c r="B8" s="233" t="s">
        <v>58</v>
      </c>
      <c r="C8" s="246" t="s">
        <v>56</v>
      </c>
      <c r="D8" s="255">
        <v>98.5</v>
      </c>
      <c r="E8" s="266">
        <v>108.7</v>
      </c>
      <c r="F8" s="266">
        <v>100.8</v>
      </c>
      <c r="G8" s="266">
        <v>112.7</v>
      </c>
      <c r="H8" s="266">
        <v>99.4</v>
      </c>
      <c r="I8" s="266">
        <v>100.5</v>
      </c>
      <c r="J8" s="266">
        <v>101.4</v>
      </c>
      <c r="K8" s="266">
        <v>96</v>
      </c>
      <c r="L8" s="281">
        <v>109</v>
      </c>
      <c r="M8" s="281">
        <v>97</v>
      </c>
      <c r="N8" s="281">
        <v>90.9</v>
      </c>
      <c r="O8" s="281">
        <v>99.9</v>
      </c>
      <c r="P8" s="266">
        <v>83.2</v>
      </c>
      <c r="Q8" s="266">
        <v>93.4</v>
      </c>
      <c r="R8" s="266">
        <v>101.1</v>
      </c>
      <c r="S8" s="281">
        <v>102.8</v>
      </c>
    </row>
    <row r="9" spans="1:28" ht="13.5" customHeight="1">
      <c r="A9" s="234" t="s">
        <v>51</v>
      </c>
      <c r="B9" s="234" t="s">
        <v>331</v>
      </c>
      <c r="C9" s="246"/>
      <c r="D9" s="256">
        <v>98.1</v>
      </c>
      <c r="E9" s="267">
        <v>101.4</v>
      </c>
      <c r="F9" s="267">
        <v>100.6</v>
      </c>
      <c r="G9" s="267">
        <v>108.7</v>
      </c>
      <c r="H9" s="267">
        <v>99.8</v>
      </c>
      <c r="I9" s="267">
        <v>102.7</v>
      </c>
      <c r="J9" s="267">
        <v>101.3</v>
      </c>
      <c r="K9" s="267">
        <v>96.8</v>
      </c>
      <c r="L9" s="282">
        <v>108.7</v>
      </c>
      <c r="M9" s="282">
        <v>94.3</v>
      </c>
      <c r="N9" s="282">
        <v>101.8</v>
      </c>
      <c r="O9" s="282">
        <v>100.1</v>
      </c>
      <c r="P9" s="267">
        <v>76.2</v>
      </c>
      <c r="Q9" s="267">
        <v>93.7</v>
      </c>
      <c r="R9" s="267">
        <v>99.7</v>
      </c>
      <c r="S9" s="282">
        <v>103.3</v>
      </c>
    </row>
    <row r="10" spans="1:28">
      <c r="A10" s="234"/>
      <c r="B10" s="234" t="s">
        <v>240</v>
      </c>
      <c r="C10" s="246"/>
      <c r="D10" s="256">
        <v>100</v>
      </c>
      <c r="E10" s="267">
        <v>100</v>
      </c>
      <c r="F10" s="267">
        <v>100</v>
      </c>
      <c r="G10" s="267">
        <v>100</v>
      </c>
      <c r="H10" s="267">
        <v>100</v>
      </c>
      <c r="I10" s="267">
        <v>100</v>
      </c>
      <c r="J10" s="267">
        <v>100</v>
      </c>
      <c r="K10" s="267">
        <v>100</v>
      </c>
      <c r="L10" s="282">
        <v>100</v>
      </c>
      <c r="M10" s="282">
        <v>100</v>
      </c>
      <c r="N10" s="282">
        <v>100</v>
      </c>
      <c r="O10" s="282">
        <v>100</v>
      </c>
      <c r="P10" s="267">
        <v>100</v>
      </c>
      <c r="Q10" s="267">
        <v>100</v>
      </c>
      <c r="R10" s="267">
        <v>100</v>
      </c>
      <c r="S10" s="282">
        <v>100</v>
      </c>
    </row>
    <row r="11" spans="1:28" ht="13.5" customHeight="1">
      <c r="A11" s="234"/>
      <c r="B11" s="234" t="s">
        <v>149</v>
      </c>
      <c r="C11" s="246"/>
      <c r="D11" s="256">
        <v>101.4</v>
      </c>
      <c r="E11" s="267">
        <v>109.9</v>
      </c>
      <c r="F11" s="267">
        <v>101.1</v>
      </c>
      <c r="G11" s="267">
        <v>100.5</v>
      </c>
      <c r="H11" s="267">
        <v>105.9</v>
      </c>
      <c r="I11" s="267">
        <v>100.8</v>
      </c>
      <c r="J11" s="267">
        <v>93.5</v>
      </c>
      <c r="K11" s="267">
        <v>93.1</v>
      </c>
      <c r="L11" s="267">
        <v>114</v>
      </c>
      <c r="M11" s="267">
        <v>104.3</v>
      </c>
      <c r="N11" s="267">
        <v>100.4</v>
      </c>
      <c r="O11" s="267">
        <v>99.9</v>
      </c>
      <c r="P11" s="267">
        <v>100.6</v>
      </c>
      <c r="Q11" s="267">
        <v>101.6</v>
      </c>
      <c r="R11" s="267">
        <v>100.9</v>
      </c>
      <c r="S11" s="267">
        <v>114.2</v>
      </c>
    </row>
    <row r="12" spans="1:28" ht="13.5" customHeight="1">
      <c r="A12" s="234"/>
      <c r="B12" s="234" t="s">
        <v>364</v>
      </c>
      <c r="C12" s="246"/>
      <c r="D12" s="257">
        <v>101.2</v>
      </c>
      <c r="E12" s="263">
        <v>107.1</v>
      </c>
      <c r="F12" s="263">
        <v>105.1</v>
      </c>
      <c r="G12" s="263">
        <v>93.6</v>
      </c>
      <c r="H12" s="263">
        <v>105.8</v>
      </c>
      <c r="I12" s="263">
        <v>92.9</v>
      </c>
      <c r="J12" s="263">
        <v>90</v>
      </c>
      <c r="K12" s="263">
        <v>97.3</v>
      </c>
      <c r="L12" s="263">
        <v>106.6</v>
      </c>
      <c r="M12" s="263">
        <v>98.6</v>
      </c>
      <c r="N12" s="263">
        <v>100.1</v>
      </c>
      <c r="O12" s="263">
        <v>104.2</v>
      </c>
      <c r="P12" s="263">
        <v>99.8</v>
      </c>
      <c r="Q12" s="263">
        <v>99.8</v>
      </c>
      <c r="R12" s="263">
        <v>105.3</v>
      </c>
      <c r="S12" s="263">
        <v>118.2</v>
      </c>
    </row>
    <row r="13" spans="1:28" ht="13.5" customHeight="1">
      <c r="A13" s="235"/>
      <c r="B13" s="235" t="s">
        <v>155</v>
      </c>
      <c r="C13" s="247"/>
      <c r="D13" s="258">
        <v>102.6</v>
      </c>
      <c r="E13" s="269">
        <v>108.1</v>
      </c>
      <c r="F13" s="269">
        <v>107</v>
      </c>
      <c r="G13" s="269">
        <v>102</v>
      </c>
      <c r="H13" s="269">
        <v>99.1</v>
      </c>
      <c r="I13" s="269">
        <v>97.6</v>
      </c>
      <c r="J13" s="269">
        <v>93.2</v>
      </c>
      <c r="K13" s="269">
        <v>93.9</v>
      </c>
      <c r="L13" s="269">
        <v>112.6</v>
      </c>
      <c r="M13" s="269">
        <v>100.5</v>
      </c>
      <c r="N13" s="269">
        <v>99.3</v>
      </c>
      <c r="O13" s="269">
        <v>94.1</v>
      </c>
      <c r="P13" s="269">
        <v>97.9</v>
      </c>
      <c r="Q13" s="269">
        <v>100.5</v>
      </c>
      <c r="R13" s="269">
        <v>108.2</v>
      </c>
      <c r="S13" s="269">
        <v>123.7</v>
      </c>
    </row>
    <row r="14" spans="1:28" ht="13.5" customHeight="1">
      <c r="A14" s="234" t="s">
        <v>169</v>
      </c>
      <c r="B14" s="234">
        <v>9</v>
      </c>
      <c r="C14" s="246" t="s">
        <v>253</v>
      </c>
      <c r="D14" s="256">
        <v>102.6</v>
      </c>
      <c r="E14" s="267">
        <v>107.4</v>
      </c>
      <c r="F14" s="267">
        <v>107.3</v>
      </c>
      <c r="G14" s="267">
        <v>102.4</v>
      </c>
      <c r="H14" s="267">
        <v>97.2</v>
      </c>
      <c r="I14" s="267">
        <v>98.1</v>
      </c>
      <c r="J14" s="267">
        <v>94.5</v>
      </c>
      <c r="K14" s="267">
        <v>96.2</v>
      </c>
      <c r="L14" s="267">
        <v>107.9</v>
      </c>
      <c r="M14" s="267">
        <v>100.9</v>
      </c>
      <c r="N14" s="267">
        <v>102.5</v>
      </c>
      <c r="O14" s="267">
        <v>90.2</v>
      </c>
      <c r="P14" s="267">
        <v>92.2</v>
      </c>
      <c r="Q14" s="267">
        <v>101.6</v>
      </c>
      <c r="R14" s="267">
        <v>106.2</v>
      </c>
      <c r="S14" s="267">
        <v>124.7</v>
      </c>
    </row>
    <row r="15" spans="1:28" ht="13.5" customHeight="1">
      <c r="A15" s="236" t="s">
        <v>85</v>
      </c>
      <c r="B15" s="234">
        <v>10</v>
      </c>
      <c r="C15" s="246"/>
      <c r="D15" s="256">
        <v>103.2</v>
      </c>
      <c r="E15" s="267">
        <v>108.9</v>
      </c>
      <c r="F15" s="267">
        <v>107.7</v>
      </c>
      <c r="G15" s="267">
        <v>101.1</v>
      </c>
      <c r="H15" s="267">
        <v>104</v>
      </c>
      <c r="I15" s="267">
        <v>98.5</v>
      </c>
      <c r="J15" s="267">
        <v>96.1</v>
      </c>
      <c r="K15" s="267">
        <v>94.5</v>
      </c>
      <c r="L15" s="267">
        <v>111</v>
      </c>
      <c r="M15" s="267">
        <v>100.4</v>
      </c>
      <c r="N15" s="267">
        <v>100.3</v>
      </c>
      <c r="O15" s="267">
        <v>90</v>
      </c>
      <c r="P15" s="267">
        <v>96.8</v>
      </c>
      <c r="Q15" s="267">
        <v>100.3</v>
      </c>
      <c r="R15" s="267">
        <v>107</v>
      </c>
      <c r="S15" s="267">
        <v>123.4</v>
      </c>
    </row>
    <row r="16" spans="1:28" ht="13.5" customHeight="1">
      <c r="A16" s="236" t="s">
        <v>85</v>
      </c>
      <c r="B16" s="234">
        <v>11</v>
      </c>
      <c r="C16" s="246"/>
      <c r="D16" s="256">
        <v>103.9</v>
      </c>
      <c r="E16" s="267">
        <v>109.5</v>
      </c>
      <c r="F16" s="267">
        <v>108.1</v>
      </c>
      <c r="G16" s="267">
        <v>103.9</v>
      </c>
      <c r="H16" s="267">
        <v>106.7</v>
      </c>
      <c r="I16" s="267">
        <v>101.9</v>
      </c>
      <c r="J16" s="267">
        <v>96.4</v>
      </c>
      <c r="K16" s="267">
        <v>95.4</v>
      </c>
      <c r="L16" s="267">
        <v>108.4</v>
      </c>
      <c r="M16" s="267">
        <v>98.9</v>
      </c>
      <c r="N16" s="267">
        <v>103.8</v>
      </c>
      <c r="O16" s="267">
        <v>88.5</v>
      </c>
      <c r="P16" s="267">
        <v>96</v>
      </c>
      <c r="Q16" s="267">
        <v>101.9</v>
      </c>
      <c r="R16" s="267">
        <v>107.4</v>
      </c>
      <c r="S16" s="267">
        <v>123.7</v>
      </c>
    </row>
    <row r="17" spans="1:19" ht="13.5" customHeight="1">
      <c r="A17" s="236" t="s">
        <v>85</v>
      </c>
      <c r="B17" s="234">
        <v>12</v>
      </c>
      <c r="D17" s="256">
        <v>103.6</v>
      </c>
      <c r="E17" s="267">
        <v>107.3</v>
      </c>
      <c r="F17" s="267">
        <v>108</v>
      </c>
      <c r="G17" s="267">
        <v>103.8</v>
      </c>
      <c r="H17" s="267">
        <v>103</v>
      </c>
      <c r="I17" s="267">
        <v>99.8</v>
      </c>
      <c r="J17" s="267">
        <v>96.1</v>
      </c>
      <c r="K17" s="267">
        <v>96.7</v>
      </c>
      <c r="L17" s="267">
        <v>111</v>
      </c>
      <c r="M17" s="267">
        <v>97.9</v>
      </c>
      <c r="N17" s="267">
        <v>100.1</v>
      </c>
      <c r="O17" s="267">
        <v>91.2</v>
      </c>
      <c r="P17" s="267">
        <v>101.6</v>
      </c>
      <c r="Q17" s="267">
        <v>101</v>
      </c>
      <c r="R17" s="267">
        <v>106.1</v>
      </c>
      <c r="S17" s="267">
        <v>121.6</v>
      </c>
    </row>
    <row r="18" spans="1:19" ht="13.5" customHeight="1">
      <c r="A18" s="236" t="s">
        <v>469</v>
      </c>
      <c r="B18" s="234" t="s">
        <v>361</v>
      </c>
      <c r="C18" s="246"/>
      <c r="D18" s="256">
        <v>104.1</v>
      </c>
      <c r="E18" s="267">
        <v>104.2</v>
      </c>
      <c r="F18" s="267">
        <v>106.8</v>
      </c>
      <c r="G18" s="267">
        <v>116.2</v>
      </c>
      <c r="H18" s="267">
        <v>104.8</v>
      </c>
      <c r="I18" s="267">
        <v>94.3</v>
      </c>
      <c r="J18" s="267">
        <v>106.2</v>
      </c>
      <c r="K18" s="267">
        <v>94.4</v>
      </c>
      <c r="L18" s="267">
        <v>110.6</v>
      </c>
      <c r="M18" s="267">
        <v>101.8</v>
      </c>
      <c r="N18" s="267">
        <v>94.7</v>
      </c>
      <c r="O18" s="267">
        <v>83.2</v>
      </c>
      <c r="P18" s="267">
        <v>103.4</v>
      </c>
      <c r="Q18" s="267">
        <v>99</v>
      </c>
      <c r="R18" s="267">
        <v>111.8</v>
      </c>
      <c r="S18" s="267">
        <v>123.9</v>
      </c>
    </row>
    <row r="19" spans="1:19" ht="13.5" customHeight="1">
      <c r="A19" s="236" t="s">
        <v>85</v>
      </c>
      <c r="B19" s="234">
        <v>2</v>
      </c>
      <c r="C19" s="246"/>
      <c r="D19" s="256">
        <v>104.7</v>
      </c>
      <c r="E19" s="267">
        <v>107.3</v>
      </c>
      <c r="F19" s="267">
        <v>108.7</v>
      </c>
      <c r="G19" s="267">
        <v>114.1</v>
      </c>
      <c r="H19" s="267">
        <v>104.5</v>
      </c>
      <c r="I19" s="267">
        <v>99.8</v>
      </c>
      <c r="J19" s="267">
        <v>105.6</v>
      </c>
      <c r="K19" s="267">
        <v>94.8</v>
      </c>
      <c r="L19" s="267">
        <v>109.2</v>
      </c>
      <c r="M19" s="267">
        <v>101.9</v>
      </c>
      <c r="N19" s="267">
        <v>96.3</v>
      </c>
      <c r="O19" s="267">
        <v>85</v>
      </c>
      <c r="P19" s="267">
        <v>102.8</v>
      </c>
      <c r="Q19" s="267">
        <v>97.1</v>
      </c>
      <c r="R19" s="267">
        <v>114.2</v>
      </c>
      <c r="S19" s="267">
        <v>122.1</v>
      </c>
    </row>
    <row r="20" spans="1:19" ht="13.5" customHeight="1">
      <c r="A20" s="236" t="s">
        <v>85</v>
      </c>
      <c r="B20" s="234">
        <v>3</v>
      </c>
      <c r="C20" s="246"/>
      <c r="D20" s="256">
        <v>105.1</v>
      </c>
      <c r="E20" s="267">
        <v>106.6</v>
      </c>
      <c r="F20" s="267">
        <v>108.6</v>
      </c>
      <c r="G20" s="267">
        <v>119.2</v>
      </c>
      <c r="H20" s="267">
        <v>105.4</v>
      </c>
      <c r="I20" s="267">
        <v>96.4</v>
      </c>
      <c r="J20" s="267">
        <v>104.3</v>
      </c>
      <c r="K20" s="267">
        <v>96.4</v>
      </c>
      <c r="L20" s="267">
        <v>111.6</v>
      </c>
      <c r="M20" s="267">
        <v>100.8</v>
      </c>
      <c r="N20" s="267">
        <v>94.9</v>
      </c>
      <c r="O20" s="267">
        <v>81.400000000000006</v>
      </c>
      <c r="P20" s="267">
        <v>103</v>
      </c>
      <c r="Q20" s="267">
        <v>100.6</v>
      </c>
      <c r="R20" s="267">
        <v>113.1</v>
      </c>
      <c r="S20" s="267">
        <v>126.5</v>
      </c>
    </row>
    <row r="21" spans="1:19" ht="13.5" customHeight="1">
      <c r="A21" s="237" t="s">
        <v>85</v>
      </c>
      <c r="B21" s="234">
        <v>4</v>
      </c>
      <c r="C21" s="246"/>
      <c r="D21" s="256">
        <v>107.1</v>
      </c>
      <c r="E21" s="267">
        <v>110.1</v>
      </c>
      <c r="F21" s="267">
        <v>111.3</v>
      </c>
      <c r="G21" s="267">
        <v>116.1</v>
      </c>
      <c r="H21" s="267">
        <v>104.4</v>
      </c>
      <c r="I21" s="267">
        <v>96.8</v>
      </c>
      <c r="J21" s="267">
        <v>106.2</v>
      </c>
      <c r="K21" s="267">
        <v>95.9</v>
      </c>
      <c r="L21" s="267">
        <v>115</v>
      </c>
      <c r="M21" s="267">
        <v>103.9</v>
      </c>
      <c r="N21" s="267">
        <v>94.5</v>
      </c>
      <c r="O21" s="267">
        <v>90.2</v>
      </c>
      <c r="P21" s="267">
        <v>101.9</v>
      </c>
      <c r="Q21" s="267">
        <v>103.7</v>
      </c>
      <c r="R21" s="267">
        <v>111.2</v>
      </c>
      <c r="S21" s="267">
        <v>125.5</v>
      </c>
    </row>
    <row r="22" spans="1:19" ht="13.5" customHeight="1">
      <c r="A22" s="236" t="s">
        <v>85</v>
      </c>
      <c r="B22" s="234">
        <v>5</v>
      </c>
      <c r="D22" s="256">
        <v>105.8</v>
      </c>
      <c r="E22" s="267">
        <v>111.5</v>
      </c>
      <c r="F22" s="267">
        <v>110.7</v>
      </c>
      <c r="G22" s="267">
        <v>117.4</v>
      </c>
      <c r="H22" s="267">
        <v>105.2</v>
      </c>
      <c r="I22" s="267">
        <v>97.4</v>
      </c>
      <c r="J22" s="267">
        <v>105.6</v>
      </c>
      <c r="K22" s="267">
        <v>96.5</v>
      </c>
      <c r="L22" s="267">
        <v>109.2</v>
      </c>
      <c r="M22" s="267">
        <v>102.4</v>
      </c>
      <c r="N22" s="267">
        <v>97.5</v>
      </c>
      <c r="O22" s="267">
        <v>87.2</v>
      </c>
      <c r="P22" s="267">
        <v>102</v>
      </c>
      <c r="Q22" s="267">
        <v>97.1</v>
      </c>
      <c r="R22" s="267">
        <v>110.3</v>
      </c>
      <c r="S22" s="267">
        <v>124.3</v>
      </c>
    </row>
    <row r="23" spans="1:19" ht="13.5" customHeight="1">
      <c r="A23" s="236" t="s">
        <v>85</v>
      </c>
      <c r="B23" s="234">
        <v>6</v>
      </c>
      <c r="C23" s="246"/>
      <c r="D23" s="256">
        <v>106.5</v>
      </c>
      <c r="E23" s="267">
        <v>110.1</v>
      </c>
      <c r="F23" s="267">
        <v>111.6</v>
      </c>
      <c r="G23" s="267">
        <v>117</v>
      </c>
      <c r="H23" s="267">
        <v>103.5</v>
      </c>
      <c r="I23" s="267">
        <v>96.8</v>
      </c>
      <c r="J23" s="267">
        <v>106.9</v>
      </c>
      <c r="K23" s="267">
        <v>95.4</v>
      </c>
      <c r="L23" s="267">
        <v>107.8</v>
      </c>
      <c r="M23" s="267">
        <v>105.3</v>
      </c>
      <c r="N23" s="267">
        <v>98.8</v>
      </c>
      <c r="O23" s="267">
        <v>90.1</v>
      </c>
      <c r="P23" s="267">
        <v>102.7</v>
      </c>
      <c r="Q23" s="267">
        <v>98</v>
      </c>
      <c r="R23" s="267">
        <v>111.2</v>
      </c>
      <c r="S23" s="267">
        <v>124.7</v>
      </c>
    </row>
    <row r="24" spans="1:19" ht="13.5" customHeight="1">
      <c r="A24" s="236" t="s">
        <v>85</v>
      </c>
      <c r="B24" s="234">
        <v>7</v>
      </c>
      <c r="C24" s="246"/>
      <c r="D24" s="256">
        <v>105.4</v>
      </c>
      <c r="E24" s="267">
        <v>111.7</v>
      </c>
      <c r="F24" s="267">
        <v>110.4</v>
      </c>
      <c r="G24" s="267">
        <v>123.7</v>
      </c>
      <c r="H24" s="267">
        <v>105.9</v>
      </c>
      <c r="I24" s="267">
        <v>97.8</v>
      </c>
      <c r="J24" s="267">
        <v>102.3</v>
      </c>
      <c r="K24" s="267">
        <v>96.6</v>
      </c>
      <c r="L24" s="267">
        <v>100.3</v>
      </c>
      <c r="M24" s="267">
        <v>105.2</v>
      </c>
      <c r="N24" s="267">
        <v>91.1</v>
      </c>
      <c r="O24" s="267">
        <v>92.9</v>
      </c>
      <c r="P24" s="267">
        <v>102.3</v>
      </c>
      <c r="Q24" s="267">
        <v>97.2</v>
      </c>
      <c r="R24" s="267">
        <v>108.4</v>
      </c>
      <c r="S24" s="267">
        <v>127.5</v>
      </c>
    </row>
    <row r="25" spans="1:19" ht="13.5" customHeight="1">
      <c r="A25" s="236" t="s">
        <v>85</v>
      </c>
      <c r="B25" s="236">
        <v>8</v>
      </c>
      <c r="C25" s="246"/>
      <c r="D25" s="256">
        <v>104.9</v>
      </c>
      <c r="E25" s="268">
        <v>116.1</v>
      </c>
      <c r="F25" s="268">
        <v>110.2</v>
      </c>
      <c r="G25" s="268">
        <v>124.3</v>
      </c>
      <c r="H25" s="268">
        <v>111.3</v>
      </c>
      <c r="I25" s="268">
        <v>94.9</v>
      </c>
      <c r="J25" s="268">
        <v>103.8</v>
      </c>
      <c r="K25" s="268">
        <v>97.5</v>
      </c>
      <c r="L25" s="268">
        <v>96.5</v>
      </c>
      <c r="M25" s="268">
        <v>105</v>
      </c>
      <c r="N25" s="268">
        <v>96.2</v>
      </c>
      <c r="O25" s="268">
        <v>91.7</v>
      </c>
      <c r="P25" s="268">
        <v>99.9</v>
      </c>
      <c r="Q25" s="268">
        <v>95.9</v>
      </c>
      <c r="R25" s="268">
        <v>110.9</v>
      </c>
      <c r="S25" s="268">
        <v>121.3</v>
      </c>
    </row>
    <row r="26" spans="1:19" ht="13.5" customHeight="1">
      <c r="A26" s="238" t="s">
        <v>85</v>
      </c>
      <c r="B26" s="242">
        <v>9</v>
      </c>
      <c r="C26" s="248"/>
      <c r="D26" s="259">
        <v>106</v>
      </c>
      <c r="E26" s="270">
        <v>116.4</v>
      </c>
      <c r="F26" s="270">
        <v>110.5</v>
      </c>
      <c r="G26" s="270">
        <v>125.1</v>
      </c>
      <c r="H26" s="270">
        <v>108.7</v>
      </c>
      <c r="I26" s="270">
        <v>95</v>
      </c>
      <c r="J26" s="270">
        <v>105.3</v>
      </c>
      <c r="K26" s="270">
        <v>97.7</v>
      </c>
      <c r="L26" s="270">
        <v>93.3</v>
      </c>
      <c r="M26" s="270">
        <v>102.3</v>
      </c>
      <c r="N26" s="270">
        <v>91</v>
      </c>
      <c r="O26" s="270">
        <v>92.3</v>
      </c>
      <c r="P26" s="270">
        <v>101</v>
      </c>
      <c r="Q26" s="270">
        <v>100.4</v>
      </c>
      <c r="R26" s="270">
        <v>106.8</v>
      </c>
      <c r="S26" s="270">
        <v>126.3</v>
      </c>
    </row>
    <row r="27" spans="1:19" ht="17.25" customHeight="1">
      <c r="A27" s="293"/>
      <c r="B27" s="293"/>
      <c r="C27" s="293"/>
      <c r="D27" s="260" t="s">
        <v>94</v>
      </c>
      <c r="E27" s="260"/>
      <c r="F27" s="260"/>
      <c r="G27" s="260"/>
      <c r="H27" s="260"/>
      <c r="I27" s="260"/>
      <c r="J27" s="260"/>
      <c r="K27" s="260"/>
      <c r="L27" s="260"/>
      <c r="M27" s="260"/>
      <c r="N27" s="260"/>
      <c r="O27" s="260"/>
      <c r="P27" s="260"/>
      <c r="Q27" s="260"/>
      <c r="R27" s="260"/>
      <c r="S27" s="260"/>
    </row>
    <row r="28" spans="1:19" ht="13.5" customHeight="1">
      <c r="A28" s="233" t="s">
        <v>185</v>
      </c>
      <c r="B28" s="233" t="s">
        <v>58</v>
      </c>
      <c r="C28" s="246" t="s">
        <v>56</v>
      </c>
      <c r="D28" s="255">
        <v>0.2</v>
      </c>
      <c r="E28" s="266">
        <v>5.5</v>
      </c>
      <c r="F28" s="266">
        <v>0.1</v>
      </c>
      <c r="G28" s="266">
        <v>15.3</v>
      </c>
      <c r="H28" s="266">
        <v>-8.5</v>
      </c>
      <c r="I28" s="266">
        <v>-3.9</v>
      </c>
      <c r="J28" s="266">
        <v>11.9</v>
      </c>
      <c r="K28" s="266">
        <v>0.6</v>
      </c>
      <c r="L28" s="281">
        <v>-6.6</v>
      </c>
      <c r="M28" s="281">
        <v>11.9</v>
      </c>
      <c r="N28" s="281">
        <v>-10.199999999999999</v>
      </c>
      <c r="O28" s="281">
        <v>6.6</v>
      </c>
      <c r="P28" s="266">
        <v>-18.100000000000001</v>
      </c>
      <c r="Q28" s="266">
        <v>6.2</v>
      </c>
      <c r="R28" s="266">
        <v>-0.6</v>
      </c>
      <c r="S28" s="281">
        <v>0.1</v>
      </c>
    </row>
    <row r="29" spans="1:19" ht="13.5" customHeight="1">
      <c r="A29" s="234" t="s">
        <v>51</v>
      </c>
      <c r="B29" s="234" t="s">
        <v>331</v>
      </c>
      <c r="C29" s="246"/>
      <c r="D29" s="256">
        <v>-0.4</v>
      </c>
      <c r="E29" s="267">
        <v>-6.7</v>
      </c>
      <c r="F29" s="267">
        <v>-0.2</v>
      </c>
      <c r="G29" s="267">
        <v>-3.5</v>
      </c>
      <c r="H29" s="267">
        <v>0.4</v>
      </c>
      <c r="I29" s="267">
        <v>2.2000000000000002</v>
      </c>
      <c r="J29" s="267">
        <v>0</v>
      </c>
      <c r="K29" s="267">
        <v>0.8</v>
      </c>
      <c r="L29" s="282">
        <v>-0.2</v>
      </c>
      <c r="M29" s="282">
        <v>-2.8</v>
      </c>
      <c r="N29" s="282">
        <v>12</v>
      </c>
      <c r="O29" s="282">
        <v>0.3</v>
      </c>
      <c r="P29" s="267">
        <v>-8.3000000000000007</v>
      </c>
      <c r="Q29" s="267">
        <v>0.4</v>
      </c>
      <c r="R29" s="267">
        <v>-1.4</v>
      </c>
      <c r="S29" s="282">
        <v>0.5</v>
      </c>
    </row>
    <row r="30" spans="1:19" ht="13.5" customHeight="1">
      <c r="A30" s="234"/>
      <c r="B30" s="234" t="s">
        <v>240</v>
      </c>
      <c r="C30" s="246"/>
      <c r="D30" s="256">
        <v>1.9</v>
      </c>
      <c r="E30" s="267">
        <v>-1.4</v>
      </c>
      <c r="F30" s="267">
        <v>-0.6</v>
      </c>
      <c r="G30" s="267">
        <v>-8.1</v>
      </c>
      <c r="H30" s="267">
        <v>0.2</v>
      </c>
      <c r="I30" s="267">
        <v>-2.7</v>
      </c>
      <c r="J30" s="267">
        <v>-1.3</v>
      </c>
      <c r="K30" s="267">
        <v>3.3</v>
      </c>
      <c r="L30" s="282">
        <v>-8.1</v>
      </c>
      <c r="M30" s="282">
        <v>6.1</v>
      </c>
      <c r="N30" s="282">
        <v>-1.8</v>
      </c>
      <c r="O30" s="282">
        <v>-0.2</v>
      </c>
      <c r="P30" s="267">
        <v>31.2</v>
      </c>
      <c r="Q30" s="267">
        <v>6.6</v>
      </c>
      <c r="R30" s="267">
        <v>0.3</v>
      </c>
      <c r="S30" s="282">
        <v>-3.2</v>
      </c>
    </row>
    <row r="31" spans="1:19" ht="13.5" customHeight="1">
      <c r="A31" s="234"/>
      <c r="B31" s="234" t="s">
        <v>149</v>
      </c>
      <c r="C31" s="246"/>
      <c r="D31" s="256">
        <v>1.4</v>
      </c>
      <c r="E31" s="267">
        <v>9.9</v>
      </c>
      <c r="F31" s="267">
        <v>1.1000000000000001</v>
      </c>
      <c r="G31" s="267">
        <v>0.5</v>
      </c>
      <c r="H31" s="267">
        <v>5.8</v>
      </c>
      <c r="I31" s="267">
        <v>0.9</v>
      </c>
      <c r="J31" s="267">
        <v>-6.4</v>
      </c>
      <c r="K31" s="267">
        <v>-6.9</v>
      </c>
      <c r="L31" s="282">
        <v>14.2</v>
      </c>
      <c r="M31" s="282">
        <v>4.3</v>
      </c>
      <c r="N31" s="282">
        <v>0.4</v>
      </c>
      <c r="O31" s="282">
        <v>0</v>
      </c>
      <c r="P31" s="267">
        <v>0.6</v>
      </c>
      <c r="Q31" s="267">
        <v>1.6</v>
      </c>
      <c r="R31" s="267">
        <v>0.9</v>
      </c>
      <c r="S31" s="282">
        <v>14.3</v>
      </c>
    </row>
    <row r="32" spans="1:19" ht="13.5" customHeight="1">
      <c r="A32" s="234"/>
      <c r="B32" s="234" t="s">
        <v>364</v>
      </c>
      <c r="C32" s="246"/>
      <c r="D32" s="256">
        <v>-0.2</v>
      </c>
      <c r="E32" s="267">
        <v>-2.5</v>
      </c>
      <c r="F32" s="267">
        <v>4</v>
      </c>
      <c r="G32" s="267">
        <v>-6.9</v>
      </c>
      <c r="H32" s="267">
        <v>-0.1</v>
      </c>
      <c r="I32" s="267">
        <v>-7.8</v>
      </c>
      <c r="J32" s="267">
        <v>-3.7</v>
      </c>
      <c r="K32" s="267">
        <v>4.5</v>
      </c>
      <c r="L32" s="282">
        <v>-6.5</v>
      </c>
      <c r="M32" s="282">
        <v>-5.5</v>
      </c>
      <c r="N32" s="282">
        <v>-0.3</v>
      </c>
      <c r="O32" s="282">
        <v>4.3</v>
      </c>
      <c r="P32" s="267">
        <v>-0.8</v>
      </c>
      <c r="Q32" s="267">
        <v>-1.8</v>
      </c>
      <c r="R32" s="267">
        <v>4.4000000000000004</v>
      </c>
      <c r="S32" s="282">
        <v>3.5</v>
      </c>
    </row>
    <row r="33" spans="1:32" ht="13.5" customHeight="1">
      <c r="A33" s="235"/>
      <c r="B33" s="235" t="s">
        <v>155</v>
      </c>
      <c r="C33" s="247"/>
      <c r="D33" s="258">
        <v>1.4</v>
      </c>
      <c r="E33" s="269">
        <v>0.9</v>
      </c>
      <c r="F33" s="269">
        <v>1.8</v>
      </c>
      <c r="G33" s="269">
        <v>9</v>
      </c>
      <c r="H33" s="269">
        <v>-6.3</v>
      </c>
      <c r="I33" s="269">
        <v>5.0999999999999996</v>
      </c>
      <c r="J33" s="269">
        <v>3.6</v>
      </c>
      <c r="K33" s="269">
        <v>-3.5</v>
      </c>
      <c r="L33" s="269">
        <v>5.6</v>
      </c>
      <c r="M33" s="269">
        <v>1.9</v>
      </c>
      <c r="N33" s="269">
        <v>-0.8</v>
      </c>
      <c r="O33" s="269">
        <v>-9.6999999999999993</v>
      </c>
      <c r="P33" s="269">
        <v>-1.9</v>
      </c>
      <c r="Q33" s="269">
        <v>0.7</v>
      </c>
      <c r="R33" s="269">
        <v>2.8</v>
      </c>
      <c r="S33" s="269">
        <v>4.7</v>
      </c>
    </row>
    <row r="34" spans="1:32" ht="13.5" customHeight="1">
      <c r="A34" s="234" t="s">
        <v>169</v>
      </c>
      <c r="B34" s="234">
        <v>9</v>
      </c>
      <c r="C34" s="246" t="s">
        <v>253</v>
      </c>
      <c r="D34" s="255">
        <v>2</v>
      </c>
      <c r="E34" s="266">
        <v>4</v>
      </c>
      <c r="F34" s="266">
        <v>3.1</v>
      </c>
      <c r="G34" s="266">
        <v>11.3</v>
      </c>
      <c r="H34" s="266">
        <v>-7.3</v>
      </c>
      <c r="I34" s="266">
        <v>4</v>
      </c>
      <c r="J34" s="266">
        <v>5</v>
      </c>
      <c r="K34" s="266">
        <v>-5</v>
      </c>
      <c r="L34" s="266">
        <v>-4.0999999999999996</v>
      </c>
      <c r="M34" s="266">
        <v>3.7</v>
      </c>
      <c r="N34" s="266">
        <v>-1.4</v>
      </c>
      <c r="O34" s="266">
        <v>-15.5</v>
      </c>
      <c r="P34" s="266">
        <v>-2.1</v>
      </c>
      <c r="Q34" s="266">
        <v>1.8</v>
      </c>
      <c r="R34" s="266">
        <v>0.2</v>
      </c>
      <c r="S34" s="266">
        <v>5.4</v>
      </c>
    </row>
    <row r="35" spans="1:32" ht="13.5" customHeight="1">
      <c r="A35" s="236" t="s">
        <v>85</v>
      </c>
      <c r="B35" s="234">
        <v>10</v>
      </c>
      <c r="C35" s="246"/>
      <c r="D35" s="256">
        <v>2.2999999999999998</v>
      </c>
      <c r="E35" s="267">
        <v>5.0999999999999996</v>
      </c>
      <c r="F35" s="267">
        <v>1.8</v>
      </c>
      <c r="G35" s="267">
        <v>13.5</v>
      </c>
      <c r="H35" s="267">
        <v>-1.7</v>
      </c>
      <c r="I35" s="267">
        <v>6.8</v>
      </c>
      <c r="J35" s="267">
        <v>6.9</v>
      </c>
      <c r="K35" s="267">
        <v>-1.9</v>
      </c>
      <c r="L35" s="267">
        <v>-3.1</v>
      </c>
      <c r="M35" s="267">
        <v>1.9</v>
      </c>
      <c r="N35" s="267">
        <v>3.1</v>
      </c>
      <c r="O35" s="267">
        <v>-13.7</v>
      </c>
      <c r="P35" s="267">
        <v>-3.2</v>
      </c>
      <c r="Q35" s="267">
        <v>1.5</v>
      </c>
      <c r="R35" s="267">
        <v>0.3</v>
      </c>
      <c r="S35" s="267">
        <v>3.6</v>
      </c>
    </row>
    <row r="36" spans="1:32" ht="13.5" customHeight="1">
      <c r="A36" s="236" t="s">
        <v>85</v>
      </c>
      <c r="B36" s="234">
        <v>11</v>
      </c>
      <c r="C36" s="246"/>
      <c r="D36" s="256">
        <v>2.4</v>
      </c>
      <c r="E36" s="267">
        <v>2</v>
      </c>
      <c r="F36" s="267">
        <v>3.3</v>
      </c>
      <c r="G36" s="267">
        <v>12.9</v>
      </c>
      <c r="H36" s="267">
        <v>-0.6</v>
      </c>
      <c r="I36" s="267">
        <v>10</v>
      </c>
      <c r="J36" s="267">
        <v>6.8</v>
      </c>
      <c r="K36" s="267">
        <v>-0.3</v>
      </c>
      <c r="L36" s="267">
        <v>-6.5</v>
      </c>
      <c r="M36" s="267">
        <v>-0.7</v>
      </c>
      <c r="N36" s="267">
        <v>2.2999999999999998</v>
      </c>
      <c r="O36" s="267">
        <v>-13.9</v>
      </c>
      <c r="P36" s="267">
        <v>-5</v>
      </c>
      <c r="Q36" s="267">
        <v>1.4</v>
      </c>
      <c r="R36" s="267">
        <v>1.7</v>
      </c>
      <c r="S36" s="267">
        <v>2.4</v>
      </c>
    </row>
    <row r="37" spans="1:32" ht="13.5" customHeight="1">
      <c r="A37" s="236" t="s">
        <v>85</v>
      </c>
      <c r="B37" s="234">
        <v>12</v>
      </c>
      <c r="D37" s="256">
        <v>2.1</v>
      </c>
      <c r="E37" s="267">
        <v>-1.1000000000000001</v>
      </c>
      <c r="F37" s="267">
        <v>2.5</v>
      </c>
      <c r="G37" s="267">
        <v>10.199999999999999</v>
      </c>
      <c r="H37" s="267">
        <v>-2.9</v>
      </c>
      <c r="I37" s="267">
        <v>5.4</v>
      </c>
      <c r="J37" s="267">
        <v>7.1</v>
      </c>
      <c r="K37" s="267">
        <v>-0.8</v>
      </c>
      <c r="L37" s="267">
        <v>-3.9</v>
      </c>
      <c r="M37" s="267">
        <v>2.2000000000000002</v>
      </c>
      <c r="N37" s="267">
        <v>2</v>
      </c>
      <c r="O37" s="267">
        <v>-11.6</v>
      </c>
      <c r="P37" s="267">
        <v>-1.2</v>
      </c>
      <c r="Q37" s="267">
        <v>2.5</v>
      </c>
      <c r="R37" s="267">
        <v>0.6</v>
      </c>
      <c r="S37" s="267">
        <v>-0.7</v>
      </c>
    </row>
    <row r="38" spans="1:32" ht="13.5" customHeight="1">
      <c r="A38" s="236" t="s">
        <v>469</v>
      </c>
      <c r="B38" s="234" t="s">
        <v>361</v>
      </c>
      <c r="C38" s="246"/>
      <c r="D38" s="256">
        <v>2.6</v>
      </c>
      <c r="E38" s="267">
        <v>-2.9</v>
      </c>
      <c r="F38" s="267">
        <v>0.8</v>
      </c>
      <c r="G38" s="267">
        <v>18.600000000000001</v>
      </c>
      <c r="H38" s="267">
        <v>8.5</v>
      </c>
      <c r="I38" s="267">
        <v>-0.1</v>
      </c>
      <c r="J38" s="267">
        <v>19.2</v>
      </c>
      <c r="K38" s="267">
        <v>2.6</v>
      </c>
      <c r="L38" s="267">
        <v>-1.2</v>
      </c>
      <c r="M38" s="267">
        <v>-2.2999999999999998</v>
      </c>
      <c r="N38" s="267">
        <v>0.7</v>
      </c>
      <c r="O38" s="267">
        <v>-15.4</v>
      </c>
      <c r="P38" s="267">
        <v>3</v>
      </c>
      <c r="Q38" s="267">
        <v>-0.7</v>
      </c>
      <c r="R38" s="267">
        <v>7</v>
      </c>
      <c r="S38" s="267">
        <v>2.1</v>
      </c>
    </row>
    <row r="39" spans="1:32" ht="13.5" customHeight="1">
      <c r="A39" s="236" t="s">
        <v>85</v>
      </c>
      <c r="B39" s="234">
        <v>2</v>
      </c>
      <c r="C39" s="246"/>
      <c r="D39" s="256">
        <v>3.4</v>
      </c>
      <c r="E39" s="267">
        <v>1.1000000000000001</v>
      </c>
      <c r="F39" s="267">
        <v>1.8</v>
      </c>
      <c r="G39" s="267">
        <v>15.7</v>
      </c>
      <c r="H39" s="267">
        <v>11.4</v>
      </c>
      <c r="I39" s="267">
        <v>6.1</v>
      </c>
      <c r="J39" s="267">
        <v>18.8</v>
      </c>
      <c r="K39" s="267">
        <v>4.0999999999999996</v>
      </c>
      <c r="L39" s="267">
        <v>-4.2</v>
      </c>
      <c r="M39" s="267">
        <v>-1.3</v>
      </c>
      <c r="N39" s="267">
        <v>4.8</v>
      </c>
      <c r="O39" s="267">
        <v>-18.100000000000001</v>
      </c>
      <c r="P39" s="267">
        <v>1.9</v>
      </c>
      <c r="Q39" s="267">
        <v>-1</v>
      </c>
      <c r="R39" s="267">
        <v>5.8</v>
      </c>
      <c r="S39" s="267">
        <v>2.5</v>
      </c>
    </row>
    <row r="40" spans="1:32" ht="13.5" customHeight="1">
      <c r="A40" s="236" t="s">
        <v>85</v>
      </c>
      <c r="B40" s="234">
        <v>3</v>
      </c>
      <c r="C40" s="246"/>
      <c r="D40" s="256">
        <v>4.0999999999999996</v>
      </c>
      <c r="E40" s="267">
        <v>-1.2</v>
      </c>
      <c r="F40" s="267">
        <v>1.8</v>
      </c>
      <c r="G40" s="267">
        <v>20.5</v>
      </c>
      <c r="H40" s="267">
        <v>0.7</v>
      </c>
      <c r="I40" s="267">
        <v>2.4</v>
      </c>
      <c r="J40" s="267">
        <v>21.1</v>
      </c>
      <c r="K40" s="267">
        <v>3.1</v>
      </c>
      <c r="L40" s="267">
        <v>-4.8</v>
      </c>
      <c r="M40" s="267">
        <v>-1.4</v>
      </c>
      <c r="N40" s="267">
        <v>3</v>
      </c>
      <c r="O40" s="267">
        <v>-17.600000000000001</v>
      </c>
      <c r="P40" s="267">
        <v>1.9</v>
      </c>
      <c r="Q40" s="267">
        <v>6.8</v>
      </c>
      <c r="R40" s="267">
        <v>0.5</v>
      </c>
      <c r="S40" s="267">
        <v>1.6</v>
      </c>
    </row>
    <row r="41" spans="1:32" ht="13.5" customHeight="1">
      <c r="A41" s="237" t="s">
        <v>85</v>
      </c>
      <c r="B41" s="234">
        <v>4</v>
      </c>
      <c r="C41" s="246"/>
      <c r="D41" s="256">
        <v>2.8</v>
      </c>
      <c r="E41" s="267">
        <v>0.6</v>
      </c>
      <c r="F41" s="267">
        <v>1.8</v>
      </c>
      <c r="G41" s="267">
        <v>14.6</v>
      </c>
      <c r="H41" s="267">
        <v>5.9</v>
      </c>
      <c r="I41" s="267">
        <v>-3.5</v>
      </c>
      <c r="J41" s="267">
        <v>15.3</v>
      </c>
      <c r="K41" s="267">
        <v>6.3</v>
      </c>
      <c r="L41" s="267">
        <v>-3</v>
      </c>
      <c r="M41" s="267">
        <v>1.2</v>
      </c>
      <c r="N41" s="267">
        <v>-3.1</v>
      </c>
      <c r="O41" s="267">
        <v>-9.4</v>
      </c>
      <c r="P41" s="267">
        <v>1.4</v>
      </c>
      <c r="Q41" s="267">
        <v>5.8</v>
      </c>
      <c r="R41" s="267">
        <v>-1.2</v>
      </c>
      <c r="S41" s="267">
        <v>-4.0999999999999996</v>
      </c>
    </row>
    <row r="42" spans="1:32" ht="13.5" customHeight="1">
      <c r="A42" s="236" t="s">
        <v>85</v>
      </c>
      <c r="B42" s="234">
        <v>5</v>
      </c>
      <c r="D42" s="256">
        <v>3</v>
      </c>
      <c r="E42" s="267">
        <v>2.5</v>
      </c>
      <c r="F42" s="267">
        <v>3</v>
      </c>
      <c r="G42" s="267">
        <v>15.8</v>
      </c>
      <c r="H42" s="267">
        <v>9.8000000000000007</v>
      </c>
      <c r="I42" s="267">
        <v>1.6</v>
      </c>
      <c r="J42" s="267">
        <v>13.9</v>
      </c>
      <c r="K42" s="267">
        <v>7.1</v>
      </c>
      <c r="L42" s="267">
        <v>-6.2</v>
      </c>
      <c r="M42" s="267">
        <v>-0.1</v>
      </c>
      <c r="N42" s="267">
        <v>-0.2</v>
      </c>
      <c r="O42" s="267">
        <v>-11.7</v>
      </c>
      <c r="P42" s="267">
        <v>1.7</v>
      </c>
      <c r="Q42" s="267">
        <v>-0.1</v>
      </c>
      <c r="R42" s="267">
        <v>3</v>
      </c>
      <c r="S42" s="267">
        <v>2.6</v>
      </c>
    </row>
    <row r="43" spans="1:32" ht="13.5" customHeight="1">
      <c r="A43" s="236" t="s">
        <v>85</v>
      </c>
      <c r="B43" s="234">
        <v>6</v>
      </c>
      <c r="C43" s="246"/>
      <c r="D43" s="256">
        <v>2.7</v>
      </c>
      <c r="E43" s="267">
        <v>1.1000000000000001</v>
      </c>
      <c r="F43" s="267">
        <v>2.9</v>
      </c>
      <c r="G43" s="267">
        <v>19.399999999999999</v>
      </c>
      <c r="H43" s="267">
        <v>3.3</v>
      </c>
      <c r="I43" s="267">
        <v>-5.3</v>
      </c>
      <c r="J43" s="267">
        <v>15.2</v>
      </c>
      <c r="K43" s="267">
        <v>6.8</v>
      </c>
      <c r="L43" s="267">
        <v>-5.8</v>
      </c>
      <c r="M43" s="267">
        <v>1.3</v>
      </c>
      <c r="N43" s="267">
        <v>1.6</v>
      </c>
      <c r="O43" s="267">
        <v>-1.9</v>
      </c>
      <c r="P43" s="267">
        <v>0.3</v>
      </c>
      <c r="Q43" s="267">
        <v>1.7</v>
      </c>
      <c r="R43" s="267">
        <v>2.1</v>
      </c>
      <c r="S43" s="267">
        <v>-3</v>
      </c>
    </row>
    <row r="44" spans="1:32" ht="13.5" customHeight="1">
      <c r="A44" s="236" t="s">
        <v>85</v>
      </c>
      <c r="B44" s="234">
        <v>7</v>
      </c>
      <c r="C44" s="246"/>
      <c r="D44" s="256">
        <v>1.6</v>
      </c>
      <c r="E44" s="267">
        <v>2.2999999999999998</v>
      </c>
      <c r="F44" s="267">
        <v>2.1</v>
      </c>
      <c r="G44" s="267">
        <v>29.8</v>
      </c>
      <c r="H44" s="267">
        <v>16.8</v>
      </c>
      <c r="I44" s="267">
        <v>-1.7</v>
      </c>
      <c r="J44" s="267">
        <v>5.5</v>
      </c>
      <c r="K44" s="267">
        <v>1.8</v>
      </c>
      <c r="L44" s="267">
        <v>-12.6</v>
      </c>
      <c r="M44" s="267">
        <v>3.5</v>
      </c>
      <c r="N44" s="267">
        <v>-6.3</v>
      </c>
      <c r="O44" s="267">
        <v>1.6</v>
      </c>
      <c r="P44" s="267">
        <v>5.0999999999999996</v>
      </c>
      <c r="Q44" s="267">
        <v>-1.6</v>
      </c>
      <c r="R44" s="267">
        <v>2.5</v>
      </c>
      <c r="S44" s="267">
        <v>3.2</v>
      </c>
    </row>
    <row r="45" spans="1:32" ht="13.5" customHeight="1">
      <c r="A45" s="236" t="s">
        <v>85</v>
      </c>
      <c r="B45" s="234">
        <v>8</v>
      </c>
      <c r="C45" s="246"/>
      <c r="D45" s="256">
        <v>1.9</v>
      </c>
      <c r="E45" s="267">
        <v>6.3</v>
      </c>
      <c r="F45" s="267">
        <v>1.8</v>
      </c>
      <c r="G45" s="267">
        <v>31.3</v>
      </c>
      <c r="H45" s="267">
        <v>19.899999999999999</v>
      </c>
      <c r="I45" s="267">
        <v>-2.6</v>
      </c>
      <c r="J45" s="267">
        <v>8.6</v>
      </c>
      <c r="K45" s="267">
        <v>4.7</v>
      </c>
      <c r="L45" s="267">
        <v>-12.6</v>
      </c>
      <c r="M45" s="267">
        <v>3.7</v>
      </c>
      <c r="N45" s="267">
        <v>-1.2</v>
      </c>
      <c r="O45" s="267">
        <v>-0.4</v>
      </c>
      <c r="P45" s="267">
        <v>4.3</v>
      </c>
      <c r="Q45" s="267">
        <v>-2.2999999999999998</v>
      </c>
      <c r="R45" s="267">
        <v>4.5999999999999996</v>
      </c>
      <c r="S45" s="267">
        <v>-1.5</v>
      </c>
    </row>
    <row r="46" spans="1:32" ht="13.5" customHeight="1">
      <c r="A46" s="238" t="s">
        <v>85</v>
      </c>
      <c r="B46" s="242">
        <v>9</v>
      </c>
      <c r="C46" s="248"/>
      <c r="D46" s="259">
        <v>2.8</v>
      </c>
      <c r="E46" s="270">
        <v>8.1</v>
      </c>
      <c r="F46" s="270">
        <v>1.7</v>
      </c>
      <c r="G46" s="270">
        <v>26.9</v>
      </c>
      <c r="H46" s="270">
        <v>12.9</v>
      </c>
      <c r="I46" s="270">
        <v>-3.7</v>
      </c>
      <c r="J46" s="270">
        <v>11.9</v>
      </c>
      <c r="K46" s="270">
        <v>2.7</v>
      </c>
      <c r="L46" s="270">
        <v>-14.3</v>
      </c>
      <c r="M46" s="270">
        <v>-0.5</v>
      </c>
      <c r="N46" s="270">
        <v>-9</v>
      </c>
      <c r="O46" s="270">
        <v>2.7</v>
      </c>
      <c r="P46" s="270">
        <v>7.6</v>
      </c>
      <c r="Q46" s="270">
        <v>1.2</v>
      </c>
      <c r="R46" s="270">
        <v>0.8</v>
      </c>
      <c r="S46" s="270">
        <v>1</v>
      </c>
    </row>
    <row r="47" spans="1:32" ht="27" customHeight="1">
      <c r="A47" s="239" t="s">
        <v>470</v>
      </c>
      <c r="B47" s="239"/>
      <c r="C47" s="249"/>
      <c r="D47" s="261">
        <v>1</v>
      </c>
      <c r="E47" s="261">
        <v>0.3</v>
      </c>
      <c r="F47" s="261">
        <v>0.3</v>
      </c>
      <c r="G47" s="261">
        <v>0.6</v>
      </c>
      <c r="H47" s="261">
        <v>-2.2999999999999998</v>
      </c>
      <c r="I47" s="261">
        <v>0.1</v>
      </c>
      <c r="J47" s="261">
        <v>1.4</v>
      </c>
      <c r="K47" s="261">
        <v>0.2</v>
      </c>
      <c r="L47" s="261">
        <v>-3.3</v>
      </c>
      <c r="M47" s="261">
        <v>-2.6</v>
      </c>
      <c r="N47" s="261">
        <v>-5.4</v>
      </c>
      <c r="O47" s="261">
        <v>0.7</v>
      </c>
      <c r="P47" s="261">
        <v>1.1000000000000001</v>
      </c>
      <c r="Q47" s="261">
        <v>4.7</v>
      </c>
      <c r="R47" s="261">
        <v>-3.7</v>
      </c>
      <c r="S47" s="261">
        <v>4.0999999999999996</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5">
      <c r="A49" s="228" t="s">
        <v>471</v>
      </c>
      <c r="B49" s="8"/>
      <c r="C49" s="8"/>
      <c r="H49" s="309"/>
      <c r="I49" s="309"/>
      <c r="J49" s="309"/>
      <c r="K49" s="309"/>
      <c r="L49" s="309"/>
      <c r="M49" s="309"/>
      <c r="N49" s="309"/>
      <c r="O49" s="309"/>
      <c r="S49" s="19" t="s">
        <v>131</v>
      </c>
    </row>
    <row r="50" spans="1:19">
      <c r="A50" s="229" t="s">
        <v>52</v>
      </c>
      <c r="B50" s="229"/>
      <c r="C50" s="243"/>
      <c r="D50" s="251" t="s">
        <v>69</v>
      </c>
      <c r="E50" s="251" t="s">
        <v>439</v>
      </c>
      <c r="F50" s="251" t="s">
        <v>126</v>
      </c>
      <c r="G50" s="251" t="s">
        <v>103</v>
      </c>
      <c r="H50" s="251" t="s">
        <v>214</v>
      </c>
      <c r="I50" s="251" t="s">
        <v>274</v>
      </c>
      <c r="J50" s="251" t="s">
        <v>454</v>
      </c>
      <c r="K50" s="251" t="s">
        <v>455</v>
      </c>
      <c r="L50" s="251" t="s">
        <v>79</v>
      </c>
      <c r="M50" s="251" t="s">
        <v>332</v>
      </c>
      <c r="N50" s="251" t="s">
        <v>18</v>
      </c>
      <c r="O50" s="251" t="s">
        <v>176</v>
      </c>
      <c r="P50" s="251" t="s">
        <v>132</v>
      </c>
      <c r="Q50" s="251" t="s">
        <v>457</v>
      </c>
      <c r="R50" s="251" t="s">
        <v>458</v>
      </c>
      <c r="S50" s="251" t="s">
        <v>4</v>
      </c>
    </row>
    <row r="51" spans="1:19">
      <c r="A51" s="230"/>
      <c r="B51" s="230"/>
      <c r="C51" s="244"/>
      <c r="D51" s="252" t="s">
        <v>93</v>
      </c>
      <c r="E51" s="252"/>
      <c r="F51" s="252"/>
      <c r="G51" s="252" t="s">
        <v>428</v>
      </c>
      <c r="H51" s="252" t="s">
        <v>388</v>
      </c>
      <c r="I51" s="252" t="s">
        <v>367</v>
      </c>
      <c r="J51" s="252" t="s">
        <v>460</v>
      </c>
      <c r="K51" s="252" t="s">
        <v>148</v>
      </c>
      <c r="L51" s="279" t="s">
        <v>270</v>
      </c>
      <c r="M51" s="283" t="s">
        <v>196</v>
      </c>
      <c r="N51" s="279" t="s">
        <v>278</v>
      </c>
      <c r="O51" s="279" t="s">
        <v>459</v>
      </c>
      <c r="P51" s="279" t="s">
        <v>412</v>
      </c>
      <c r="Q51" s="279" t="s">
        <v>442</v>
      </c>
      <c r="R51" s="279" t="s">
        <v>167</v>
      </c>
      <c r="S51" s="287" t="s">
        <v>334</v>
      </c>
    </row>
    <row r="52" spans="1:19" ht="18" customHeight="1">
      <c r="A52" s="231"/>
      <c r="B52" s="231"/>
      <c r="C52" s="250"/>
      <c r="D52" s="253" t="s">
        <v>209</v>
      </c>
      <c r="E52" s="253" t="s">
        <v>387</v>
      </c>
      <c r="F52" s="253" t="s">
        <v>34</v>
      </c>
      <c r="G52" s="253" t="s">
        <v>461</v>
      </c>
      <c r="H52" s="253" t="s">
        <v>16</v>
      </c>
      <c r="I52" s="253" t="s">
        <v>61</v>
      </c>
      <c r="J52" s="253" t="s">
        <v>310</v>
      </c>
      <c r="K52" s="253" t="s">
        <v>462</v>
      </c>
      <c r="L52" s="280" t="s">
        <v>161</v>
      </c>
      <c r="M52" s="284" t="s">
        <v>463</v>
      </c>
      <c r="N52" s="280" t="s">
        <v>75</v>
      </c>
      <c r="O52" s="280" t="s">
        <v>422</v>
      </c>
      <c r="P52" s="284" t="s">
        <v>304</v>
      </c>
      <c r="Q52" s="284" t="s">
        <v>464</v>
      </c>
      <c r="R52" s="280" t="s">
        <v>465</v>
      </c>
      <c r="S52" s="280" t="s">
        <v>205</v>
      </c>
    </row>
    <row r="53" spans="1:19" ht="15.75" customHeight="1">
      <c r="A53" s="293"/>
      <c r="B53" s="293"/>
      <c r="C53" s="293"/>
      <c r="D53" s="254" t="s">
        <v>134</v>
      </c>
      <c r="E53" s="254"/>
      <c r="F53" s="254"/>
      <c r="G53" s="254"/>
      <c r="H53" s="254"/>
      <c r="I53" s="254"/>
      <c r="J53" s="254"/>
      <c r="K53" s="254"/>
      <c r="L53" s="254"/>
      <c r="M53" s="254"/>
      <c r="N53" s="254"/>
      <c r="O53" s="254"/>
      <c r="P53" s="254"/>
      <c r="Q53" s="254"/>
      <c r="R53" s="254"/>
      <c r="S53" s="293"/>
    </row>
    <row r="54" spans="1:19" ht="13.5" customHeight="1">
      <c r="A54" s="233" t="s">
        <v>185</v>
      </c>
      <c r="B54" s="233" t="s">
        <v>58</v>
      </c>
      <c r="C54" s="246" t="s">
        <v>56</v>
      </c>
      <c r="D54" s="255">
        <v>98.4</v>
      </c>
      <c r="E54" s="266">
        <v>134.6</v>
      </c>
      <c r="F54" s="266">
        <v>99.9</v>
      </c>
      <c r="G54" s="266">
        <v>108.5</v>
      </c>
      <c r="H54" s="266">
        <v>114.8</v>
      </c>
      <c r="I54" s="266">
        <v>103.4</v>
      </c>
      <c r="J54" s="266">
        <v>98.7</v>
      </c>
      <c r="K54" s="266">
        <v>105.1</v>
      </c>
      <c r="L54" s="281">
        <v>92.7</v>
      </c>
      <c r="M54" s="281">
        <v>100.7</v>
      </c>
      <c r="N54" s="281">
        <v>87.8</v>
      </c>
      <c r="O54" s="281">
        <v>112.9</v>
      </c>
      <c r="P54" s="266">
        <v>84.4</v>
      </c>
      <c r="Q54" s="266">
        <v>91.3</v>
      </c>
      <c r="R54" s="266">
        <v>94.4</v>
      </c>
      <c r="S54" s="281">
        <v>100.7</v>
      </c>
    </row>
    <row r="55" spans="1:19" ht="13.5" customHeight="1">
      <c r="A55" s="234" t="s">
        <v>51</v>
      </c>
      <c r="B55" s="234" t="s">
        <v>331</v>
      </c>
      <c r="C55" s="246"/>
      <c r="D55" s="256">
        <v>99</v>
      </c>
      <c r="E55" s="267">
        <v>109.9</v>
      </c>
      <c r="F55" s="267">
        <v>100.3</v>
      </c>
      <c r="G55" s="267">
        <v>107.5</v>
      </c>
      <c r="H55" s="267">
        <v>103.9</v>
      </c>
      <c r="I55" s="267">
        <v>102</v>
      </c>
      <c r="J55" s="267">
        <v>105.4</v>
      </c>
      <c r="K55" s="267">
        <v>100.5</v>
      </c>
      <c r="L55" s="282">
        <v>81.7</v>
      </c>
      <c r="M55" s="282">
        <v>99.6</v>
      </c>
      <c r="N55" s="282">
        <v>110.6</v>
      </c>
      <c r="O55" s="282">
        <v>107.2</v>
      </c>
      <c r="P55" s="267">
        <v>79.3</v>
      </c>
      <c r="Q55" s="267">
        <v>93.9</v>
      </c>
      <c r="R55" s="267">
        <v>99.1</v>
      </c>
      <c r="S55" s="282">
        <v>100</v>
      </c>
    </row>
    <row r="56" spans="1:19" ht="13.5" customHeight="1">
      <c r="A56" s="234"/>
      <c r="B56" s="234" t="s">
        <v>240</v>
      </c>
      <c r="C56" s="246"/>
      <c r="D56" s="256">
        <v>100</v>
      </c>
      <c r="E56" s="267">
        <v>100</v>
      </c>
      <c r="F56" s="267">
        <v>100</v>
      </c>
      <c r="G56" s="267">
        <v>100</v>
      </c>
      <c r="H56" s="267">
        <v>100</v>
      </c>
      <c r="I56" s="267">
        <v>100</v>
      </c>
      <c r="J56" s="267">
        <v>100</v>
      </c>
      <c r="K56" s="267">
        <v>100</v>
      </c>
      <c r="L56" s="282">
        <v>100</v>
      </c>
      <c r="M56" s="282">
        <v>100</v>
      </c>
      <c r="N56" s="282">
        <v>100</v>
      </c>
      <c r="O56" s="282">
        <v>100</v>
      </c>
      <c r="P56" s="267">
        <v>100</v>
      </c>
      <c r="Q56" s="267">
        <v>100</v>
      </c>
      <c r="R56" s="267">
        <v>100</v>
      </c>
      <c r="S56" s="282">
        <v>100</v>
      </c>
    </row>
    <row r="57" spans="1:19" ht="13.5" customHeight="1">
      <c r="A57" s="234"/>
      <c r="B57" s="234" t="s">
        <v>149</v>
      </c>
      <c r="C57" s="246"/>
      <c r="D57" s="256">
        <v>101.5</v>
      </c>
      <c r="E57" s="267">
        <v>116.9</v>
      </c>
      <c r="F57" s="267">
        <v>100.4</v>
      </c>
      <c r="G57" s="267">
        <v>99.5</v>
      </c>
      <c r="H57" s="267">
        <v>103.5</v>
      </c>
      <c r="I57" s="267">
        <v>101.5</v>
      </c>
      <c r="J57" s="267">
        <v>96.2</v>
      </c>
      <c r="K57" s="267">
        <v>84.5</v>
      </c>
      <c r="L57" s="267">
        <v>102.5</v>
      </c>
      <c r="M57" s="267">
        <v>104.5</v>
      </c>
      <c r="N57" s="267">
        <v>93.7</v>
      </c>
      <c r="O57" s="267">
        <v>111.9</v>
      </c>
      <c r="P57" s="267">
        <v>102.2</v>
      </c>
      <c r="Q57" s="267">
        <v>99.8</v>
      </c>
      <c r="R57" s="267">
        <v>89.6</v>
      </c>
      <c r="S57" s="267">
        <v>117.9</v>
      </c>
    </row>
    <row r="58" spans="1:19" ht="13.5" customHeight="1">
      <c r="A58" s="234"/>
      <c r="B58" s="234" t="s">
        <v>364</v>
      </c>
      <c r="C58" s="246"/>
      <c r="D58" s="257">
        <v>102.5</v>
      </c>
      <c r="E58" s="263">
        <v>107.7</v>
      </c>
      <c r="F58" s="263">
        <v>104.2</v>
      </c>
      <c r="G58" s="263">
        <v>103.5</v>
      </c>
      <c r="H58" s="263">
        <v>106.4</v>
      </c>
      <c r="I58" s="263">
        <v>91.2</v>
      </c>
      <c r="J58" s="263">
        <v>90.5</v>
      </c>
      <c r="K58" s="263">
        <v>94</v>
      </c>
      <c r="L58" s="263">
        <v>86.8</v>
      </c>
      <c r="M58" s="263">
        <v>105.3</v>
      </c>
      <c r="N58" s="263">
        <v>98.2</v>
      </c>
      <c r="O58" s="263">
        <v>114</v>
      </c>
      <c r="P58" s="263">
        <v>100.4</v>
      </c>
      <c r="Q58" s="263">
        <v>99.1</v>
      </c>
      <c r="R58" s="263">
        <v>90.5</v>
      </c>
      <c r="S58" s="263">
        <v>127.4</v>
      </c>
    </row>
    <row r="59" spans="1:19" ht="13.5" customHeight="1">
      <c r="A59" s="235"/>
      <c r="B59" s="235" t="s">
        <v>155</v>
      </c>
      <c r="C59" s="247"/>
      <c r="D59" s="258">
        <v>103.2</v>
      </c>
      <c r="E59" s="269">
        <v>111.6</v>
      </c>
      <c r="F59" s="269">
        <v>104.9</v>
      </c>
      <c r="G59" s="269">
        <v>104</v>
      </c>
      <c r="H59" s="269">
        <v>99.7</v>
      </c>
      <c r="I59" s="269">
        <v>93.7</v>
      </c>
      <c r="J59" s="269">
        <v>91.5</v>
      </c>
      <c r="K59" s="269">
        <v>90.9</v>
      </c>
      <c r="L59" s="269">
        <v>84.5</v>
      </c>
      <c r="M59" s="269">
        <v>109.9</v>
      </c>
      <c r="N59" s="269">
        <v>96.9</v>
      </c>
      <c r="O59" s="269">
        <v>107.3</v>
      </c>
      <c r="P59" s="269">
        <v>102.2</v>
      </c>
      <c r="Q59" s="269">
        <v>99.3</v>
      </c>
      <c r="R59" s="269">
        <v>93.2</v>
      </c>
      <c r="S59" s="269">
        <v>125.6</v>
      </c>
    </row>
    <row r="60" spans="1:19" ht="13.5" customHeight="1">
      <c r="A60" s="234" t="s">
        <v>169</v>
      </c>
      <c r="B60" s="234">
        <v>9</v>
      </c>
      <c r="C60" s="246" t="s">
        <v>253</v>
      </c>
      <c r="D60" s="255">
        <v>103.1</v>
      </c>
      <c r="E60" s="266">
        <v>111.9</v>
      </c>
      <c r="F60" s="266">
        <v>105.1</v>
      </c>
      <c r="G60" s="266">
        <v>104.8</v>
      </c>
      <c r="H60" s="266">
        <v>101.2</v>
      </c>
      <c r="I60" s="266">
        <v>94.6</v>
      </c>
      <c r="J60" s="266">
        <v>90.9</v>
      </c>
      <c r="K60" s="266">
        <v>94.3</v>
      </c>
      <c r="L60" s="266">
        <v>83.3</v>
      </c>
      <c r="M60" s="266">
        <v>111.3</v>
      </c>
      <c r="N60" s="266">
        <v>96.6</v>
      </c>
      <c r="O60" s="266">
        <v>107.9</v>
      </c>
      <c r="P60" s="266">
        <v>95.8</v>
      </c>
      <c r="Q60" s="266">
        <v>99.6</v>
      </c>
      <c r="R60" s="266">
        <v>93.7</v>
      </c>
      <c r="S60" s="266">
        <v>128.1</v>
      </c>
    </row>
    <row r="61" spans="1:19" ht="13.5" customHeight="1">
      <c r="A61" s="236" t="s">
        <v>85</v>
      </c>
      <c r="B61" s="234">
        <v>10</v>
      </c>
      <c r="C61" s="246"/>
      <c r="D61" s="256">
        <v>103.8</v>
      </c>
      <c r="E61" s="267">
        <v>111.6</v>
      </c>
      <c r="F61" s="267">
        <v>105.9</v>
      </c>
      <c r="G61" s="267">
        <v>103.5</v>
      </c>
      <c r="H61" s="267">
        <v>102.6</v>
      </c>
      <c r="I61" s="267">
        <v>94.6</v>
      </c>
      <c r="J61" s="267">
        <v>92.5</v>
      </c>
      <c r="K61" s="267">
        <v>91.7</v>
      </c>
      <c r="L61" s="267">
        <v>82.4</v>
      </c>
      <c r="M61" s="267">
        <v>112.2</v>
      </c>
      <c r="N61" s="267">
        <v>95.5</v>
      </c>
      <c r="O61" s="267">
        <v>108.9</v>
      </c>
      <c r="P61" s="267">
        <v>101.4</v>
      </c>
      <c r="Q61" s="267">
        <v>98.8</v>
      </c>
      <c r="R61" s="267">
        <v>94.1</v>
      </c>
      <c r="S61" s="267">
        <v>126.6</v>
      </c>
    </row>
    <row r="62" spans="1:19" ht="13.5" customHeight="1">
      <c r="A62" s="236" t="s">
        <v>85</v>
      </c>
      <c r="B62" s="234">
        <v>11</v>
      </c>
      <c r="C62" s="246"/>
      <c r="D62" s="256">
        <v>104.2</v>
      </c>
      <c r="E62" s="267">
        <v>113.4</v>
      </c>
      <c r="F62" s="267">
        <v>105.9</v>
      </c>
      <c r="G62" s="267">
        <v>103.3</v>
      </c>
      <c r="H62" s="267">
        <v>102.2</v>
      </c>
      <c r="I62" s="267">
        <v>96.5</v>
      </c>
      <c r="J62" s="267">
        <v>94</v>
      </c>
      <c r="K62" s="267">
        <v>93.3</v>
      </c>
      <c r="L62" s="267">
        <v>83.1</v>
      </c>
      <c r="M62" s="267">
        <v>110.4</v>
      </c>
      <c r="N62" s="267">
        <v>97.9</v>
      </c>
      <c r="O62" s="267">
        <v>109.6</v>
      </c>
      <c r="P62" s="267">
        <v>100.9</v>
      </c>
      <c r="Q62" s="267">
        <v>98.7</v>
      </c>
      <c r="R62" s="267">
        <v>95.9</v>
      </c>
      <c r="S62" s="267">
        <v>128.6</v>
      </c>
    </row>
    <row r="63" spans="1:19" ht="13.5" customHeight="1">
      <c r="A63" s="236" t="s">
        <v>85</v>
      </c>
      <c r="B63" s="234">
        <v>12</v>
      </c>
      <c r="D63" s="256">
        <v>104.2</v>
      </c>
      <c r="E63" s="267">
        <v>110.5</v>
      </c>
      <c r="F63" s="267">
        <v>105.8</v>
      </c>
      <c r="G63" s="267">
        <v>107</v>
      </c>
      <c r="H63" s="267">
        <v>101.3</v>
      </c>
      <c r="I63" s="267">
        <v>97.1</v>
      </c>
      <c r="J63" s="267">
        <v>90.8</v>
      </c>
      <c r="K63" s="267">
        <v>94.2</v>
      </c>
      <c r="L63" s="267">
        <v>78.400000000000006</v>
      </c>
      <c r="M63" s="267">
        <v>107.9</v>
      </c>
      <c r="N63" s="267">
        <v>97.8</v>
      </c>
      <c r="O63" s="267">
        <v>111.8</v>
      </c>
      <c r="P63" s="267">
        <v>108.2</v>
      </c>
      <c r="Q63" s="267">
        <v>98.7</v>
      </c>
      <c r="R63" s="267">
        <v>95.5</v>
      </c>
      <c r="S63" s="267">
        <v>123.1</v>
      </c>
    </row>
    <row r="64" spans="1:19" ht="13.5" customHeight="1">
      <c r="A64" s="236" t="s">
        <v>469</v>
      </c>
      <c r="B64" s="234" t="s">
        <v>361</v>
      </c>
      <c r="C64" s="246"/>
      <c r="D64" s="256">
        <v>102.9</v>
      </c>
      <c r="E64" s="267">
        <v>108.8</v>
      </c>
      <c r="F64" s="267">
        <v>104.6</v>
      </c>
      <c r="G64" s="267">
        <v>123.6</v>
      </c>
      <c r="H64" s="267">
        <v>102.5</v>
      </c>
      <c r="I64" s="267">
        <v>90.2</v>
      </c>
      <c r="J64" s="267">
        <v>97</v>
      </c>
      <c r="K64" s="267">
        <v>90.5</v>
      </c>
      <c r="L64" s="267">
        <v>66</v>
      </c>
      <c r="M64" s="267">
        <v>111</v>
      </c>
      <c r="N64" s="267">
        <v>90.5</v>
      </c>
      <c r="O64" s="267">
        <v>102.2</v>
      </c>
      <c r="P64" s="267">
        <v>107.5</v>
      </c>
      <c r="Q64" s="267">
        <v>96</v>
      </c>
      <c r="R64" s="267">
        <v>106.3</v>
      </c>
      <c r="S64" s="267">
        <v>127.1</v>
      </c>
    </row>
    <row r="65" spans="1:19" ht="13.5" customHeight="1">
      <c r="A65" s="236" t="s">
        <v>85</v>
      </c>
      <c r="B65" s="234">
        <v>2</v>
      </c>
      <c r="C65" s="246"/>
      <c r="D65" s="256">
        <v>102.5</v>
      </c>
      <c r="E65" s="267">
        <v>109.3</v>
      </c>
      <c r="F65" s="267">
        <v>105.8</v>
      </c>
      <c r="G65" s="267">
        <v>119.6</v>
      </c>
      <c r="H65" s="267">
        <v>100.3</v>
      </c>
      <c r="I65" s="267">
        <v>96.5</v>
      </c>
      <c r="J65" s="267">
        <v>97.3</v>
      </c>
      <c r="K65" s="267">
        <v>90.3</v>
      </c>
      <c r="L65" s="267">
        <v>61.7</v>
      </c>
      <c r="M65" s="267">
        <v>110.6</v>
      </c>
      <c r="N65" s="267">
        <v>92.2</v>
      </c>
      <c r="O65" s="267">
        <v>95.5</v>
      </c>
      <c r="P65" s="267">
        <v>104.8</v>
      </c>
      <c r="Q65" s="267">
        <v>92.4</v>
      </c>
      <c r="R65" s="267">
        <v>108.7</v>
      </c>
      <c r="S65" s="267">
        <v>123.2</v>
      </c>
    </row>
    <row r="66" spans="1:19" ht="13.5" customHeight="1">
      <c r="A66" s="236" t="s">
        <v>85</v>
      </c>
      <c r="B66" s="234">
        <v>3</v>
      </c>
      <c r="C66" s="246"/>
      <c r="D66" s="256">
        <v>102.9</v>
      </c>
      <c r="E66" s="267">
        <v>109</v>
      </c>
      <c r="F66" s="267">
        <v>105.9</v>
      </c>
      <c r="G66" s="267">
        <v>122.9</v>
      </c>
      <c r="H66" s="267">
        <v>102.4</v>
      </c>
      <c r="I66" s="267">
        <v>92.1</v>
      </c>
      <c r="J66" s="267">
        <v>96.9</v>
      </c>
      <c r="K66" s="267">
        <v>93.9</v>
      </c>
      <c r="L66" s="267">
        <v>66.599999999999994</v>
      </c>
      <c r="M66" s="267">
        <v>109.1</v>
      </c>
      <c r="N66" s="267">
        <v>92.5</v>
      </c>
      <c r="O66" s="267">
        <v>96.4</v>
      </c>
      <c r="P66" s="267">
        <v>103.3</v>
      </c>
      <c r="Q66" s="267">
        <v>96.3</v>
      </c>
      <c r="R66" s="267">
        <v>107.2</v>
      </c>
      <c r="S66" s="267">
        <v>125</v>
      </c>
    </row>
    <row r="67" spans="1:19" ht="13.5" customHeight="1">
      <c r="A67" s="237" t="s">
        <v>85</v>
      </c>
      <c r="B67" s="234">
        <v>4</v>
      </c>
      <c r="C67" s="246"/>
      <c r="D67" s="256">
        <v>104.9</v>
      </c>
      <c r="E67" s="267">
        <v>115.1</v>
      </c>
      <c r="F67" s="267">
        <v>108.7</v>
      </c>
      <c r="G67" s="267">
        <v>123.3</v>
      </c>
      <c r="H67" s="267">
        <v>99.3</v>
      </c>
      <c r="I67" s="267">
        <v>94.1</v>
      </c>
      <c r="J67" s="267">
        <v>100.2</v>
      </c>
      <c r="K67" s="267">
        <v>90.9</v>
      </c>
      <c r="L67" s="267">
        <v>66</v>
      </c>
      <c r="M67" s="267">
        <v>111.6</v>
      </c>
      <c r="N67" s="267">
        <v>91.3</v>
      </c>
      <c r="O67" s="267">
        <v>99.6</v>
      </c>
      <c r="P67" s="267">
        <v>103.8</v>
      </c>
      <c r="Q67" s="267">
        <v>98.6</v>
      </c>
      <c r="R67" s="267">
        <v>102.4</v>
      </c>
      <c r="S67" s="267">
        <v>124.8</v>
      </c>
    </row>
    <row r="68" spans="1:19" ht="13.5" customHeight="1">
      <c r="A68" s="236" t="s">
        <v>85</v>
      </c>
      <c r="B68" s="234">
        <v>5</v>
      </c>
      <c r="D68" s="256">
        <v>103.4</v>
      </c>
      <c r="E68" s="267">
        <v>112.1</v>
      </c>
      <c r="F68" s="267">
        <v>108.3</v>
      </c>
      <c r="G68" s="267">
        <v>124</v>
      </c>
      <c r="H68" s="267">
        <v>100.5</v>
      </c>
      <c r="I68" s="267">
        <v>93.6</v>
      </c>
      <c r="J68" s="267">
        <v>97.8</v>
      </c>
      <c r="K68" s="267">
        <v>92.3</v>
      </c>
      <c r="L68" s="267">
        <v>66.3</v>
      </c>
      <c r="M68" s="267">
        <v>110.2</v>
      </c>
      <c r="N68" s="267">
        <v>97.8</v>
      </c>
      <c r="O68" s="267">
        <v>100.2</v>
      </c>
      <c r="P68" s="267">
        <v>103.7</v>
      </c>
      <c r="Q68" s="267">
        <v>90.6</v>
      </c>
      <c r="R68" s="267">
        <v>102.4</v>
      </c>
      <c r="S68" s="267">
        <v>124.1</v>
      </c>
    </row>
    <row r="69" spans="1:19" ht="13.5" customHeight="1">
      <c r="A69" s="234" t="s">
        <v>85</v>
      </c>
      <c r="B69" s="234">
        <v>6</v>
      </c>
      <c r="C69" s="246"/>
      <c r="D69" s="256">
        <v>104.3</v>
      </c>
      <c r="E69" s="267">
        <v>113.8</v>
      </c>
      <c r="F69" s="267">
        <v>109.4</v>
      </c>
      <c r="G69" s="267">
        <v>123.4</v>
      </c>
      <c r="H69" s="267">
        <v>100.5</v>
      </c>
      <c r="I69" s="267">
        <v>94.3</v>
      </c>
      <c r="J69" s="267">
        <v>99.7</v>
      </c>
      <c r="K69" s="267">
        <v>92.6</v>
      </c>
      <c r="L69" s="267">
        <v>63.9</v>
      </c>
      <c r="M69" s="267">
        <v>113.3</v>
      </c>
      <c r="N69" s="267">
        <v>94.7</v>
      </c>
      <c r="O69" s="267">
        <v>108.1</v>
      </c>
      <c r="P69" s="267">
        <v>104.3</v>
      </c>
      <c r="Q69" s="267">
        <v>89.9</v>
      </c>
      <c r="R69" s="267">
        <v>102.1</v>
      </c>
      <c r="S69" s="267">
        <v>127</v>
      </c>
    </row>
    <row r="70" spans="1:19" ht="13.5" customHeight="1">
      <c r="A70" s="236" t="s">
        <v>85</v>
      </c>
      <c r="B70" s="234">
        <v>7</v>
      </c>
      <c r="C70" s="246"/>
      <c r="D70" s="256">
        <v>104.3</v>
      </c>
      <c r="E70" s="267">
        <v>109.9</v>
      </c>
      <c r="F70" s="267">
        <v>108.9</v>
      </c>
      <c r="G70" s="267">
        <v>127.1</v>
      </c>
      <c r="H70" s="267">
        <v>107.2</v>
      </c>
      <c r="I70" s="267">
        <v>92.5</v>
      </c>
      <c r="J70" s="267">
        <v>99.4</v>
      </c>
      <c r="K70" s="267">
        <v>92.2</v>
      </c>
      <c r="L70" s="267">
        <v>69.5</v>
      </c>
      <c r="M70" s="267">
        <v>115.2</v>
      </c>
      <c r="N70" s="267">
        <v>90</v>
      </c>
      <c r="O70" s="267">
        <v>106.5</v>
      </c>
      <c r="P70" s="267">
        <v>102.4</v>
      </c>
      <c r="Q70" s="267">
        <v>92.3</v>
      </c>
      <c r="R70" s="267">
        <v>101.9</v>
      </c>
      <c r="S70" s="267">
        <v>130.69999999999999</v>
      </c>
    </row>
    <row r="71" spans="1:19" ht="13.5" customHeight="1">
      <c r="A71" s="236" t="s">
        <v>85</v>
      </c>
      <c r="B71" s="234">
        <v>8</v>
      </c>
      <c r="C71" s="246"/>
      <c r="D71" s="256">
        <v>104.1</v>
      </c>
      <c r="E71" s="267">
        <v>120.8</v>
      </c>
      <c r="F71" s="267">
        <v>109</v>
      </c>
      <c r="G71" s="267">
        <v>127.6</v>
      </c>
      <c r="H71" s="267">
        <v>110.2</v>
      </c>
      <c r="I71" s="267">
        <v>92.4</v>
      </c>
      <c r="J71" s="267">
        <v>100.8</v>
      </c>
      <c r="K71" s="267">
        <v>92.2</v>
      </c>
      <c r="L71" s="267">
        <v>68</v>
      </c>
      <c r="M71" s="267">
        <v>113.6</v>
      </c>
      <c r="N71" s="267">
        <v>94</v>
      </c>
      <c r="O71" s="267">
        <v>101.8</v>
      </c>
      <c r="P71" s="267">
        <v>101.3</v>
      </c>
      <c r="Q71" s="267">
        <v>91.8</v>
      </c>
      <c r="R71" s="267">
        <v>105.9</v>
      </c>
      <c r="S71" s="267">
        <v>123.9</v>
      </c>
    </row>
    <row r="72" spans="1:19" ht="13.5" customHeight="1">
      <c r="A72" s="238" t="s">
        <v>85</v>
      </c>
      <c r="B72" s="242">
        <v>9</v>
      </c>
      <c r="C72" s="248"/>
      <c r="D72" s="259">
        <v>105.6</v>
      </c>
      <c r="E72" s="270">
        <v>122</v>
      </c>
      <c r="F72" s="270">
        <v>109.6</v>
      </c>
      <c r="G72" s="270">
        <v>127.6</v>
      </c>
      <c r="H72" s="270">
        <v>110.2</v>
      </c>
      <c r="I72" s="270">
        <v>92.8</v>
      </c>
      <c r="J72" s="270">
        <v>100.4</v>
      </c>
      <c r="K72" s="270">
        <v>94</v>
      </c>
      <c r="L72" s="270">
        <v>67.3</v>
      </c>
      <c r="M72" s="270">
        <v>112.7</v>
      </c>
      <c r="N72" s="270">
        <v>94.9</v>
      </c>
      <c r="O72" s="270">
        <v>104.9</v>
      </c>
      <c r="P72" s="270">
        <v>102.8</v>
      </c>
      <c r="Q72" s="270">
        <v>97.5</v>
      </c>
      <c r="R72" s="270">
        <v>102.3</v>
      </c>
      <c r="S72" s="270">
        <v>125.8</v>
      </c>
    </row>
    <row r="73" spans="1:19" ht="17.25" customHeight="1">
      <c r="A73" s="293"/>
      <c r="B73" s="293"/>
      <c r="C73" s="293"/>
      <c r="D73" s="260" t="s">
        <v>94</v>
      </c>
      <c r="E73" s="260"/>
      <c r="F73" s="260"/>
      <c r="G73" s="260"/>
      <c r="H73" s="260"/>
      <c r="I73" s="260"/>
      <c r="J73" s="260"/>
      <c r="K73" s="260"/>
      <c r="L73" s="260"/>
      <c r="M73" s="260"/>
      <c r="N73" s="260"/>
      <c r="O73" s="260"/>
      <c r="P73" s="260"/>
      <c r="Q73" s="260"/>
      <c r="R73" s="260"/>
      <c r="S73" s="260"/>
    </row>
    <row r="74" spans="1:19" ht="13.5" customHeight="1">
      <c r="A74" s="233" t="s">
        <v>185</v>
      </c>
      <c r="B74" s="233" t="s">
        <v>58</v>
      </c>
      <c r="C74" s="246" t="s">
        <v>56</v>
      </c>
      <c r="D74" s="255">
        <v>0.3</v>
      </c>
      <c r="E74" s="266">
        <v>24.4</v>
      </c>
      <c r="F74" s="266">
        <v>-0.2</v>
      </c>
      <c r="G74" s="266">
        <v>12.8</v>
      </c>
      <c r="H74" s="266">
        <v>-9.4</v>
      </c>
      <c r="I74" s="266">
        <v>-5.7</v>
      </c>
      <c r="J74" s="266">
        <v>12.8</v>
      </c>
      <c r="K74" s="266">
        <v>5.7</v>
      </c>
      <c r="L74" s="281">
        <v>-9.1999999999999993</v>
      </c>
      <c r="M74" s="281">
        <v>18.8</v>
      </c>
      <c r="N74" s="281">
        <v>-8.6</v>
      </c>
      <c r="O74" s="281">
        <v>2.4</v>
      </c>
      <c r="P74" s="266">
        <v>-22.2</v>
      </c>
      <c r="Q74" s="266">
        <v>7.1</v>
      </c>
      <c r="R74" s="266">
        <v>-3.6</v>
      </c>
      <c r="S74" s="281">
        <v>-0.2</v>
      </c>
    </row>
    <row r="75" spans="1:19" ht="13.5" customHeight="1">
      <c r="A75" s="234" t="s">
        <v>51</v>
      </c>
      <c r="B75" s="234" t="s">
        <v>331</v>
      </c>
      <c r="C75" s="246"/>
      <c r="D75" s="256">
        <v>0.6</v>
      </c>
      <c r="E75" s="267">
        <v>-18.399999999999999</v>
      </c>
      <c r="F75" s="267">
        <v>0.4</v>
      </c>
      <c r="G75" s="267">
        <v>-0.9</v>
      </c>
      <c r="H75" s="267">
        <v>-9.5</v>
      </c>
      <c r="I75" s="267">
        <v>-1.4</v>
      </c>
      <c r="J75" s="267">
        <v>6.8</v>
      </c>
      <c r="K75" s="267">
        <v>-4.4000000000000004</v>
      </c>
      <c r="L75" s="282">
        <v>-11.8</v>
      </c>
      <c r="M75" s="282">
        <v>-1.1000000000000001</v>
      </c>
      <c r="N75" s="282">
        <v>26</v>
      </c>
      <c r="O75" s="282">
        <v>-5</v>
      </c>
      <c r="P75" s="267">
        <v>-6.1</v>
      </c>
      <c r="Q75" s="267">
        <v>3</v>
      </c>
      <c r="R75" s="267">
        <v>4.9000000000000004</v>
      </c>
      <c r="S75" s="282">
        <v>-0.7</v>
      </c>
    </row>
    <row r="76" spans="1:19" ht="13.5" customHeight="1">
      <c r="A76" s="234"/>
      <c r="B76" s="234" t="s">
        <v>240</v>
      </c>
      <c r="C76" s="246"/>
      <c r="D76" s="256">
        <v>1.1000000000000001</v>
      </c>
      <c r="E76" s="267">
        <v>-8.9</v>
      </c>
      <c r="F76" s="267">
        <v>-0.3</v>
      </c>
      <c r="G76" s="267">
        <v>-7</v>
      </c>
      <c r="H76" s="267">
        <v>-3.8</v>
      </c>
      <c r="I76" s="267">
        <v>-2</v>
      </c>
      <c r="J76" s="267">
        <v>-5.2</v>
      </c>
      <c r="K76" s="267">
        <v>-0.5</v>
      </c>
      <c r="L76" s="282">
        <v>22.3</v>
      </c>
      <c r="M76" s="282">
        <v>0.4</v>
      </c>
      <c r="N76" s="282">
        <v>-9.6</v>
      </c>
      <c r="O76" s="282">
        <v>-6.7</v>
      </c>
      <c r="P76" s="267">
        <v>26.1</v>
      </c>
      <c r="Q76" s="267">
        <v>6.4</v>
      </c>
      <c r="R76" s="267">
        <v>1</v>
      </c>
      <c r="S76" s="282">
        <v>0.1</v>
      </c>
    </row>
    <row r="77" spans="1:19" ht="13.5" customHeight="1">
      <c r="A77" s="234"/>
      <c r="B77" s="234" t="s">
        <v>149</v>
      </c>
      <c r="C77" s="246"/>
      <c r="D77" s="256">
        <v>1.5</v>
      </c>
      <c r="E77" s="267">
        <v>16.899999999999999</v>
      </c>
      <c r="F77" s="267">
        <v>0.4</v>
      </c>
      <c r="G77" s="267">
        <v>-0.5</v>
      </c>
      <c r="H77" s="267">
        <v>3.4</v>
      </c>
      <c r="I77" s="267">
        <v>1.6</v>
      </c>
      <c r="J77" s="267">
        <v>-3.8</v>
      </c>
      <c r="K77" s="267">
        <v>-15.5</v>
      </c>
      <c r="L77" s="282">
        <v>2.5</v>
      </c>
      <c r="M77" s="282">
        <v>4.5</v>
      </c>
      <c r="N77" s="282">
        <v>-6.4</v>
      </c>
      <c r="O77" s="282">
        <v>11.9</v>
      </c>
      <c r="P77" s="267">
        <v>2.2000000000000002</v>
      </c>
      <c r="Q77" s="267">
        <v>-0.2</v>
      </c>
      <c r="R77" s="267">
        <v>-10.5</v>
      </c>
      <c r="S77" s="282">
        <v>17.8</v>
      </c>
    </row>
    <row r="78" spans="1:19" ht="13.5" customHeight="1">
      <c r="A78" s="234"/>
      <c r="B78" s="234" t="s">
        <v>364</v>
      </c>
      <c r="C78" s="246"/>
      <c r="D78" s="256">
        <v>1</v>
      </c>
      <c r="E78" s="267">
        <v>-7.9</v>
      </c>
      <c r="F78" s="267">
        <v>3.8</v>
      </c>
      <c r="G78" s="267">
        <v>4</v>
      </c>
      <c r="H78" s="267">
        <v>2.8</v>
      </c>
      <c r="I78" s="267">
        <v>-10.1</v>
      </c>
      <c r="J78" s="267">
        <v>-5.9</v>
      </c>
      <c r="K78" s="267">
        <v>11.2</v>
      </c>
      <c r="L78" s="282">
        <v>-15.3</v>
      </c>
      <c r="M78" s="282">
        <v>0.8</v>
      </c>
      <c r="N78" s="282">
        <v>4.8</v>
      </c>
      <c r="O78" s="282">
        <v>1.9</v>
      </c>
      <c r="P78" s="267">
        <v>-1.8</v>
      </c>
      <c r="Q78" s="267">
        <v>-0.7</v>
      </c>
      <c r="R78" s="267">
        <v>1</v>
      </c>
      <c r="S78" s="282">
        <v>8.1</v>
      </c>
    </row>
    <row r="79" spans="1:19" ht="13.5" customHeight="1">
      <c r="A79" s="235"/>
      <c r="B79" s="235" t="s">
        <v>155</v>
      </c>
      <c r="C79" s="247"/>
      <c r="D79" s="258">
        <v>0.7</v>
      </c>
      <c r="E79" s="269">
        <v>3.6</v>
      </c>
      <c r="F79" s="269">
        <v>0.7</v>
      </c>
      <c r="G79" s="269">
        <v>0.5</v>
      </c>
      <c r="H79" s="269">
        <v>-6.3</v>
      </c>
      <c r="I79" s="269">
        <v>2.7</v>
      </c>
      <c r="J79" s="269">
        <v>1.1000000000000001</v>
      </c>
      <c r="K79" s="269">
        <v>-3.3</v>
      </c>
      <c r="L79" s="269">
        <v>-2.6</v>
      </c>
      <c r="M79" s="269">
        <v>4.4000000000000004</v>
      </c>
      <c r="N79" s="269">
        <v>-1.3</v>
      </c>
      <c r="O79" s="269">
        <v>-5.9</v>
      </c>
      <c r="P79" s="269">
        <v>1.8</v>
      </c>
      <c r="Q79" s="269">
        <v>0.2</v>
      </c>
      <c r="R79" s="269">
        <v>3</v>
      </c>
      <c r="S79" s="269">
        <v>-1.4</v>
      </c>
    </row>
    <row r="80" spans="1:19" ht="13.5" customHeight="1">
      <c r="A80" s="234" t="s">
        <v>169</v>
      </c>
      <c r="B80" s="234">
        <v>9</v>
      </c>
      <c r="C80" s="246" t="s">
        <v>253</v>
      </c>
      <c r="D80" s="255">
        <v>1.4</v>
      </c>
      <c r="E80" s="266">
        <v>6.2</v>
      </c>
      <c r="F80" s="266">
        <v>1.4</v>
      </c>
      <c r="G80" s="266">
        <v>1.2</v>
      </c>
      <c r="H80" s="266">
        <v>-3.9</v>
      </c>
      <c r="I80" s="266">
        <v>2.9</v>
      </c>
      <c r="J80" s="266">
        <v>0.7</v>
      </c>
      <c r="K80" s="266">
        <v>-7.8</v>
      </c>
      <c r="L80" s="266">
        <v>-12.8</v>
      </c>
      <c r="M80" s="266">
        <v>6</v>
      </c>
      <c r="N80" s="266">
        <v>1.8</v>
      </c>
      <c r="O80" s="266">
        <v>-7.4</v>
      </c>
      <c r="P80" s="266">
        <v>3</v>
      </c>
      <c r="Q80" s="266">
        <v>-0.3</v>
      </c>
      <c r="R80" s="266">
        <v>2.4</v>
      </c>
      <c r="S80" s="266">
        <v>2.2000000000000002</v>
      </c>
    </row>
    <row r="81" spans="1:32" ht="13.5" customHeight="1">
      <c r="A81" s="236" t="s">
        <v>85</v>
      </c>
      <c r="B81" s="234">
        <v>10</v>
      </c>
      <c r="C81" s="246"/>
      <c r="D81" s="256">
        <v>1.4</v>
      </c>
      <c r="E81" s="267">
        <v>8.6</v>
      </c>
      <c r="F81" s="267">
        <v>1.5</v>
      </c>
      <c r="G81" s="267">
        <v>1.3</v>
      </c>
      <c r="H81" s="267">
        <v>-3.4</v>
      </c>
      <c r="I81" s="267">
        <v>5.7</v>
      </c>
      <c r="J81" s="267">
        <v>1.5</v>
      </c>
      <c r="K81" s="267">
        <v>-1.6</v>
      </c>
      <c r="L81" s="267">
        <v>-13.4</v>
      </c>
      <c r="M81" s="267">
        <v>5.6</v>
      </c>
      <c r="N81" s="267">
        <v>0.3</v>
      </c>
      <c r="O81" s="267">
        <v>-2.6</v>
      </c>
      <c r="P81" s="267">
        <v>-0.8</v>
      </c>
      <c r="Q81" s="267">
        <v>0</v>
      </c>
      <c r="R81" s="267">
        <v>2.4</v>
      </c>
      <c r="S81" s="267">
        <v>-1.1000000000000001</v>
      </c>
    </row>
    <row r="82" spans="1:32" ht="13.5" customHeight="1">
      <c r="A82" s="236" t="s">
        <v>85</v>
      </c>
      <c r="B82" s="234">
        <v>11</v>
      </c>
      <c r="C82" s="246"/>
      <c r="D82" s="256">
        <v>1.3</v>
      </c>
      <c r="E82" s="267">
        <v>9.1</v>
      </c>
      <c r="F82" s="267">
        <v>1.7</v>
      </c>
      <c r="G82" s="267">
        <v>-0.3</v>
      </c>
      <c r="H82" s="267">
        <v>-6.1</v>
      </c>
      <c r="I82" s="267">
        <v>6.3</v>
      </c>
      <c r="J82" s="267">
        <v>2.2999999999999998</v>
      </c>
      <c r="K82" s="267">
        <v>0</v>
      </c>
      <c r="L82" s="267">
        <v>-8.8000000000000007</v>
      </c>
      <c r="M82" s="267">
        <v>4.7</v>
      </c>
      <c r="N82" s="267">
        <v>0.4</v>
      </c>
      <c r="O82" s="267">
        <v>1.7</v>
      </c>
      <c r="P82" s="267">
        <v>-1.3</v>
      </c>
      <c r="Q82" s="267">
        <v>-1.7</v>
      </c>
      <c r="R82" s="267">
        <v>5.2</v>
      </c>
      <c r="S82" s="267">
        <v>-0.6</v>
      </c>
    </row>
    <row r="83" spans="1:32" ht="13.5" customHeight="1">
      <c r="A83" s="236" t="s">
        <v>85</v>
      </c>
      <c r="B83" s="234">
        <v>12</v>
      </c>
      <c r="D83" s="256">
        <v>1.2</v>
      </c>
      <c r="E83" s="267">
        <v>2.2000000000000002</v>
      </c>
      <c r="F83" s="267">
        <v>1.4</v>
      </c>
      <c r="G83" s="267">
        <v>1.2</v>
      </c>
      <c r="H83" s="267">
        <v>-5.3</v>
      </c>
      <c r="I83" s="267">
        <v>5.7</v>
      </c>
      <c r="J83" s="267">
        <v>0.4</v>
      </c>
      <c r="K83" s="267">
        <v>-1.7</v>
      </c>
      <c r="L83" s="267">
        <v>-17.3</v>
      </c>
      <c r="M83" s="267">
        <v>4.9000000000000004</v>
      </c>
      <c r="N83" s="267">
        <v>-1</v>
      </c>
      <c r="O83" s="267">
        <v>3.8</v>
      </c>
      <c r="P83" s="267">
        <v>3.1</v>
      </c>
      <c r="Q83" s="267">
        <v>1.4</v>
      </c>
      <c r="R83" s="267">
        <v>4.5</v>
      </c>
      <c r="S83" s="267">
        <v>-6.7</v>
      </c>
    </row>
    <row r="84" spans="1:32" ht="13.5" customHeight="1">
      <c r="A84" s="236" t="s">
        <v>469</v>
      </c>
      <c r="B84" s="234" t="s">
        <v>361</v>
      </c>
      <c r="C84" s="246"/>
      <c r="D84" s="256">
        <v>1.4</v>
      </c>
      <c r="E84" s="267">
        <v>-0.6</v>
      </c>
      <c r="F84" s="267">
        <v>1.8</v>
      </c>
      <c r="G84" s="267">
        <v>23.6</v>
      </c>
      <c r="H84" s="267">
        <v>3.3</v>
      </c>
      <c r="I84" s="267">
        <v>1.2</v>
      </c>
      <c r="J84" s="267">
        <v>5</v>
      </c>
      <c r="K84" s="267">
        <v>4.5</v>
      </c>
      <c r="L84" s="267">
        <v>-20.8</v>
      </c>
      <c r="M84" s="267">
        <v>1.7</v>
      </c>
      <c r="N84" s="267">
        <v>-1.3</v>
      </c>
      <c r="O84" s="267">
        <v>-2.5</v>
      </c>
      <c r="P84" s="267">
        <v>4.5</v>
      </c>
      <c r="Q84" s="267">
        <v>-4.0999999999999996</v>
      </c>
      <c r="R84" s="267">
        <v>21.5</v>
      </c>
      <c r="S84" s="267">
        <v>0.5</v>
      </c>
    </row>
    <row r="85" spans="1:32" ht="13.5" customHeight="1">
      <c r="A85" s="236" t="s">
        <v>85</v>
      </c>
      <c r="B85" s="234">
        <v>2</v>
      </c>
      <c r="C85" s="246"/>
      <c r="D85" s="256">
        <v>1.3</v>
      </c>
      <c r="E85" s="267">
        <v>-0.8</v>
      </c>
      <c r="F85" s="267">
        <v>2.6</v>
      </c>
      <c r="G85" s="267">
        <v>19.5</v>
      </c>
      <c r="H85" s="267">
        <v>3.9</v>
      </c>
      <c r="I85" s="267">
        <v>7.2</v>
      </c>
      <c r="J85" s="267">
        <v>7.6</v>
      </c>
      <c r="K85" s="267">
        <v>6</v>
      </c>
      <c r="L85" s="267">
        <v>-28</v>
      </c>
      <c r="M85" s="267">
        <v>-0.5</v>
      </c>
      <c r="N85" s="267">
        <v>2.2000000000000002</v>
      </c>
      <c r="O85" s="267">
        <v>-16.7</v>
      </c>
      <c r="P85" s="267">
        <v>2.1</v>
      </c>
      <c r="Q85" s="267">
        <v>-5</v>
      </c>
      <c r="R85" s="267">
        <v>18.399999999999999</v>
      </c>
      <c r="S85" s="267">
        <v>-2.2999999999999998</v>
      </c>
    </row>
    <row r="86" spans="1:32" ht="13.5" customHeight="1">
      <c r="A86" s="236" t="s">
        <v>85</v>
      </c>
      <c r="B86" s="234">
        <v>3</v>
      </c>
      <c r="C86" s="246"/>
      <c r="D86" s="256">
        <v>1.6</v>
      </c>
      <c r="E86" s="267">
        <v>-2.1</v>
      </c>
      <c r="F86" s="267">
        <v>2.1</v>
      </c>
      <c r="G86" s="267">
        <v>22.3</v>
      </c>
      <c r="H86" s="267">
        <v>-4.8</v>
      </c>
      <c r="I86" s="267">
        <v>4.4000000000000004</v>
      </c>
      <c r="J86" s="267">
        <v>7.5</v>
      </c>
      <c r="K86" s="267">
        <v>6.3</v>
      </c>
      <c r="L86" s="267">
        <v>-23.4</v>
      </c>
      <c r="M86" s="267">
        <v>-0.9</v>
      </c>
      <c r="N86" s="267">
        <v>2.7</v>
      </c>
      <c r="O86" s="267">
        <v>-7.3</v>
      </c>
      <c r="P86" s="267">
        <v>-1.2</v>
      </c>
      <c r="Q86" s="267">
        <v>2.4</v>
      </c>
      <c r="R86" s="267">
        <v>14.3</v>
      </c>
      <c r="S86" s="267">
        <v>-4.0999999999999996</v>
      </c>
    </row>
    <row r="87" spans="1:32" ht="13.5" customHeight="1">
      <c r="A87" s="237" t="s">
        <v>85</v>
      </c>
      <c r="B87" s="234">
        <v>4</v>
      </c>
      <c r="C87" s="246"/>
      <c r="D87" s="256">
        <v>1.2</v>
      </c>
      <c r="E87" s="267">
        <v>0.7</v>
      </c>
      <c r="F87" s="267">
        <v>2.5</v>
      </c>
      <c r="G87" s="267">
        <v>22.6</v>
      </c>
      <c r="H87" s="267">
        <v>1.2</v>
      </c>
      <c r="I87" s="267">
        <v>-2.9</v>
      </c>
      <c r="J87" s="267">
        <v>6.9</v>
      </c>
      <c r="K87" s="267">
        <v>4.7</v>
      </c>
      <c r="L87" s="267">
        <v>-29</v>
      </c>
      <c r="M87" s="267">
        <v>1.5</v>
      </c>
      <c r="N87" s="267">
        <v>2</v>
      </c>
      <c r="O87" s="267">
        <v>-6.1</v>
      </c>
      <c r="P87" s="267">
        <v>1.8</v>
      </c>
      <c r="Q87" s="267">
        <v>1.5</v>
      </c>
      <c r="R87" s="267">
        <v>8.6</v>
      </c>
      <c r="S87" s="267">
        <v>-7.9</v>
      </c>
    </row>
    <row r="88" spans="1:32" ht="13.5" customHeight="1">
      <c r="A88" s="236" t="s">
        <v>85</v>
      </c>
      <c r="B88" s="234">
        <v>5</v>
      </c>
      <c r="D88" s="256">
        <v>1.3</v>
      </c>
      <c r="E88" s="267">
        <v>0.4</v>
      </c>
      <c r="F88" s="267">
        <v>2.9</v>
      </c>
      <c r="G88" s="267">
        <v>25.1</v>
      </c>
      <c r="H88" s="267">
        <v>5.9</v>
      </c>
      <c r="I88" s="267">
        <v>2.2999999999999998</v>
      </c>
      <c r="J88" s="267">
        <v>5</v>
      </c>
      <c r="K88" s="267">
        <v>7.1</v>
      </c>
      <c r="L88" s="267">
        <v>-28.8</v>
      </c>
      <c r="M88" s="267">
        <v>0.9</v>
      </c>
      <c r="N88" s="267">
        <v>5.4</v>
      </c>
      <c r="O88" s="267">
        <v>-5</v>
      </c>
      <c r="P88" s="267">
        <v>2.5</v>
      </c>
      <c r="Q88" s="267">
        <v>-5.9</v>
      </c>
      <c r="R88" s="267">
        <v>10.8</v>
      </c>
      <c r="S88" s="267">
        <v>0.2</v>
      </c>
    </row>
    <row r="89" spans="1:32" ht="13.5" customHeight="1">
      <c r="A89" s="234" t="s">
        <v>85</v>
      </c>
      <c r="B89" s="234">
        <v>6</v>
      </c>
      <c r="C89" s="246"/>
      <c r="D89" s="256">
        <v>1.2</v>
      </c>
      <c r="E89" s="267">
        <v>-0.2</v>
      </c>
      <c r="F89" s="267">
        <v>3.8</v>
      </c>
      <c r="G89" s="267">
        <v>22.5</v>
      </c>
      <c r="H89" s="267">
        <v>3.1</v>
      </c>
      <c r="I89" s="267">
        <v>-2</v>
      </c>
      <c r="J89" s="267">
        <v>5.6</v>
      </c>
      <c r="K89" s="267">
        <v>4.9000000000000004</v>
      </c>
      <c r="L89" s="267">
        <v>-26.6</v>
      </c>
      <c r="M89" s="267">
        <v>2.7</v>
      </c>
      <c r="N89" s="267">
        <v>4.4000000000000004</v>
      </c>
      <c r="O89" s="267">
        <v>0.6</v>
      </c>
      <c r="P89" s="267">
        <v>1</v>
      </c>
      <c r="Q89" s="267">
        <v>-5.2</v>
      </c>
      <c r="R89" s="267">
        <v>9.5</v>
      </c>
      <c r="S89" s="267">
        <v>-2.8</v>
      </c>
    </row>
    <row r="90" spans="1:32" ht="13.5" customHeight="1">
      <c r="A90" s="236" t="s">
        <v>85</v>
      </c>
      <c r="B90" s="234">
        <v>7</v>
      </c>
      <c r="C90" s="246"/>
      <c r="D90" s="256">
        <v>1.3</v>
      </c>
      <c r="E90" s="267">
        <v>-3.3</v>
      </c>
      <c r="F90" s="267">
        <v>3.3</v>
      </c>
      <c r="G90" s="267">
        <v>33.5</v>
      </c>
      <c r="H90" s="267">
        <v>15.5</v>
      </c>
      <c r="I90" s="267">
        <v>-2.8</v>
      </c>
      <c r="J90" s="267">
        <v>8</v>
      </c>
      <c r="K90" s="267">
        <v>3.2</v>
      </c>
      <c r="L90" s="267">
        <v>-19.399999999999999</v>
      </c>
      <c r="M90" s="267">
        <v>5</v>
      </c>
      <c r="N90" s="267">
        <v>0.6</v>
      </c>
      <c r="O90" s="267">
        <v>-1.1000000000000001</v>
      </c>
      <c r="P90" s="267">
        <v>0.8</v>
      </c>
      <c r="Q90" s="267">
        <v>-5.7</v>
      </c>
      <c r="R90" s="267">
        <v>9.1</v>
      </c>
      <c r="S90" s="267">
        <v>0.8</v>
      </c>
    </row>
    <row r="91" spans="1:32" ht="13.5" customHeight="1">
      <c r="A91" s="236" t="s">
        <v>85</v>
      </c>
      <c r="B91" s="234">
        <v>8</v>
      </c>
      <c r="C91" s="246"/>
      <c r="D91" s="256">
        <v>1.5</v>
      </c>
      <c r="E91" s="267">
        <v>6.2</v>
      </c>
      <c r="F91" s="267">
        <v>3</v>
      </c>
      <c r="G91" s="267">
        <v>27.3</v>
      </c>
      <c r="H91" s="267">
        <v>16.100000000000001</v>
      </c>
      <c r="I91" s="267">
        <v>-1.7</v>
      </c>
      <c r="J91" s="267">
        <v>8.6</v>
      </c>
      <c r="K91" s="267">
        <v>3.6</v>
      </c>
      <c r="L91" s="267">
        <v>-15.7</v>
      </c>
      <c r="M91" s="267">
        <v>3.7</v>
      </c>
      <c r="N91" s="267">
        <v>4.8</v>
      </c>
      <c r="O91" s="267">
        <v>-4.0999999999999996</v>
      </c>
      <c r="P91" s="267">
        <v>2.2000000000000002</v>
      </c>
      <c r="Q91" s="267">
        <v>-5.6</v>
      </c>
      <c r="R91" s="267">
        <v>13</v>
      </c>
      <c r="S91" s="267">
        <v>-3.8</v>
      </c>
    </row>
    <row r="92" spans="1:32" ht="13.5" customHeight="1">
      <c r="A92" s="238" t="s">
        <v>85</v>
      </c>
      <c r="B92" s="242">
        <v>9</v>
      </c>
      <c r="C92" s="248"/>
      <c r="D92" s="319">
        <v>2.8</v>
      </c>
      <c r="E92" s="320">
        <v>8.1</v>
      </c>
      <c r="F92" s="320">
        <v>3.9</v>
      </c>
      <c r="G92" s="320">
        <v>27.6</v>
      </c>
      <c r="H92" s="320">
        <v>10</v>
      </c>
      <c r="I92" s="320">
        <v>-1.9</v>
      </c>
      <c r="J92" s="320">
        <v>9.4</v>
      </c>
      <c r="K92" s="320">
        <v>1.7</v>
      </c>
      <c r="L92" s="320">
        <v>-20.8</v>
      </c>
      <c r="M92" s="320">
        <v>1.2</v>
      </c>
      <c r="N92" s="320">
        <v>4.9000000000000004</v>
      </c>
      <c r="O92" s="320">
        <v>-3.8</v>
      </c>
      <c r="P92" s="320">
        <v>7</v>
      </c>
      <c r="Q92" s="320">
        <v>0.3</v>
      </c>
      <c r="R92" s="320">
        <v>9.1</v>
      </c>
      <c r="S92" s="270">
        <v>-4.5</v>
      </c>
    </row>
    <row r="93" spans="1:32" ht="27" customHeight="1">
      <c r="A93" s="239" t="s">
        <v>470</v>
      </c>
      <c r="B93" s="239"/>
      <c r="C93" s="239"/>
      <c r="D93" s="304">
        <v>1.4</v>
      </c>
      <c r="E93" s="261">
        <v>1</v>
      </c>
      <c r="F93" s="261">
        <v>0.6</v>
      </c>
      <c r="G93" s="261">
        <v>0</v>
      </c>
      <c r="H93" s="261">
        <v>0</v>
      </c>
      <c r="I93" s="261">
        <v>0.4</v>
      </c>
      <c r="J93" s="261">
        <v>-0.4</v>
      </c>
      <c r="K93" s="261">
        <v>2</v>
      </c>
      <c r="L93" s="261">
        <v>-1</v>
      </c>
      <c r="M93" s="261">
        <v>-0.8</v>
      </c>
      <c r="N93" s="261">
        <v>1</v>
      </c>
      <c r="O93" s="261">
        <v>3</v>
      </c>
      <c r="P93" s="261">
        <v>1.5</v>
      </c>
      <c r="Q93" s="261">
        <v>6.2</v>
      </c>
      <c r="R93" s="261">
        <v>-3.4</v>
      </c>
      <c r="S93" s="261">
        <v>1.5</v>
      </c>
      <c r="T93" s="240"/>
      <c r="U93" s="240"/>
      <c r="V93" s="240"/>
      <c r="W93" s="240"/>
      <c r="X93" s="240"/>
      <c r="Y93" s="240"/>
      <c r="Z93" s="240"/>
      <c r="AA93" s="240"/>
      <c r="AB93" s="240"/>
      <c r="AC93" s="240"/>
      <c r="AD93" s="240"/>
      <c r="AE93" s="240"/>
      <c r="AF93" s="240"/>
    </row>
    <row r="94" spans="1:32" ht="27" customHeight="1">
      <c r="A94" s="314"/>
      <c r="B94" s="314"/>
      <c r="C94" s="314"/>
      <c r="D94" s="316"/>
      <c r="E94" s="316"/>
      <c r="F94" s="316"/>
      <c r="G94" s="316"/>
      <c r="H94" s="316"/>
      <c r="I94" s="316"/>
      <c r="J94" s="316"/>
      <c r="K94" s="316"/>
      <c r="L94" s="316"/>
      <c r="M94" s="316"/>
      <c r="N94" s="316"/>
      <c r="O94" s="316"/>
      <c r="P94" s="316"/>
      <c r="Q94" s="316"/>
      <c r="R94" s="316"/>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7">
    <tabColor indexed="17"/>
    <pageSetUpPr fitToPage="1"/>
  </sheetPr>
  <dimension ref="A1:AF94"/>
  <sheetViews>
    <sheetView topLeftCell="A58"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9">
      <c r="A2" s="286"/>
      <c r="B2" s="286"/>
      <c r="C2" s="286"/>
      <c r="D2" s="286"/>
      <c r="E2" s="285"/>
      <c r="F2" s="285"/>
      <c r="G2" s="275" t="s">
        <v>475</v>
      </c>
      <c r="H2" s="275"/>
      <c r="I2" s="275"/>
      <c r="J2" s="275"/>
      <c r="K2" s="275"/>
      <c r="L2" s="275"/>
      <c r="M2" s="275"/>
      <c r="N2" s="275"/>
      <c r="O2" s="275"/>
      <c r="P2" s="285"/>
      <c r="Q2" s="285"/>
      <c r="R2" s="286"/>
      <c r="S2" s="285"/>
      <c r="T2" s="285"/>
      <c r="U2" s="285"/>
      <c r="V2" s="285"/>
      <c r="W2" s="285"/>
      <c r="X2" s="285"/>
      <c r="Y2" s="285"/>
      <c r="Z2" s="285"/>
      <c r="AA2" s="285"/>
      <c r="AB2" s="285"/>
    </row>
    <row r="3" spans="1:28" ht="16.5">
      <c r="A3" s="228" t="s">
        <v>256</v>
      </c>
      <c r="B3" s="8"/>
      <c r="C3" s="8"/>
      <c r="H3" s="276"/>
      <c r="I3" s="276"/>
      <c r="J3" s="276"/>
      <c r="K3" s="276"/>
      <c r="L3" s="276"/>
      <c r="M3" s="276"/>
      <c r="N3" s="276"/>
      <c r="O3" s="276"/>
      <c r="S3" s="19" t="s">
        <v>131</v>
      </c>
    </row>
    <row r="4" spans="1:28">
      <c r="A4" s="229" t="s">
        <v>52</v>
      </c>
      <c r="B4" s="229"/>
      <c r="C4" s="243"/>
      <c r="D4" s="251" t="s">
        <v>69</v>
      </c>
      <c r="E4" s="251" t="s">
        <v>439</v>
      </c>
      <c r="F4" s="251" t="s">
        <v>126</v>
      </c>
      <c r="G4" s="251" t="s">
        <v>103</v>
      </c>
      <c r="H4" s="251" t="s">
        <v>214</v>
      </c>
      <c r="I4" s="251" t="s">
        <v>274</v>
      </c>
      <c r="J4" s="251" t="s">
        <v>454</v>
      </c>
      <c r="K4" s="251" t="s">
        <v>455</v>
      </c>
      <c r="L4" s="251" t="s">
        <v>79</v>
      </c>
      <c r="M4" s="251" t="s">
        <v>332</v>
      </c>
      <c r="N4" s="251" t="s">
        <v>18</v>
      </c>
      <c r="O4" s="251" t="s">
        <v>176</v>
      </c>
      <c r="P4" s="251" t="s">
        <v>132</v>
      </c>
      <c r="Q4" s="251" t="s">
        <v>457</v>
      </c>
      <c r="R4" s="251" t="s">
        <v>458</v>
      </c>
      <c r="S4" s="251" t="s">
        <v>4</v>
      </c>
    </row>
    <row r="5" spans="1:28">
      <c r="A5" s="230"/>
      <c r="B5" s="230"/>
      <c r="C5" s="244"/>
      <c r="D5" s="252" t="s">
        <v>93</v>
      </c>
      <c r="E5" s="252"/>
      <c r="F5" s="252"/>
      <c r="G5" s="252" t="s">
        <v>428</v>
      </c>
      <c r="H5" s="252" t="s">
        <v>388</v>
      </c>
      <c r="I5" s="252" t="s">
        <v>367</v>
      </c>
      <c r="J5" s="252" t="s">
        <v>460</v>
      </c>
      <c r="K5" s="252" t="s">
        <v>148</v>
      </c>
      <c r="L5" s="279" t="s">
        <v>270</v>
      </c>
      <c r="M5" s="283" t="s">
        <v>196</v>
      </c>
      <c r="N5" s="279" t="s">
        <v>278</v>
      </c>
      <c r="O5" s="279" t="s">
        <v>459</v>
      </c>
      <c r="P5" s="279" t="s">
        <v>412</v>
      </c>
      <c r="Q5" s="279" t="s">
        <v>442</v>
      </c>
      <c r="R5" s="279" t="s">
        <v>167</v>
      </c>
      <c r="S5" s="287" t="s">
        <v>334</v>
      </c>
    </row>
    <row r="6" spans="1:28" ht="18" customHeight="1">
      <c r="A6" s="231"/>
      <c r="B6" s="231"/>
      <c r="C6" s="245"/>
      <c r="D6" s="253" t="s">
        <v>209</v>
      </c>
      <c r="E6" s="253" t="s">
        <v>387</v>
      </c>
      <c r="F6" s="253" t="s">
        <v>34</v>
      </c>
      <c r="G6" s="253" t="s">
        <v>461</v>
      </c>
      <c r="H6" s="253" t="s">
        <v>16</v>
      </c>
      <c r="I6" s="253" t="s">
        <v>61</v>
      </c>
      <c r="J6" s="253" t="s">
        <v>310</v>
      </c>
      <c r="K6" s="253" t="s">
        <v>462</v>
      </c>
      <c r="L6" s="280" t="s">
        <v>161</v>
      </c>
      <c r="M6" s="284" t="s">
        <v>463</v>
      </c>
      <c r="N6" s="280" t="s">
        <v>75</v>
      </c>
      <c r="O6" s="280" t="s">
        <v>422</v>
      </c>
      <c r="P6" s="284" t="s">
        <v>304</v>
      </c>
      <c r="Q6" s="284" t="s">
        <v>464</v>
      </c>
      <c r="R6" s="280" t="s">
        <v>465</v>
      </c>
      <c r="S6" s="280" t="s">
        <v>205</v>
      </c>
    </row>
    <row r="7" spans="1:28" ht="15.75" customHeight="1">
      <c r="A7" s="293"/>
      <c r="B7" s="293"/>
      <c r="C7" s="293"/>
      <c r="D7" s="254" t="s">
        <v>134</v>
      </c>
      <c r="E7" s="254"/>
      <c r="F7" s="254"/>
      <c r="G7" s="254"/>
      <c r="H7" s="254"/>
      <c r="I7" s="254"/>
      <c r="J7" s="254"/>
      <c r="K7" s="254"/>
      <c r="L7" s="254"/>
      <c r="M7" s="254"/>
      <c r="N7" s="254"/>
      <c r="O7" s="254"/>
      <c r="P7" s="254"/>
      <c r="Q7" s="254"/>
      <c r="R7" s="254"/>
      <c r="S7" s="293"/>
    </row>
    <row r="8" spans="1:28" ht="13.5" customHeight="1">
      <c r="A8" s="233" t="s">
        <v>185</v>
      </c>
      <c r="B8" s="233" t="s">
        <v>58</v>
      </c>
      <c r="C8" s="246" t="s">
        <v>56</v>
      </c>
      <c r="D8" s="255">
        <v>105</v>
      </c>
      <c r="E8" s="266">
        <v>100.8</v>
      </c>
      <c r="F8" s="266">
        <v>107.6</v>
      </c>
      <c r="G8" s="266">
        <v>109.6</v>
      </c>
      <c r="H8" s="266">
        <v>91.5</v>
      </c>
      <c r="I8" s="266">
        <v>109.2</v>
      </c>
      <c r="J8" s="266">
        <v>104</v>
      </c>
      <c r="K8" s="266">
        <v>99.7</v>
      </c>
      <c r="L8" s="281">
        <v>109.3</v>
      </c>
      <c r="M8" s="281">
        <v>98.7</v>
      </c>
      <c r="N8" s="281">
        <v>109.8</v>
      </c>
      <c r="O8" s="281">
        <v>114</v>
      </c>
      <c r="P8" s="266">
        <v>96.3</v>
      </c>
      <c r="Q8" s="266">
        <v>102.4</v>
      </c>
      <c r="R8" s="266">
        <v>106.3</v>
      </c>
      <c r="S8" s="281">
        <v>104.5</v>
      </c>
    </row>
    <row r="9" spans="1:28" ht="13.5" customHeight="1">
      <c r="A9" s="234" t="s">
        <v>51</v>
      </c>
      <c r="B9" s="234" t="s">
        <v>331</v>
      </c>
      <c r="C9" s="246"/>
      <c r="D9" s="256">
        <v>103.6</v>
      </c>
      <c r="E9" s="267">
        <v>100.9</v>
      </c>
      <c r="F9" s="267">
        <v>105.5</v>
      </c>
      <c r="G9" s="267">
        <v>101.8</v>
      </c>
      <c r="H9" s="267">
        <v>99.9</v>
      </c>
      <c r="I9" s="267">
        <v>109.8</v>
      </c>
      <c r="J9" s="267">
        <v>101.6</v>
      </c>
      <c r="K9" s="267">
        <v>101.1</v>
      </c>
      <c r="L9" s="282">
        <v>105.1</v>
      </c>
      <c r="M9" s="282">
        <v>98.6</v>
      </c>
      <c r="N9" s="282">
        <v>113.4</v>
      </c>
      <c r="O9" s="282">
        <v>115.6</v>
      </c>
      <c r="P9" s="267">
        <v>92.1</v>
      </c>
      <c r="Q9" s="267">
        <v>100.6</v>
      </c>
      <c r="R9" s="267">
        <v>99.8</v>
      </c>
      <c r="S9" s="282">
        <v>102.3</v>
      </c>
    </row>
    <row r="10" spans="1:28">
      <c r="A10" s="234"/>
      <c r="B10" s="234" t="s">
        <v>240</v>
      </c>
      <c r="C10" s="246"/>
      <c r="D10" s="256">
        <v>100</v>
      </c>
      <c r="E10" s="267">
        <v>100</v>
      </c>
      <c r="F10" s="267">
        <v>100</v>
      </c>
      <c r="G10" s="267">
        <v>100</v>
      </c>
      <c r="H10" s="267">
        <v>100</v>
      </c>
      <c r="I10" s="267">
        <v>100</v>
      </c>
      <c r="J10" s="267">
        <v>100</v>
      </c>
      <c r="K10" s="267">
        <v>100</v>
      </c>
      <c r="L10" s="282">
        <v>100</v>
      </c>
      <c r="M10" s="282">
        <v>100</v>
      </c>
      <c r="N10" s="282">
        <v>100</v>
      </c>
      <c r="O10" s="282">
        <v>100</v>
      </c>
      <c r="P10" s="267">
        <v>100</v>
      </c>
      <c r="Q10" s="267">
        <v>100</v>
      </c>
      <c r="R10" s="267">
        <v>100</v>
      </c>
      <c r="S10" s="282">
        <v>100</v>
      </c>
    </row>
    <row r="11" spans="1:28" ht="13.5" customHeight="1">
      <c r="A11" s="234"/>
      <c r="B11" s="234" t="s">
        <v>149</v>
      </c>
      <c r="C11" s="246"/>
      <c r="D11" s="256">
        <v>100.7</v>
      </c>
      <c r="E11" s="267">
        <v>102.4</v>
      </c>
      <c r="F11" s="267">
        <v>101.6</v>
      </c>
      <c r="G11" s="267">
        <v>103.9</v>
      </c>
      <c r="H11" s="267">
        <v>103.2</v>
      </c>
      <c r="I11" s="267">
        <v>101.3</v>
      </c>
      <c r="J11" s="267">
        <v>97.5</v>
      </c>
      <c r="K11" s="267">
        <v>98.7</v>
      </c>
      <c r="L11" s="267">
        <v>107.2</v>
      </c>
      <c r="M11" s="267">
        <v>100.2</v>
      </c>
      <c r="N11" s="267">
        <v>101.9</v>
      </c>
      <c r="O11" s="267">
        <v>102.4</v>
      </c>
      <c r="P11" s="267">
        <v>94.1</v>
      </c>
      <c r="Q11" s="267">
        <v>98.6</v>
      </c>
      <c r="R11" s="267">
        <v>104.9</v>
      </c>
      <c r="S11" s="267">
        <v>110.1</v>
      </c>
    </row>
    <row r="12" spans="1:28" ht="13.5" customHeight="1">
      <c r="A12" s="234"/>
      <c r="B12" s="234" t="s">
        <v>364</v>
      </c>
      <c r="C12" s="246"/>
      <c r="D12" s="257">
        <v>100.8</v>
      </c>
      <c r="E12" s="263">
        <v>100.1</v>
      </c>
      <c r="F12" s="263">
        <v>103</v>
      </c>
      <c r="G12" s="263">
        <v>100</v>
      </c>
      <c r="H12" s="263">
        <v>103.8</v>
      </c>
      <c r="I12" s="263">
        <v>97.3</v>
      </c>
      <c r="J12" s="263">
        <v>95.3</v>
      </c>
      <c r="K12" s="263">
        <v>99.7</v>
      </c>
      <c r="L12" s="263">
        <v>113.1</v>
      </c>
      <c r="M12" s="263">
        <v>98.5</v>
      </c>
      <c r="N12" s="263">
        <v>103.6</v>
      </c>
      <c r="O12" s="263">
        <v>105.9</v>
      </c>
      <c r="P12" s="263">
        <v>95</v>
      </c>
      <c r="Q12" s="263">
        <v>99.9</v>
      </c>
      <c r="R12" s="263">
        <v>103.8</v>
      </c>
      <c r="S12" s="263">
        <v>112.5</v>
      </c>
    </row>
    <row r="13" spans="1:28" ht="13.5" customHeight="1">
      <c r="A13" s="235"/>
      <c r="B13" s="235" t="s">
        <v>155</v>
      </c>
      <c r="C13" s="247"/>
      <c r="D13" s="258">
        <v>102.1</v>
      </c>
      <c r="E13" s="269">
        <v>100.2</v>
      </c>
      <c r="F13" s="269">
        <v>105.4</v>
      </c>
      <c r="G13" s="269">
        <v>111.7</v>
      </c>
      <c r="H13" s="269">
        <v>103.1</v>
      </c>
      <c r="I13" s="269">
        <v>101.9</v>
      </c>
      <c r="J13" s="269">
        <v>96.3</v>
      </c>
      <c r="K13" s="269">
        <v>100.2</v>
      </c>
      <c r="L13" s="269">
        <v>105.2</v>
      </c>
      <c r="M13" s="269">
        <v>98.8</v>
      </c>
      <c r="N13" s="269">
        <v>103.3</v>
      </c>
      <c r="O13" s="269">
        <v>101.3</v>
      </c>
      <c r="P13" s="269">
        <v>96.7</v>
      </c>
      <c r="Q13" s="269">
        <v>99.5</v>
      </c>
      <c r="R13" s="269">
        <v>105.5</v>
      </c>
      <c r="S13" s="269">
        <v>115.9</v>
      </c>
    </row>
    <row r="14" spans="1:28" ht="13.5" customHeight="1">
      <c r="A14" s="234" t="s">
        <v>169</v>
      </c>
      <c r="B14" s="234">
        <v>9</v>
      </c>
      <c r="C14" s="246" t="s">
        <v>253</v>
      </c>
      <c r="D14" s="255">
        <v>103.3</v>
      </c>
      <c r="E14" s="266">
        <v>102.2</v>
      </c>
      <c r="F14" s="266">
        <v>106.2</v>
      </c>
      <c r="G14" s="266">
        <v>113.6</v>
      </c>
      <c r="H14" s="266">
        <v>104.2</v>
      </c>
      <c r="I14" s="266">
        <v>104.5</v>
      </c>
      <c r="J14" s="266">
        <v>97.8</v>
      </c>
      <c r="K14" s="266">
        <v>97.2</v>
      </c>
      <c r="L14" s="266">
        <v>101.3</v>
      </c>
      <c r="M14" s="266">
        <v>98.4</v>
      </c>
      <c r="N14" s="266">
        <v>107.8</v>
      </c>
      <c r="O14" s="266">
        <v>99.7</v>
      </c>
      <c r="P14" s="266">
        <v>93.4</v>
      </c>
      <c r="Q14" s="266">
        <v>102</v>
      </c>
      <c r="R14" s="266">
        <v>100.6</v>
      </c>
      <c r="S14" s="266">
        <v>118.9</v>
      </c>
    </row>
    <row r="15" spans="1:28" ht="13.5" customHeight="1">
      <c r="A15" s="236" t="s">
        <v>85</v>
      </c>
      <c r="B15" s="234">
        <v>10</v>
      </c>
      <c r="C15" s="246"/>
      <c r="D15" s="256">
        <v>104.1</v>
      </c>
      <c r="E15" s="267">
        <v>102.9</v>
      </c>
      <c r="F15" s="267">
        <v>108.3</v>
      </c>
      <c r="G15" s="267">
        <v>109.2</v>
      </c>
      <c r="H15" s="267">
        <v>106.6</v>
      </c>
      <c r="I15" s="267">
        <v>103.9</v>
      </c>
      <c r="J15" s="267">
        <v>97.2</v>
      </c>
      <c r="K15" s="267">
        <v>103</v>
      </c>
      <c r="L15" s="267">
        <v>100.1</v>
      </c>
      <c r="M15" s="267">
        <v>99.6</v>
      </c>
      <c r="N15" s="267">
        <v>105</v>
      </c>
      <c r="O15" s="267">
        <v>100.1</v>
      </c>
      <c r="P15" s="267">
        <v>105</v>
      </c>
      <c r="Q15" s="267">
        <v>97.6</v>
      </c>
      <c r="R15" s="267">
        <v>105.4</v>
      </c>
      <c r="S15" s="267">
        <v>119.6</v>
      </c>
    </row>
    <row r="16" spans="1:28" ht="13.5" customHeight="1">
      <c r="A16" s="236" t="s">
        <v>85</v>
      </c>
      <c r="B16" s="234">
        <v>11</v>
      </c>
      <c r="C16" s="246"/>
      <c r="D16" s="256">
        <v>105.5</v>
      </c>
      <c r="E16" s="267">
        <v>104.3</v>
      </c>
      <c r="F16" s="267">
        <v>110.5</v>
      </c>
      <c r="G16" s="267">
        <v>114</v>
      </c>
      <c r="H16" s="267">
        <v>103.7</v>
      </c>
      <c r="I16" s="267">
        <v>107.5</v>
      </c>
      <c r="J16" s="267">
        <v>97.4</v>
      </c>
      <c r="K16" s="267">
        <v>99.6</v>
      </c>
      <c r="L16" s="267">
        <v>103.9</v>
      </c>
      <c r="M16" s="267">
        <v>101.8</v>
      </c>
      <c r="N16" s="267">
        <v>107.2</v>
      </c>
      <c r="O16" s="267">
        <v>97</v>
      </c>
      <c r="P16" s="267">
        <v>101.3</v>
      </c>
      <c r="Q16" s="267">
        <v>100.8</v>
      </c>
      <c r="R16" s="267">
        <v>102.1</v>
      </c>
      <c r="S16" s="267">
        <v>122</v>
      </c>
    </row>
    <row r="17" spans="1:19" ht="13.5" customHeight="1">
      <c r="A17" s="236" t="s">
        <v>85</v>
      </c>
      <c r="B17" s="234">
        <v>12</v>
      </c>
      <c r="D17" s="256">
        <v>103.1</v>
      </c>
      <c r="E17" s="267">
        <v>103.1</v>
      </c>
      <c r="F17" s="267">
        <v>108.4</v>
      </c>
      <c r="G17" s="267">
        <v>112.4</v>
      </c>
      <c r="H17" s="267">
        <v>101.8</v>
      </c>
      <c r="I17" s="267">
        <v>105.9</v>
      </c>
      <c r="J17" s="267">
        <v>97.1</v>
      </c>
      <c r="K17" s="267">
        <v>99.9</v>
      </c>
      <c r="L17" s="267">
        <v>105.2</v>
      </c>
      <c r="M17" s="267">
        <v>101.6</v>
      </c>
      <c r="N17" s="267">
        <v>103.2</v>
      </c>
      <c r="O17" s="267">
        <v>97.3</v>
      </c>
      <c r="P17" s="267">
        <v>89.7</v>
      </c>
      <c r="Q17" s="267">
        <v>98.1</v>
      </c>
      <c r="R17" s="267">
        <v>107.9</v>
      </c>
      <c r="S17" s="267">
        <v>118.9</v>
      </c>
    </row>
    <row r="18" spans="1:19" ht="13.5" customHeight="1">
      <c r="A18" s="236" t="s">
        <v>469</v>
      </c>
      <c r="B18" s="234" t="s">
        <v>361</v>
      </c>
      <c r="C18" s="246"/>
      <c r="D18" s="256">
        <v>97.2</v>
      </c>
      <c r="E18" s="267">
        <v>85.3</v>
      </c>
      <c r="F18" s="267">
        <v>94.8</v>
      </c>
      <c r="G18" s="267">
        <v>104.2</v>
      </c>
      <c r="H18" s="267">
        <v>95.7</v>
      </c>
      <c r="I18" s="267">
        <v>94.2</v>
      </c>
      <c r="J18" s="267">
        <v>99.1</v>
      </c>
      <c r="K18" s="267">
        <v>95.4</v>
      </c>
      <c r="L18" s="267">
        <v>91.4</v>
      </c>
      <c r="M18" s="267">
        <v>89.8</v>
      </c>
      <c r="N18" s="267">
        <v>93.2</v>
      </c>
      <c r="O18" s="267">
        <v>96.3</v>
      </c>
      <c r="P18" s="267">
        <v>105.4</v>
      </c>
      <c r="Q18" s="267">
        <v>95</v>
      </c>
      <c r="R18" s="267">
        <v>105.2</v>
      </c>
      <c r="S18" s="267">
        <v>117.9</v>
      </c>
    </row>
    <row r="19" spans="1:19" ht="13.5" customHeight="1">
      <c r="A19" s="236" t="s">
        <v>85</v>
      </c>
      <c r="B19" s="234">
        <v>2</v>
      </c>
      <c r="C19" s="246"/>
      <c r="D19" s="256">
        <v>103.5</v>
      </c>
      <c r="E19" s="267">
        <v>101.5</v>
      </c>
      <c r="F19" s="267">
        <v>106</v>
      </c>
      <c r="G19" s="267">
        <v>104.5</v>
      </c>
      <c r="H19" s="267">
        <v>92.8</v>
      </c>
      <c r="I19" s="267">
        <v>103.5</v>
      </c>
      <c r="J19" s="267">
        <v>102.6</v>
      </c>
      <c r="K19" s="267">
        <v>93.1</v>
      </c>
      <c r="L19" s="267">
        <v>98.1</v>
      </c>
      <c r="M19" s="267">
        <v>101.9</v>
      </c>
      <c r="N19" s="267">
        <v>90.6</v>
      </c>
      <c r="O19" s="267">
        <v>100.3</v>
      </c>
      <c r="P19" s="267">
        <v>110.6</v>
      </c>
      <c r="Q19" s="267">
        <v>96.4</v>
      </c>
      <c r="R19" s="267">
        <v>102.6</v>
      </c>
      <c r="S19" s="267">
        <v>121.7</v>
      </c>
    </row>
    <row r="20" spans="1:19" ht="13.5" customHeight="1">
      <c r="A20" s="236" t="s">
        <v>85</v>
      </c>
      <c r="B20" s="234">
        <v>3</v>
      </c>
      <c r="C20" s="246"/>
      <c r="D20" s="256">
        <v>103.1</v>
      </c>
      <c r="E20" s="267">
        <v>98.5</v>
      </c>
      <c r="F20" s="267">
        <v>104.9</v>
      </c>
      <c r="G20" s="267">
        <v>109.7</v>
      </c>
      <c r="H20" s="267">
        <v>96.7</v>
      </c>
      <c r="I20" s="267">
        <v>102.9</v>
      </c>
      <c r="J20" s="267">
        <v>99.8</v>
      </c>
      <c r="K20" s="267">
        <v>94.9</v>
      </c>
      <c r="L20" s="267">
        <v>98.4</v>
      </c>
      <c r="M20" s="267">
        <v>102.6</v>
      </c>
      <c r="N20" s="267">
        <v>94.5</v>
      </c>
      <c r="O20" s="267">
        <v>100.5</v>
      </c>
      <c r="P20" s="267">
        <v>107.6</v>
      </c>
      <c r="Q20" s="267">
        <v>98.5</v>
      </c>
      <c r="R20" s="267">
        <v>109.4</v>
      </c>
      <c r="S20" s="267">
        <v>120</v>
      </c>
    </row>
    <row r="21" spans="1:19" ht="13.5" customHeight="1">
      <c r="A21" s="237" t="s">
        <v>85</v>
      </c>
      <c r="B21" s="234">
        <v>4</v>
      </c>
      <c r="C21" s="246"/>
      <c r="D21" s="256">
        <v>107.5</v>
      </c>
      <c r="E21" s="267">
        <v>103.1</v>
      </c>
      <c r="F21" s="267">
        <v>108.5</v>
      </c>
      <c r="G21" s="267">
        <v>111.1</v>
      </c>
      <c r="H21" s="267">
        <v>98.4</v>
      </c>
      <c r="I21" s="267">
        <v>107.5</v>
      </c>
      <c r="J21" s="267">
        <v>105.5</v>
      </c>
      <c r="K21" s="267">
        <v>101.4</v>
      </c>
      <c r="L21" s="267">
        <v>102.4</v>
      </c>
      <c r="M21" s="267">
        <v>105.1</v>
      </c>
      <c r="N21" s="267">
        <v>93.5</v>
      </c>
      <c r="O21" s="267">
        <v>108</v>
      </c>
      <c r="P21" s="267">
        <v>121.9</v>
      </c>
      <c r="Q21" s="267">
        <v>100.8</v>
      </c>
      <c r="R21" s="267">
        <v>116.3</v>
      </c>
      <c r="S21" s="267">
        <v>124.2</v>
      </c>
    </row>
    <row r="22" spans="1:19" ht="13.5" customHeight="1">
      <c r="A22" s="236" t="s">
        <v>85</v>
      </c>
      <c r="B22" s="234">
        <v>5</v>
      </c>
      <c r="D22" s="256">
        <v>101.7</v>
      </c>
      <c r="E22" s="267">
        <v>89.3</v>
      </c>
      <c r="F22" s="267">
        <v>100.9</v>
      </c>
      <c r="G22" s="267">
        <v>111.2</v>
      </c>
      <c r="H22" s="267">
        <v>100.5</v>
      </c>
      <c r="I22" s="267">
        <v>98.9</v>
      </c>
      <c r="J22" s="267">
        <v>99.3</v>
      </c>
      <c r="K22" s="267">
        <v>103.9</v>
      </c>
      <c r="L22" s="267">
        <v>98.3</v>
      </c>
      <c r="M22" s="267">
        <v>98.6</v>
      </c>
      <c r="N22" s="267">
        <v>95.8</v>
      </c>
      <c r="O22" s="267">
        <v>102.5</v>
      </c>
      <c r="P22" s="267">
        <v>120.3</v>
      </c>
      <c r="Q22" s="267">
        <v>96.2</v>
      </c>
      <c r="R22" s="267">
        <v>113.1</v>
      </c>
      <c r="S22" s="267">
        <v>118.4</v>
      </c>
    </row>
    <row r="23" spans="1:19" ht="13.5" customHeight="1">
      <c r="A23" s="236" t="s">
        <v>85</v>
      </c>
      <c r="B23" s="234">
        <v>6</v>
      </c>
      <c r="C23" s="246"/>
      <c r="D23" s="256">
        <v>106.6</v>
      </c>
      <c r="E23" s="267">
        <v>98.8</v>
      </c>
      <c r="F23" s="267">
        <v>109.3</v>
      </c>
      <c r="G23" s="267">
        <v>112.5</v>
      </c>
      <c r="H23" s="267">
        <v>97.5</v>
      </c>
      <c r="I23" s="267">
        <v>106.2</v>
      </c>
      <c r="J23" s="267">
        <v>105</v>
      </c>
      <c r="K23" s="267">
        <v>100.4</v>
      </c>
      <c r="L23" s="267">
        <v>102.6</v>
      </c>
      <c r="M23" s="267">
        <v>105</v>
      </c>
      <c r="N23" s="267">
        <v>96.7</v>
      </c>
      <c r="O23" s="267">
        <v>107</v>
      </c>
      <c r="P23" s="267">
        <v>117.4</v>
      </c>
      <c r="Q23" s="267">
        <v>97.8</v>
      </c>
      <c r="R23" s="267">
        <v>107.5</v>
      </c>
      <c r="S23" s="267">
        <v>124.2</v>
      </c>
    </row>
    <row r="24" spans="1:19" ht="13.5" customHeight="1">
      <c r="A24" s="236" t="s">
        <v>85</v>
      </c>
      <c r="B24" s="234">
        <v>7</v>
      </c>
      <c r="C24" s="246"/>
      <c r="D24" s="256">
        <v>104.3</v>
      </c>
      <c r="E24" s="267">
        <v>99.6</v>
      </c>
      <c r="F24" s="267">
        <v>107.7</v>
      </c>
      <c r="G24" s="267">
        <v>110.3</v>
      </c>
      <c r="H24" s="267">
        <v>103.8</v>
      </c>
      <c r="I24" s="267">
        <v>99.6</v>
      </c>
      <c r="J24" s="267">
        <v>101.4</v>
      </c>
      <c r="K24" s="267">
        <v>107.8</v>
      </c>
      <c r="L24" s="267">
        <v>94.8</v>
      </c>
      <c r="M24" s="267">
        <v>103.7</v>
      </c>
      <c r="N24" s="267">
        <v>87.6</v>
      </c>
      <c r="O24" s="267">
        <v>108.3</v>
      </c>
      <c r="P24" s="267">
        <v>114.8</v>
      </c>
      <c r="Q24" s="267">
        <v>95.9</v>
      </c>
      <c r="R24" s="267">
        <v>113.7</v>
      </c>
      <c r="S24" s="267">
        <v>122.2</v>
      </c>
    </row>
    <row r="25" spans="1:19" ht="13.5" customHeight="1">
      <c r="A25" s="236" t="s">
        <v>85</v>
      </c>
      <c r="B25" s="234">
        <v>8</v>
      </c>
      <c r="C25" s="246"/>
      <c r="D25" s="256">
        <v>98</v>
      </c>
      <c r="E25" s="267">
        <v>88.6</v>
      </c>
      <c r="F25" s="267">
        <v>100.1</v>
      </c>
      <c r="G25" s="267">
        <v>108</v>
      </c>
      <c r="H25" s="267">
        <v>102.3</v>
      </c>
      <c r="I25" s="267">
        <v>96.4</v>
      </c>
      <c r="J25" s="267">
        <v>99.2</v>
      </c>
      <c r="K25" s="267">
        <v>101</v>
      </c>
      <c r="L25" s="267">
        <v>93</v>
      </c>
      <c r="M25" s="267">
        <v>97.4</v>
      </c>
      <c r="N25" s="267">
        <v>89.3</v>
      </c>
      <c r="O25" s="267">
        <v>109.3</v>
      </c>
      <c r="P25" s="267">
        <v>80.7</v>
      </c>
      <c r="Q25" s="267">
        <v>95.3</v>
      </c>
      <c r="R25" s="267">
        <v>108</v>
      </c>
      <c r="S25" s="267">
        <v>116.7</v>
      </c>
    </row>
    <row r="26" spans="1:19" ht="13.5" customHeight="1">
      <c r="A26" s="238" t="s">
        <v>85</v>
      </c>
      <c r="B26" s="242">
        <v>9</v>
      </c>
      <c r="C26" s="248"/>
      <c r="D26" s="259">
        <v>101.9</v>
      </c>
      <c r="E26" s="270">
        <v>101</v>
      </c>
      <c r="F26" s="270">
        <v>104.4</v>
      </c>
      <c r="G26" s="270">
        <v>103.5</v>
      </c>
      <c r="H26" s="270">
        <v>93.4</v>
      </c>
      <c r="I26" s="270">
        <v>101.8</v>
      </c>
      <c r="J26" s="270">
        <v>101.2</v>
      </c>
      <c r="K26" s="270">
        <v>95.2</v>
      </c>
      <c r="L26" s="270">
        <v>90.5</v>
      </c>
      <c r="M26" s="270">
        <v>94.2</v>
      </c>
      <c r="N26" s="270">
        <v>88.1</v>
      </c>
      <c r="O26" s="270">
        <v>106.7</v>
      </c>
      <c r="P26" s="270">
        <v>106.3</v>
      </c>
      <c r="Q26" s="270">
        <v>97.4</v>
      </c>
      <c r="R26" s="270">
        <v>103.4</v>
      </c>
      <c r="S26" s="270">
        <v>118.2</v>
      </c>
    </row>
    <row r="27" spans="1:19" ht="17.25" customHeight="1">
      <c r="A27" s="293"/>
      <c r="B27" s="293"/>
      <c r="C27" s="293"/>
      <c r="D27" s="260" t="s">
        <v>94</v>
      </c>
      <c r="E27" s="260"/>
      <c r="F27" s="260"/>
      <c r="G27" s="260"/>
      <c r="H27" s="260"/>
      <c r="I27" s="260"/>
      <c r="J27" s="260"/>
      <c r="K27" s="260"/>
      <c r="L27" s="260"/>
      <c r="M27" s="260"/>
      <c r="N27" s="260"/>
      <c r="O27" s="260"/>
      <c r="P27" s="260"/>
      <c r="Q27" s="260"/>
      <c r="R27" s="260"/>
      <c r="S27" s="260"/>
    </row>
    <row r="28" spans="1:19" ht="13.5" customHeight="1">
      <c r="A28" s="233" t="s">
        <v>185</v>
      </c>
      <c r="B28" s="233" t="s">
        <v>58</v>
      </c>
      <c r="C28" s="246" t="s">
        <v>56</v>
      </c>
      <c r="D28" s="255">
        <v>-1.5</v>
      </c>
      <c r="E28" s="266">
        <v>-4.5</v>
      </c>
      <c r="F28" s="266">
        <v>-1.7</v>
      </c>
      <c r="G28" s="266">
        <v>4.8</v>
      </c>
      <c r="H28" s="266">
        <v>0.9</v>
      </c>
      <c r="I28" s="266">
        <v>4.9000000000000004</v>
      </c>
      <c r="J28" s="266">
        <v>3.8</v>
      </c>
      <c r="K28" s="266">
        <v>-1.4</v>
      </c>
      <c r="L28" s="281">
        <v>-0.7</v>
      </c>
      <c r="M28" s="281">
        <v>0.8</v>
      </c>
      <c r="N28" s="281">
        <v>-5.5</v>
      </c>
      <c r="O28" s="281">
        <v>-1.7</v>
      </c>
      <c r="P28" s="266">
        <v>-14.5</v>
      </c>
      <c r="Q28" s="266">
        <v>1</v>
      </c>
      <c r="R28" s="266">
        <v>1.4</v>
      </c>
      <c r="S28" s="281">
        <v>-5.6</v>
      </c>
    </row>
    <row r="29" spans="1:19" ht="13.5" customHeight="1">
      <c r="A29" s="234" t="s">
        <v>51</v>
      </c>
      <c r="B29" s="234" t="s">
        <v>331</v>
      </c>
      <c r="C29" s="246"/>
      <c r="D29" s="256">
        <v>-1.3</v>
      </c>
      <c r="E29" s="267">
        <v>0.2</v>
      </c>
      <c r="F29" s="267">
        <v>-2</v>
      </c>
      <c r="G29" s="267">
        <v>-7.1</v>
      </c>
      <c r="H29" s="267">
        <v>9.1</v>
      </c>
      <c r="I29" s="267">
        <v>0.6</v>
      </c>
      <c r="J29" s="267">
        <v>-2.4</v>
      </c>
      <c r="K29" s="267">
        <v>1.5</v>
      </c>
      <c r="L29" s="282">
        <v>-3.8</v>
      </c>
      <c r="M29" s="282">
        <v>-0.1</v>
      </c>
      <c r="N29" s="282">
        <v>3.3</v>
      </c>
      <c r="O29" s="282">
        <v>1.4</v>
      </c>
      <c r="P29" s="267">
        <v>-4.4000000000000004</v>
      </c>
      <c r="Q29" s="267">
        <v>-1.7</v>
      </c>
      <c r="R29" s="267">
        <v>-6.2</v>
      </c>
      <c r="S29" s="282">
        <v>-2.1</v>
      </c>
    </row>
    <row r="30" spans="1:19" ht="13.5" customHeight="1">
      <c r="A30" s="234"/>
      <c r="B30" s="234" t="s">
        <v>240</v>
      </c>
      <c r="C30" s="246"/>
      <c r="D30" s="256">
        <v>-3.4</v>
      </c>
      <c r="E30" s="267">
        <v>-0.9</v>
      </c>
      <c r="F30" s="267">
        <v>-5.2</v>
      </c>
      <c r="G30" s="267">
        <v>-1.7</v>
      </c>
      <c r="H30" s="267">
        <v>0.2</v>
      </c>
      <c r="I30" s="267">
        <v>-9</v>
      </c>
      <c r="J30" s="267">
        <v>-1.5</v>
      </c>
      <c r="K30" s="267">
        <v>-1.1000000000000001</v>
      </c>
      <c r="L30" s="282">
        <v>-4.9000000000000004</v>
      </c>
      <c r="M30" s="282">
        <v>1.3</v>
      </c>
      <c r="N30" s="282">
        <v>-11.7</v>
      </c>
      <c r="O30" s="282">
        <v>-13.6</v>
      </c>
      <c r="P30" s="267">
        <v>8.6</v>
      </c>
      <c r="Q30" s="267">
        <v>-0.6</v>
      </c>
      <c r="R30" s="267">
        <v>0.3</v>
      </c>
      <c r="S30" s="282">
        <v>-2.2000000000000002</v>
      </c>
    </row>
    <row r="31" spans="1:19" ht="13.5" customHeight="1">
      <c r="A31" s="234"/>
      <c r="B31" s="234" t="s">
        <v>149</v>
      </c>
      <c r="C31" s="246"/>
      <c r="D31" s="256">
        <v>0.8</v>
      </c>
      <c r="E31" s="267">
        <v>2.4</v>
      </c>
      <c r="F31" s="267">
        <v>1.6</v>
      </c>
      <c r="G31" s="267">
        <v>3.9</v>
      </c>
      <c r="H31" s="267">
        <v>3.2</v>
      </c>
      <c r="I31" s="267">
        <v>1.3</v>
      </c>
      <c r="J31" s="267">
        <v>-2.5</v>
      </c>
      <c r="K31" s="267">
        <v>-1.4</v>
      </c>
      <c r="L31" s="282">
        <v>7.3</v>
      </c>
      <c r="M31" s="282">
        <v>0.2</v>
      </c>
      <c r="N31" s="282">
        <v>1.8</v>
      </c>
      <c r="O31" s="282">
        <v>2.5</v>
      </c>
      <c r="P31" s="267">
        <v>-5.9</v>
      </c>
      <c r="Q31" s="267">
        <v>-1.4</v>
      </c>
      <c r="R31" s="267">
        <v>4.9000000000000004</v>
      </c>
      <c r="S31" s="282">
        <v>10</v>
      </c>
    </row>
    <row r="32" spans="1:19" ht="13.5" customHeight="1">
      <c r="A32" s="234"/>
      <c r="B32" s="234" t="s">
        <v>364</v>
      </c>
      <c r="C32" s="246"/>
      <c r="D32" s="256">
        <v>0.1</v>
      </c>
      <c r="E32" s="267">
        <v>-2.2000000000000002</v>
      </c>
      <c r="F32" s="267">
        <v>1.4</v>
      </c>
      <c r="G32" s="267">
        <v>-3.8</v>
      </c>
      <c r="H32" s="267">
        <v>0.6</v>
      </c>
      <c r="I32" s="267">
        <v>-3.9</v>
      </c>
      <c r="J32" s="267">
        <v>-2.2999999999999998</v>
      </c>
      <c r="K32" s="267">
        <v>1</v>
      </c>
      <c r="L32" s="282">
        <v>5.5</v>
      </c>
      <c r="M32" s="282">
        <v>-1.7</v>
      </c>
      <c r="N32" s="282">
        <v>1.7</v>
      </c>
      <c r="O32" s="282">
        <v>3.4</v>
      </c>
      <c r="P32" s="267">
        <v>1</v>
      </c>
      <c r="Q32" s="267">
        <v>1.3</v>
      </c>
      <c r="R32" s="267">
        <v>-1</v>
      </c>
      <c r="S32" s="282">
        <v>2.2000000000000002</v>
      </c>
    </row>
    <row r="33" spans="1:32" ht="13.5" customHeight="1">
      <c r="A33" s="235"/>
      <c r="B33" s="235" t="s">
        <v>155</v>
      </c>
      <c r="C33" s="247"/>
      <c r="D33" s="258">
        <v>1.3</v>
      </c>
      <c r="E33" s="269">
        <v>0.1</v>
      </c>
      <c r="F33" s="269">
        <v>2.2999999999999998</v>
      </c>
      <c r="G33" s="269">
        <v>11.7</v>
      </c>
      <c r="H33" s="269">
        <v>-0.7</v>
      </c>
      <c r="I33" s="269">
        <v>4.7</v>
      </c>
      <c r="J33" s="269">
        <v>1</v>
      </c>
      <c r="K33" s="269">
        <v>0.5</v>
      </c>
      <c r="L33" s="269">
        <v>-7</v>
      </c>
      <c r="M33" s="269">
        <v>0.3</v>
      </c>
      <c r="N33" s="269">
        <v>-0.3</v>
      </c>
      <c r="O33" s="269">
        <v>-4.3</v>
      </c>
      <c r="P33" s="269">
        <v>1.8</v>
      </c>
      <c r="Q33" s="269">
        <v>-0.4</v>
      </c>
      <c r="R33" s="269">
        <v>1.6</v>
      </c>
      <c r="S33" s="269">
        <v>3</v>
      </c>
    </row>
    <row r="34" spans="1:32" ht="13.5" customHeight="1">
      <c r="A34" s="234" t="s">
        <v>169</v>
      </c>
      <c r="B34" s="234">
        <v>9</v>
      </c>
      <c r="C34" s="246" t="s">
        <v>253</v>
      </c>
      <c r="D34" s="255">
        <v>1.3</v>
      </c>
      <c r="E34" s="266">
        <v>-0.8</v>
      </c>
      <c r="F34" s="266">
        <v>2.2999999999999998</v>
      </c>
      <c r="G34" s="266">
        <v>10.4</v>
      </c>
      <c r="H34" s="266">
        <v>-1.1000000000000001</v>
      </c>
      <c r="I34" s="266">
        <v>3</v>
      </c>
      <c r="J34" s="266">
        <v>2</v>
      </c>
      <c r="K34" s="266">
        <v>-4.4000000000000004</v>
      </c>
      <c r="L34" s="266">
        <v>-15.2</v>
      </c>
      <c r="M34" s="266">
        <v>0.8</v>
      </c>
      <c r="N34" s="266">
        <v>-2.2000000000000002</v>
      </c>
      <c r="O34" s="266">
        <v>-9.6</v>
      </c>
      <c r="P34" s="266">
        <v>3.3</v>
      </c>
      <c r="Q34" s="266">
        <v>0.3</v>
      </c>
      <c r="R34" s="266">
        <v>-2.2000000000000002</v>
      </c>
      <c r="S34" s="266">
        <v>5.7</v>
      </c>
    </row>
    <row r="35" spans="1:32" ht="13.5" customHeight="1">
      <c r="A35" s="236" t="s">
        <v>85</v>
      </c>
      <c r="B35" s="234">
        <v>10</v>
      </c>
      <c r="C35" s="246"/>
      <c r="D35" s="256">
        <v>1.6</v>
      </c>
      <c r="E35" s="267">
        <v>0.6</v>
      </c>
      <c r="F35" s="267">
        <v>2.2999999999999998</v>
      </c>
      <c r="G35" s="267">
        <v>13.6</v>
      </c>
      <c r="H35" s="267">
        <v>0.4</v>
      </c>
      <c r="I35" s="267">
        <v>6.1</v>
      </c>
      <c r="J35" s="267">
        <v>2.1</v>
      </c>
      <c r="K35" s="267">
        <v>2.9</v>
      </c>
      <c r="L35" s="267">
        <v>-14.4</v>
      </c>
      <c r="M35" s="267">
        <v>0.1</v>
      </c>
      <c r="N35" s="267">
        <v>1.4</v>
      </c>
      <c r="O35" s="267">
        <v>-8.3000000000000007</v>
      </c>
      <c r="P35" s="267">
        <v>2.6</v>
      </c>
      <c r="Q35" s="267">
        <v>-1.7</v>
      </c>
      <c r="R35" s="267">
        <v>2.2000000000000002</v>
      </c>
      <c r="S35" s="267">
        <v>3.5</v>
      </c>
    </row>
    <row r="36" spans="1:32" ht="13.5" customHeight="1">
      <c r="A36" s="236" t="s">
        <v>85</v>
      </c>
      <c r="B36" s="234">
        <v>11</v>
      </c>
      <c r="C36" s="246"/>
      <c r="D36" s="256">
        <v>1.3</v>
      </c>
      <c r="E36" s="267">
        <v>-0.5</v>
      </c>
      <c r="F36" s="267">
        <v>3.6</v>
      </c>
      <c r="G36" s="267">
        <v>16.3</v>
      </c>
      <c r="H36" s="267">
        <v>-4.5</v>
      </c>
      <c r="I36" s="267">
        <v>7.7</v>
      </c>
      <c r="J36" s="267">
        <v>0.6</v>
      </c>
      <c r="K36" s="267">
        <v>2</v>
      </c>
      <c r="L36" s="267">
        <v>-17.100000000000001</v>
      </c>
      <c r="M36" s="267">
        <v>-1.7</v>
      </c>
      <c r="N36" s="267">
        <v>-1</v>
      </c>
      <c r="O36" s="267">
        <v>-11</v>
      </c>
      <c r="P36" s="267">
        <v>-0.5</v>
      </c>
      <c r="Q36" s="267">
        <v>-0.8</v>
      </c>
      <c r="R36" s="267">
        <v>-2.5</v>
      </c>
      <c r="S36" s="267">
        <v>3.4</v>
      </c>
    </row>
    <row r="37" spans="1:32" ht="13.5" customHeight="1">
      <c r="A37" s="236" t="s">
        <v>85</v>
      </c>
      <c r="B37" s="234">
        <v>12</v>
      </c>
      <c r="D37" s="256">
        <v>0</v>
      </c>
      <c r="E37" s="267">
        <v>-0.6</v>
      </c>
      <c r="F37" s="267">
        <v>1.6</v>
      </c>
      <c r="G37" s="267">
        <v>18.2</v>
      </c>
      <c r="H37" s="267">
        <v>-4.7</v>
      </c>
      <c r="I37" s="267">
        <v>4.4000000000000004</v>
      </c>
      <c r="J37" s="267">
        <v>1.3</v>
      </c>
      <c r="K37" s="267">
        <v>-4.5</v>
      </c>
      <c r="L37" s="267">
        <v>-13.1</v>
      </c>
      <c r="M37" s="267">
        <v>3.5</v>
      </c>
      <c r="N37" s="267">
        <v>-1.6</v>
      </c>
      <c r="O37" s="267">
        <v>-7.9</v>
      </c>
      <c r="P37" s="267">
        <v>-2.5</v>
      </c>
      <c r="Q37" s="267">
        <v>-3</v>
      </c>
      <c r="R37" s="267">
        <v>-5.5</v>
      </c>
      <c r="S37" s="267">
        <v>0.8</v>
      </c>
    </row>
    <row r="38" spans="1:32" ht="13.5" customHeight="1">
      <c r="A38" s="236" t="s">
        <v>469</v>
      </c>
      <c r="B38" s="234" t="s">
        <v>361</v>
      </c>
      <c r="C38" s="246"/>
      <c r="D38" s="256">
        <v>1.6</v>
      </c>
      <c r="E38" s="267">
        <v>-4.5999999999999996</v>
      </c>
      <c r="F38" s="267">
        <v>0.4</v>
      </c>
      <c r="G38" s="267">
        <v>-1.2</v>
      </c>
      <c r="H38" s="267">
        <v>-6.6</v>
      </c>
      <c r="I38" s="267">
        <v>1</v>
      </c>
      <c r="J38" s="267">
        <v>6.3</v>
      </c>
      <c r="K38" s="267">
        <v>-0.6</v>
      </c>
      <c r="L38" s="267">
        <v>-5.3</v>
      </c>
      <c r="M38" s="267">
        <v>1</v>
      </c>
      <c r="N38" s="267">
        <v>-4.8</v>
      </c>
      <c r="O38" s="267">
        <v>-7.9</v>
      </c>
      <c r="P38" s="267">
        <v>13.1</v>
      </c>
      <c r="Q38" s="267">
        <v>-2.6</v>
      </c>
      <c r="R38" s="267">
        <v>6.4</v>
      </c>
      <c r="S38" s="267">
        <v>10.4</v>
      </c>
    </row>
    <row r="39" spans="1:32" ht="13.5" customHeight="1">
      <c r="A39" s="236" t="s">
        <v>85</v>
      </c>
      <c r="B39" s="234">
        <v>2</v>
      </c>
      <c r="C39" s="246"/>
      <c r="D39" s="256">
        <v>2.2999999999999998</v>
      </c>
      <c r="E39" s="267">
        <v>0.6</v>
      </c>
      <c r="F39" s="267">
        <v>0.2</v>
      </c>
      <c r="G39" s="267">
        <v>-3</v>
      </c>
      <c r="H39" s="267">
        <v>-8.4</v>
      </c>
      <c r="I39" s="267">
        <v>4.8</v>
      </c>
      <c r="J39" s="267">
        <v>6.7</v>
      </c>
      <c r="K39" s="267">
        <v>-0.1</v>
      </c>
      <c r="L39" s="267">
        <v>-11.5</v>
      </c>
      <c r="M39" s="267">
        <v>2.8</v>
      </c>
      <c r="N39" s="267">
        <v>-3.1</v>
      </c>
      <c r="O39" s="267">
        <v>-6.1</v>
      </c>
      <c r="P39" s="267">
        <v>14.7</v>
      </c>
      <c r="Q39" s="267">
        <v>-0.3</v>
      </c>
      <c r="R39" s="267">
        <v>4.4000000000000004</v>
      </c>
      <c r="S39" s="267">
        <v>8.3000000000000007</v>
      </c>
    </row>
    <row r="40" spans="1:32" ht="13.5" customHeight="1">
      <c r="A40" s="236" t="s">
        <v>85</v>
      </c>
      <c r="B40" s="234">
        <v>3</v>
      </c>
      <c r="C40" s="246"/>
      <c r="D40" s="256">
        <v>2</v>
      </c>
      <c r="E40" s="267">
        <v>-2.4</v>
      </c>
      <c r="F40" s="267">
        <v>-0.5</v>
      </c>
      <c r="G40" s="267">
        <v>-2.6</v>
      </c>
      <c r="H40" s="267">
        <v>-9.1</v>
      </c>
      <c r="I40" s="267">
        <v>6.4</v>
      </c>
      <c r="J40" s="267">
        <v>10.3</v>
      </c>
      <c r="K40" s="267">
        <v>-9.1</v>
      </c>
      <c r="L40" s="267">
        <v>-11.7</v>
      </c>
      <c r="M40" s="267">
        <v>0.7</v>
      </c>
      <c r="N40" s="267">
        <v>-2.8</v>
      </c>
      <c r="O40" s="267">
        <v>-1.9</v>
      </c>
      <c r="P40" s="267">
        <v>4.0999999999999996</v>
      </c>
      <c r="Q40" s="267">
        <v>3.2</v>
      </c>
      <c r="R40" s="267">
        <v>-0.9</v>
      </c>
      <c r="S40" s="267">
        <v>5.3</v>
      </c>
    </row>
    <row r="41" spans="1:32" ht="13.5" customHeight="1">
      <c r="A41" s="237" t="s">
        <v>85</v>
      </c>
      <c r="B41" s="234">
        <v>4</v>
      </c>
      <c r="C41" s="246"/>
      <c r="D41" s="256">
        <v>0.5</v>
      </c>
      <c r="E41" s="267">
        <v>0.6</v>
      </c>
      <c r="F41" s="267">
        <v>-2.6</v>
      </c>
      <c r="G41" s="267">
        <v>-4.9000000000000004</v>
      </c>
      <c r="H41" s="267">
        <v>-3</v>
      </c>
      <c r="I41" s="267">
        <v>1</v>
      </c>
      <c r="J41" s="267">
        <v>5.0999999999999996</v>
      </c>
      <c r="K41" s="267">
        <v>-1.8</v>
      </c>
      <c r="L41" s="267">
        <v>-8.6999999999999993</v>
      </c>
      <c r="M41" s="267">
        <v>1.9</v>
      </c>
      <c r="N41" s="267">
        <v>-8.6</v>
      </c>
      <c r="O41" s="267">
        <v>-2.2000000000000002</v>
      </c>
      <c r="P41" s="267">
        <v>19.7</v>
      </c>
      <c r="Q41" s="267">
        <v>-0.4</v>
      </c>
      <c r="R41" s="267">
        <v>5.2</v>
      </c>
      <c r="S41" s="267">
        <v>1.2</v>
      </c>
    </row>
    <row r="42" spans="1:32" ht="13.5" customHeight="1">
      <c r="A42" s="236" t="s">
        <v>85</v>
      </c>
      <c r="B42" s="234">
        <v>5</v>
      </c>
      <c r="D42" s="256">
        <v>2.9</v>
      </c>
      <c r="E42" s="267">
        <v>-4.8</v>
      </c>
      <c r="F42" s="267">
        <v>3.6</v>
      </c>
      <c r="G42" s="267">
        <v>-2.2999999999999998</v>
      </c>
      <c r="H42" s="267">
        <v>-1.4</v>
      </c>
      <c r="I42" s="267">
        <v>1.7</v>
      </c>
      <c r="J42" s="267">
        <v>4</v>
      </c>
      <c r="K42" s="267">
        <v>5.3</v>
      </c>
      <c r="L42" s="267">
        <v>-6.5</v>
      </c>
      <c r="M42" s="267">
        <v>6.1</v>
      </c>
      <c r="N42" s="267">
        <v>-6</v>
      </c>
      <c r="O42" s="267">
        <v>-3.8</v>
      </c>
      <c r="P42" s="267">
        <v>13.9</v>
      </c>
      <c r="Q42" s="267">
        <v>-1.3</v>
      </c>
      <c r="R42" s="267">
        <v>7</v>
      </c>
      <c r="S42" s="267">
        <v>11.3</v>
      </c>
    </row>
    <row r="43" spans="1:32" ht="13.5" customHeight="1">
      <c r="A43" s="236" t="s">
        <v>85</v>
      </c>
      <c r="B43" s="234">
        <v>6</v>
      </c>
      <c r="C43" s="246"/>
      <c r="D43" s="256">
        <v>-0.5</v>
      </c>
      <c r="E43" s="267">
        <v>-4.5</v>
      </c>
      <c r="F43" s="267">
        <v>-1.2</v>
      </c>
      <c r="G43" s="267">
        <v>-4.3</v>
      </c>
      <c r="H43" s="267">
        <v>-8.6999999999999993</v>
      </c>
      <c r="I43" s="267">
        <v>-0.4</v>
      </c>
      <c r="J43" s="267">
        <v>6.4</v>
      </c>
      <c r="K43" s="267">
        <v>-4.2</v>
      </c>
      <c r="L43" s="267">
        <v>-11.3</v>
      </c>
      <c r="M43" s="267">
        <v>0.5</v>
      </c>
      <c r="N43" s="267">
        <v>-5.8</v>
      </c>
      <c r="O43" s="267">
        <v>0.3</v>
      </c>
      <c r="P43" s="267">
        <v>4</v>
      </c>
      <c r="Q43" s="267">
        <v>-3.9</v>
      </c>
      <c r="R43" s="267">
        <v>-3.8</v>
      </c>
      <c r="S43" s="267">
        <v>4.5999999999999996</v>
      </c>
    </row>
    <row r="44" spans="1:32" ht="13.5" customHeight="1">
      <c r="A44" s="236" t="s">
        <v>85</v>
      </c>
      <c r="B44" s="234">
        <v>7</v>
      </c>
      <c r="C44" s="246"/>
      <c r="D44" s="256">
        <v>-0.9</v>
      </c>
      <c r="E44" s="267">
        <v>-2.6</v>
      </c>
      <c r="F44" s="267">
        <v>-1.1000000000000001</v>
      </c>
      <c r="G44" s="267">
        <v>-1.6</v>
      </c>
      <c r="H44" s="267">
        <v>2</v>
      </c>
      <c r="I44" s="267">
        <v>-5.7</v>
      </c>
      <c r="J44" s="267">
        <v>2.7</v>
      </c>
      <c r="K44" s="267">
        <v>6</v>
      </c>
      <c r="L44" s="267">
        <v>-8.9</v>
      </c>
      <c r="M44" s="267">
        <v>0.6</v>
      </c>
      <c r="N44" s="267">
        <v>-13.4</v>
      </c>
      <c r="O44" s="267">
        <v>2.2999999999999998</v>
      </c>
      <c r="P44" s="267">
        <v>17.7</v>
      </c>
      <c r="Q44" s="267">
        <v>-6.5</v>
      </c>
      <c r="R44" s="267">
        <v>9.1999999999999993</v>
      </c>
      <c r="S44" s="267">
        <v>3.3</v>
      </c>
    </row>
    <row r="45" spans="1:32" ht="13.5" customHeight="1">
      <c r="A45" s="236" t="s">
        <v>85</v>
      </c>
      <c r="B45" s="234">
        <v>8</v>
      </c>
      <c r="C45" s="246"/>
      <c r="D45" s="256">
        <v>0</v>
      </c>
      <c r="E45" s="267">
        <v>-8.8000000000000007</v>
      </c>
      <c r="F45" s="267">
        <v>1.9</v>
      </c>
      <c r="G45" s="267">
        <v>-0.4</v>
      </c>
      <c r="H45" s="267">
        <v>1.5</v>
      </c>
      <c r="I45" s="267">
        <v>-2.9</v>
      </c>
      <c r="J45" s="267">
        <v>5.3</v>
      </c>
      <c r="K45" s="267">
        <v>0.6</v>
      </c>
      <c r="L45" s="267">
        <v>-4.0999999999999996</v>
      </c>
      <c r="M45" s="267">
        <v>3.1</v>
      </c>
      <c r="N45" s="267">
        <v>-11.5</v>
      </c>
      <c r="O45" s="267">
        <v>2.2000000000000002</v>
      </c>
      <c r="P45" s="267">
        <v>14</v>
      </c>
      <c r="Q45" s="267">
        <v>-5.2</v>
      </c>
      <c r="R45" s="267">
        <v>-0.2</v>
      </c>
      <c r="S45" s="267">
        <v>2.9</v>
      </c>
    </row>
    <row r="46" spans="1:32" ht="13.5" customHeight="1">
      <c r="A46" s="238" t="s">
        <v>85</v>
      </c>
      <c r="B46" s="242">
        <v>9</v>
      </c>
      <c r="C46" s="248"/>
      <c r="D46" s="259">
        <v>-1.6</v>
      </c>
      <c r="E46" s="270">
        <v>-1.3</v>
      </c>
      <c r="F46" s="270">
        <v>-1.7</v>
      </c>
      <c r="G46" s="270">
        <v>-8.8000000000000007</v>
      </c>
      <c r="H46" s="270">
        <v>-10.5</v>
      </c>
      <c r="I46" s="270">
        <v>-2.9</v>
      </c>
      <c r="J46" s="270">
        <v>3.8</v>
      </c>
      <c r="K46" s="270">
        <v>-2.1</v>
      </c>
      <c r="L46" s="270">
        <v>-10.9</v>
      </c>
      <c r="M46" s="270">
        <v>-4.5999999999999996</v>
      </c>
      <c r="N46" s="270">
        <v>-16</v>
      </c>
      <c r="O46" s="270">
        <v>3.6</v>
      </c>
      <c r="P46" s="270">
        <v>13</v>
      </c>
      <c r="Q46" s="270">
        <v>-4.2</v>
      </c>
      <c r="R46" s="270">
        <v>2.8</v>
      </c>
      <c r="S46" s="270">
        <v>-0.2</v>
      </c>
    </row>
    <row r="47" spans="1:32" ht="27" customHeight="1">
      <c r="A47" s="239" t="s">
        <v>470</v>
      </c>
      <c r="B47" s="239"/>
      <c r="C47" s="249"/>
      <c r="D47" s="261">
        <v>4</v>
      </c>
      <c r="E47" s="261">
        <v>14</v>
      </c>
      <c r="F47" s="261">
        <v>4.3</v>
      </c>
      <c r="G47" s="261">
        <v>-4.2</v>
      </c>
      <c r="H47" s="261">
        <v>-8.6999999999999993</v>
      </c>
      <c r="I47" s="261">
        <v>5.6</v>
      </c>
      <c r="J47" s="261">
        <v>2</v>
      </c>
      <c r="K47" s="261">
        <v>-5.7</v>
      </c>
      <c r="L47" s="261">
        <v>-2.7</v>
      </c>
      <c r="M47" s="261">
        <v>-3.3</v>
      </c>
      <c r="N47" s="261">
        <v>-1.3</v>
      </c>
      <c r="O47" s="261">
        <v>-2.4</v>
      </c>
      <c r="P47" s="261">
        <v>31.7</v>
      </c>
      <c r="Q47" s="261">
        <v>2.2000000000000002</v>
      </c>
      <c r="R47" s="261">
        <v>-4.3</v>
      </c>
      <c r="S47" s="261">
        <v>1.3</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5">
      <c r="A49" s="228" t="s">
        <v>471</v>
      </c>
      <c r="B49" s="8"/>
      <c r="C49" s="8"/>
      <c r="H49" s="309"/>
      <c r="I49" s="309"/>
      <c r="J49" s="309"/>
      <c r="K49" s="309"/>
      <c r="L49" s="309"/>
      <c r="M49" s="309"/>
      <c r="N49" s="309"/>
      <c r="O49" s="309"/>
      <c r="S49" s="19" t="s">
        <v>131</v>
      </c>
    </row>
    <row r="50" spans="1:19">
      <c r="A50" s="229" t="s">
        <v>52</v>
      </c>
      <c r="B50" s="229"/>
      <c r="C50" s="243"/>
      <c r="D50" s="251" t="s">
        <v>69</v>
      </c>
      <c r="E50" s="251" t="s">
        <v>439</v>
      </c>
      <c r="F50" s="251" t="s">
        <v>126</v>
      </c>
      <c r="G50" s="251" t="s">
        <v>103</v>
      </c>
      <c r="H50" s="251" t="s">
        <v>214</v>
      </c>
      <c r="I50" s="251" t="s">
        <v>274</v>
      </c>
      <c r="J50" s="251" t="s">
        <v>454</v>
      </c>
      <c r="K50" s="251" t="s">
        <v>455</v>
      </c>
      <c r="L50" s="251" t="s">
        <v>79</v>
      </c>
      <c r="M50" s="251" t="s">
        <v>332</v>
      </c>
      <c r="N50" s="251" t="s">
        <v>18</v>
      </c>
      <c r="O50" s="251" t="s">
        <v>176</v>
      </c>
      <c r="P50" s="251" t="s">
        <v>132</v>
      </c>
      <c r="Q50" s="251" t="s">
        <v>457</v>
      </c>
      <c r="R50" s="251" t="s">
        <v>458</v>
      </c>
      <c r="S50" s="251" t="s">
        <v>4</v>
      </c>
    </row>
    <row r="51" spans="1:19">
      <c r="A51" s="230"/>
      <c r="B51" s="230"/>
      <c r="C51" s="244"/>
      <c r="D51" s="252" t="s">
        <v>93</v>
      </c>
      <c r="E51" s="252"/>
      <c r="F51" s="252"/>
      <c r="G51" s="252" t="s">
        <v>428</v>
      </c>
      <c r="H51" s="252" t="s">
        <v>388</v>
      </c>
      <c r="I51" s="252" t="s">
        <v>367</v>
      </c>
      <c r="J51" s="252" t="s">
        <v>460</v>
      </c>
      <c r="K51" s="252" t="s">
        <v>148</v>
      </c>
      <c r="L51" s="279" t="s">
        <v>270</v>
      </c>
      <c r="M51" s="283" t="s">
        <v>196</v>
      </c>
      <c r="N51" s="279" t="s">
        <v>278</v>
      </c>
      <c r="O51" s="279" t="s">
        <v>459</v>
      </c>
      <c r="P51" s="279" t="s">
        <v>412</v>
      </c>
      <c r="Q51" s="279" t="s">
        <v>442</v>
      </c>
      <c r="R51" s="279" t="s">
        <v>167</v>
      </c>
      <c r="S51" s="287" t="s">
        <v>334</v>
      </c>
    </row>
    <row r="52" spans="1:19" ht="18" customHeight="1">
      <c r="A52" s="231"/>
      <c r="B52" s="231"/>
      <c r="C52" s="250"/>
      <c r="D52" s="253" t="s">
        <v>209</v>
      </c>
      <c r="E52" s="253" t="s">
        <v>387</v>
      </c>
      <c r="F52" s="253" t="s">
        <v>34</v>
      </c>
      <c r="G52" s="253" t="s">
        <v>461</v>
      </c>
      <c r="H52" s="253" t="s">
        <v>16</v>
      </c>
      <c r="I52" s="253" t="s">
        <v>61</v>
      </c>
      <c r="J52" s="253" t="s">
        <v>310</v>
      </c>
      <c r="K52" s="253" t="s">
        <v>462</v>
      </c>
      <c r="L52" s="280" t="s">
        <v>161</v>
      </c>
      <c r="M52" s="284" t="s">
        <v>463</v>
      </c>
      <c r="N52" s="280" t="s">
        <v>75</v>
      </c>
      <c r="O52" s="280" t="s">
        <v>422</v>
      </c>
      <c r="P52" s="284" t="s">
        <v>304</v>
      </c>
      <c r="Q52" s="284" t="s">
        <v>464</v>
      </c>
      <c r="R52" s="280" t="s">
        <v>465</v>
      </c>
      <c r="S52" s="280" t="s">
        <v>205</v>
      </c>
    </row>
    <row r="53" spans="1:19" ht="15.75" customHeight="1">
      <c r="A53" s="293"/>
      <c r="B53" s="293"/>
      <c r="C53" s="293"/>
      <c r="D53" s="254" t="s">
        <v>134</v>
      </c>
      <c r="E53" s="254"/>
      <c r="F53" s="254"/>
      <c r="G53" s="254"/>
      <c r="H53" s="254"/>
      <c r="I53" s="254"/>
      <c r="J53" s="254"/>
      <c r="K53" s="254"/>
      <c r="L53" s="254"/>
      <c r="M53" s="254"/>
      <c r="N53" s="254"/>
      <c r="O53" s="254"/>
      <c r="P53" s="254"/>
      <c r="Q53" s="254"/>
      <c r="R53" s="254"/>
      <c r="S53" s="293"/>
    </row>
    <row r="54" spans="1:19" ht="13.5" customHeight="1">
      <c r="A54" s="233" t="s">
        <v>185</v>
      </c>
      <c r="B54" s="233" t="s">
        <v>58</v>
      </c>
      <c r="C54" s="246" t="s">
        <v>56</v>
      </c>
      <c r="D54" s="255">
        <v>105.6</v>
      </c>
      <c r="E54" s="266">
        <v>96.9</v>
      </c>
      <c r="F54" s="266">
        <v>108.1</v>
      </c>
      <c r="G54" s="266">
        <v>106.3</v>
      </c>
      <c r="H54" s="266">
        <v>99.6</v>
      </c>
      <c r="I54" s="266">
        <v>114.2</v>
      </c>
      <c r="J54" s="266">
        <v>102</v>
      </c>
      <c r="K54" s="266">
        <v>104.3</v>
      </c>
      <c r="L54" s="281">
        <v>104.5</v>
      </c>
      <c r="M54" s="281">
        <v>103.2</v>
      </c>
      <c r="N54" s="281">
        <v>108.1</v>
      </c>
      <c r="O54" s="281">
        <v>116.8</v>
      </c>
      <c r="P54" s="266">
        <v>98.5</v>
      </c>
      <c r="Q54" s="266">
        <v>102.1</v>
      </c>
      <c r="R54" s="266">
        <v>103.3</v>
      </c>
      <c r="S54" s="281">
        <v>103.5</v>
      </c>
    </row>
    <row r="55" spans="1:19" ht="13.5" customHeight="1">
      <c r="A55" s="234" t="s">
        <v>51</v>
      </c>
      <c r="B55" s="234" t="s">
        <v>331</v>
      </c>
      <c r="C55" s="246"/>
      <c r="D55" s="256">
        <v>104.2</v>
      </c>
      <c r="E55" s="267">
        <v>97.9</v>
      </c>
      <c r="F55" s="267">
        <v>104.5</v>
      </c>
      <c r="G55" s="267">
        <v>101.9</v>
      </c>
      <c r="H55" s="267">
        <v>100.1</v>
      </c>
      <c r="I55" s="267">
        <v>110.1</v>
      </c>
      <c r="J55" s="267">
        <v>102.2</v>
      </c>
      <c r="K55" s="267">
        <v>102.5</v>
      </c>
      <c r="L55" s="282">
        <v>95.1</v>
      </c>
      <c r="M55" s="282">
        <v>101.1</v>
      </c>
      <c r="N55" s="282">
        <v>118.9</v>
      </c>
      <c r="O55" s="282">
        <v>119.5</v>
      </c>
      <c r="P55" s="267">
        <v>94.9</v>
      </c>
      <c r="Q55" s="267">
        <v>103.2</v>
      </c>
      <c r="R55" s="267">
        <v>99.2</v>
      </c>
      <c r="S55" s="282">
        <v>101.8</v>
      </c>
    </row>
    <row r="56" spans="1:19" ht="13.5" customHeight="1">
      <c r="A56" s="234"/>
      <c r="B56" s="234" t="s">
        <v>240</v>
      </c>
      <c r="C56" s="246"/>
      <c r="D56" s="256">
        <v>100</v>
      </c>
      <c r="E56" s="267">
        <v>100</v>
      </c>
      <c r="F56" s="267">
        <v>100</v>
      </c>
      <c r="G56" s="267">
        <v>100</v>
      </c>
      <c r="H56" s="267">
        <v>100</v>
      </c>
      <c r="I56" s="267">
        <v>100</v>
      </c>
      <c r="J56" s="267">
        <v>100</v>
      </c>
      <c r="K56" s="267">
        <v>100</v>
      </c>
      <c r="L56" s="282">
        <v>100</v>
      </c>
      <c r="M56" s="282">
        <v>100</v>
      </c>
      <c r="N56" s="282">
        <v>100</v>
      </c>
      <c r="O56" s="282">
        <v>100</v>
      </c>
      <c r="P56" s="267">
        <v>100</v>
      </c>
      <c r="Q56" s="267">
        <v>100</v>
      </c>
      <c r="R56" s="267">
        <v>100</v>
      </c>
      <c r="S56" s="282">
        <v>100</v>
      </c>
    </row>
    <row r="57" spans="1:19" ht="13.5" customHeight="1">
      <c r="A57" s="234"/>
      <c r="B57" s="234" t="s">
        <v>149</v>
      </c>
      <c r="C57" s="246"/>
      <c r="D57" s="256">
        <v>101.1</v>
      </c>
      <c r="E57" s="267">
        <v>104.2</v>
      </c>
      <c r="F57" s="267">
        <v>102.3</v>
      </c>
      <c r="G57" s="267">
        <v>103</v>
      </c>
      <c r="H57" s="267">
        <v>96.6</v>
      </c>
      <c r="I57" s="267">
        <v>103.3</v>
      </c>
      <c r="J57" s="267">
        <v>99.6</v>
      </c>
      <c r="K57" s="267">
        <v>97</v>
      </c>
      <c r="L57" s="267">
        <v>114.5</v>
      </c>
      <c r="M57" s="267">
        <v>100.1</v>
      </c>
      <c r="N57" s="267">
        <v>99.6</v>
      </c>
      <c r="O57" s="267">
        <v>105.7</v>
      </c>
      <c r="P57" s="267">
        <v>87.9</v>
      </c>
      <c r="Q57" s="267">
        <v>99.2</v>
      </c>
      <c r="R57" s="267">
        <v>101.6</v>
      </c>
      <c r="S57" s="267">
        <v>110.6</v>
      </c>
    </row>
    <row r="58" spans="1:19" ht="13.5" customHeight="1">
      <c r="A58" s="234"/>
      <c r="B58" s="234" t="s">
        <v>364</v>
      </c>
      <c r="C58" s="246"/>
      <c r="D58" s="257">
        <v>102.1</v>
      </c>
      <c r="E58" s="263">
        <v>98.5</v>
      </c>
      <c r="F58" s="263">
        <v>102.9</v>
      </c>
      <c r="G58" s="263">
        <v>102.2</v>
      </c>
      <c r="H58" s="263">
        <v>98.8</v>
      </c>
      <c r="I58" s="263">
        <v>99.3</v>
      </c>
      <c r="J58" s="263">
        <v>99.1</v>
      </c>
      <c r="K58" s="263">
        <v>104.3</v>
      </c>
      <c r="L58" s="263">
        <v>108</v>
      </c>
      <c r="M58" s="263">
        <v>101.3</v>
      </c>
      <c r="N58" s="263">
        <v>103.3</v>
      </c>
      <c r="O58" s="263">
        <v>108.9</v>
      </c>
      <c r="P58" s="263">
        <v>91.1</v>
      </c>
      <c r="Q58" s="263">
        <v>100.4</v>
      </c>
      <c r="R58" s="263">
        <v>100.5</v>
      </c>
      <c r="S58" s="263">
        <v>118</v>
      </c>
    </row>
    <row r="59" spans="1:19" ht="13.5" customHeight="1">
      <c r="A59" s="235"/>
      <c r="B59" s="235" t="s">
        <v>155</v>
      </c>
      <c r="C59" s="247"/>
      <c r="D59" s="258">
        <v>103</v>
      </c>
      <c r="E59" s="269">
        <v>101.2</v>
      </c>
      <c r="F59" s="269">
        <v>104.2</v>
      </c>
      <c r="G59" s="269">
        <v>103.4</v>
      </c>
      <c r="H59" s="269">
        <v>101.1</v>
      </c>
      <c r="I59" s="269">
        <v>102.2</v>
      </c>
      <c r="J59" s="269">
        <v>97.5</v>
      </c>
      <c r="K59" s="269">
        <v>104.8</v>
      </c>
      <c r="L59" s="269">
        <v>103.2</v>
      </c>
      <c r="M59" s="269">
        <v>103.3</v>
      </c>
      <c r="N59" s="269">
        <v>102.1</v>
      </c>
      <c r="O59" s="269">
        <v>105.3</v>
      </c>
      <c r="P59" s="269">
        <v>98.5</v>
      </c>
      <c r="Q59" s="269">
        <v>100</v>
      </c>
      <c r="R59" s="269">
        <v>101</v>
      </c>
      <c r="S59" s="269">
        <v>116.2</v>
      </c>
    </row>
    <row r="60" spans="1:19" ht="13.5" customHeight="1">
      <c r="A60" s="234" t="s">
        <v>169</v>
      </c>
      <c r="B60" s="234">
        <v>9</v>
      </c>
      <c r="C60" s="246" t="s">
        <v>253</v>
      </c>
      <c r="D60" s="255">
        <v>103.4</v>
      </c>
      <c r="E60" s="266">
        <v>104.7</v>
      </c>
      <c r="F60" s="266">
        <v>104.1</v>
      </c>
      <c r="G60" s="266">
        <v>105.6</v>
      </c>
      <c r="H60" s="266">
        <v>103.2</v>
      </c>
      <c r="I60" s="266">
        <v>105</v>
      </c>
      <c r="J60" s="266">
        <v>95.6</v>
      </c>
      <c r="K60" s="266">
        <v>102.7</v>
      </c>
      <c r="L60" s="266">
        <v>102.6</v>
      </c>
      <c r="M60" s="266">
        <v>102.6</v>
      </c>
      <c r="N60" s="266">
        <v>102.7</v>
      </c>
      <c r="O60" s="266">
        <v>106.6</v>
      </c>
      <c r="P60" s="266">
        <v>94.4</v>
      </c>
      <c r="Q60" s="266">
        <v>103.3</v>
      </c>
      <c r="R60" s="266">
        <v>97.5</v>
      </c>
      <c r="S60" s="266">
        <v>118.2</v>
      </c>
    </row>
    <row r="61" spans="1:19" ht="13.5" customHeight="1">
      <c r="A61" s="236" t="s">
        <v>85</v>
      </c>
      <c r="B61" s="234">
        <v>10</v>
      </c>
      <c r="C61" s="246"/>
      <c r="D61" s="256">
        <v>105.6</v>
      </c>
      <c r="E61" s="267">
        <v>104.2</v>
      </c>
      <c r="F61" s="267">
        <v>107.6</v>
      </c>
      <c r="G61" s="267">
        <v>102.9</v>
      </c>
      <c r="H61" s="267">
        <v>105.9</v>
      </c>
      <c r="I61" s="267">
        <v>103.4</v>
      </c>
      <c r="J61" s="267">
        <v>98.2</v>
      </c>
      <c r="K61" s="267">
        <v>107.5</v>
      </c>
      <c r="L61" s="267">
        <v>100.6</v>
      </c>
      <c r="M61" s="267">
        <v>105.2</v>
      </c>
      <c r="N61" s="267">
        <v>100.5</v>
      </c>
      <c r="O61" s="267">
        <v>107</v>
      </c>
      <c r="P61" s="267">
        <v>110.5</v>
      </c>
      <c r="Q61" s="267">
        <v>98.3</v>
      </c>
      <c r="R61" s="267">
        <v>101.6</v>
      </c>
      <c r="S61" s="267">
        <v>118.6</v>
      </c>
    </row>
    <row r="62" spans="1:19" ht="13.5" customHeight="1">
      <c r="A62" s="236" t="s">
        <v>85</v>
      </c>
      <c r="B62" s="234">
        <v>11</v>
      </c>
      <c r="C62" s="246"/>
      <c r="D62" s="256">
        <v>106.7</v>
      </c>
      <c r="E62" s="267">
        <v>101.8</v>
      </c>
      <c r="F62" s="267">
        <v>110</v>
      </c>
      <c r="G62" s="267">
        <v>105.8</v>
      </c>
      <c r="H62" s="267">
        <v>100.6</v>
      </c>
      <c r="I62" s="267">
        <v>106.1</v>
      </c>
      <c r="J62" s="267">
        <v>99.2</v>
      </c>
      <c r="K62" s="267">
        <v>103.5</v>
      </c>
      <c r="L62" s="267">
        <v>101</v>
      </c>
      <c r="M62" s="267">
        <v>108.1</v>
      </c>
      <c r="N62" s="267">
        <v>102.1</v>
      </c>
      <c r="O62" s="267">
        <v>108.9</v>
      </c>
      <c r="P62" s="267">
        <v>105.8</v>
      </c>
      <c r="Q62" s="267">
        <v>100.4</v>
      </c>
      <c r="R62" s="267">
        <v>98.7</v>
      </c>
      <c r="S62" s="267">
        <v>119.8</v>
      </c>
    </row>
    <row r="63" spans="1:19" ht="13.5" customHeight="1">
      <c r="A63" s="236" t="s">
        <v>85</v>
      </c>
      <c r="B63" s="234">
        <v>12</v>
      </c>
      <c r="D63" s="256">
        <v>103.4</v>
      </c>
      <c r="E63" s="267">
        <v>103.5</v>
      </c>
      <c r="F63" s="267">
        <v>106.9</v>
      </c>
      <c r="G63" s="267">
        <v>101.7</v>
      </c>
      <c r="H63" s="267">
        <v>99.5</v>
      </c>
      <c r="I63" s="267">
        <v>105.7</v>
      </c>
      <c r="J63" s="267">
        <v>96.3</v>
      </c>
      <c r="K63" s="267">
        <v>103.5</v>
      </c>
      <c r="L63" s="267">
        <v>100.8</v>
      </c>
      <c r="M63" s="267">
        <v>107</v>
      </c>
      <c r="N63" s="267">
        <v>101.6</v>
      </c>
      <c r="O63" s="267">
        <v>107.2</v>
      </c>
      <c r="P63" s="267">
        <v>90.8</v>
      </c>
      <c r="Q63" s="267">
        <v>97.7</v>
      </c>
      <c r="R63" s="267">
        <v>107.2</v>
      </c>
      <c r="S63" s="267">
        <v>117.5</v>
      </c>
    </row>
    <row r="64" spans="1:19" ht="13.5" customHeight="1">
      <c r="A64" s="236" t="s">
        <v>469</v>
      </c>
      <c r="B64" s="234" t="s">
        <v>361</v>
      </c>
      <c r="C64" s="246"/>
      <c r="D64" s="256">
        <v>98</v>
      </c>
      <c r="E64" s="267">
        <v>87.6</v>
      </c>
      <c r="F64" s="267">
        <v>94.5</v>
      </c>
      <c r="G64" s="267">
        <v>95.9</v>
      </c>
      <c r="H64" s="267">
        <v>91</v>
      </c>
      <c r="I64" s="267">
        <v>92.6</v>
      </c>
      <c r="J64" s="267">
        <v>98</v>
      </c>
      <c r="K64" s="267">
        <v>98.5</v>
      </c>
      <c r="L64" s="267">
        <v>89.3</v>
      </c>
      <c r="M64" s="267">
        <v>93.2</v>
      </c>
      <c r="N64" s="267">
        <v>94.4</v>
      </c>
      <c r="O64" s="267">
        <v>110.2</v>
      </c>
      <c r="P64" s="267">
        <v>111.8</v>
      </c>
      <c r="Q64" s="267">
        <v>96.1</v>
      </c>
      <c r="R64" s="267">
        <v>113.5</v>
      </c>
      <c r="S64" s="267">
        <v>116.3</v>
      </c>
    </row>
    <row r="65" spans="1:19" ht="13.5" customHeight="1">
      <c r="A65" s="236" t="s">
        <v>85</v>
      </c>
      <c r="B65" s="234">
        <v>2</v>
      </c>
      <c r="C65" s="246"/>
      <c r="D65" s="256">
        <v>102.7</v>
      </c>
      <c r="E65" s="267">
        <v>105.8</v>
      </c>
      <c r="F65" s="267">
        <v>104.2</v>
      </c>
      <c r="G65" s="267">
        <v>95.3</v>
      </c>
      <c r="H65" s="267">
        <v>87.4</v>
      </c>
      <c r="I65" s="267">
        <v>99.9</v>
      </c>
      <c r="J65" s="267">
        <v>99.2</v>
      </c>
      <c r="K65" s="267">
        <v>97.1</v>
      </c>
      <c r="L65" s="267">
        <v>87.8</v>
      </c>
      <c r="M65" s="267">
        <v>104.5</v>
      </c>
      <c r="N65" s="267">
        <v>84.4</v>
      </c>
      <c r="O65" s="267">
        <v>111.8</v>
      </c>
      <c r="P65" s="267">
        <v>113.9</v>
      </c>
      <c r="Q65" s="267">
        <v>94.5</v>
      </c>
      <c r="R65" s="267">
        <v>104</v>
      </c>
      <c r="S65" s="267">
        <v>119.9</v>
      </c>
    </row>
    <row r="66" spans="1:19" ht="13.5" customHeight="1">
      <c r="A66" s="236" t="s">
        <v>85</v>
      </c>
      <c r="B66" s="234">
        <v>3</v>
      </c>
      <c r="C66" s="246"/>
      <c r="D66" s="256">
        <v>103.3</v>
      </c>
      <c r="E66" s="267">
        <v>100.9</v>
      </c>
      <c r="F66" s="267">
        <v>103.6</v>
      </c>
      <c r="G66" s="267">
        <v>99.8</v>
      </c>
      <c r="H66" s="267">
        <v>92.7</v>
      </c>
      <c r="I66" s="267">
        <v>98</v>
      </c>
      <c r="J66" s="267">
        <v>98.9</v>
      </c>
      <c r="K66" s="267">
        <v>98.9</v>
      </c>
      <c r="L66" s="267">
        <v>89.1</v>
      </c>
      <c r="M66" s="267">
        <v>105.4</v>
      </c>
      <c r="N66" s="267">
        <v>97.2</v>
      </c>
      <c r="O66" s="267">
        <v>110.5</v>
      </c>
      <c r="P66" s="267">
        <v>110.1</v>
      </c>
      <c r="Q66" s="267">
        <v>99.1</v>
      </c>
      <c r="R66" s="267">
        <v>112.9</v>
      </c>
      <c r="S66" s="267">
        <v>119.5</v>
      </c>
    </row>
    <row r="67" spans="1:19" ht="13.5" customHeight="1">
      <c r="A67" s="237" t="s">
        <v>85</v>
      </c>
      <c r="B67" s="234">
        <v>4</v>
      </c>
      <c r="C67" s="246"/>
      <c r="D67" s="256">
        <v>107.6</v>
      </c>
      <c r="E67" s="267">
        <v>110.5</v>
      </c>
      <c r="F67" s="267">
        <v>106.7</v>
      </c>
      <c r="G67" s="267">
        <v>104.1</v>
      </c>
      <c r="H67" s="267">
        <v>93.3</v>
      </c>
      <c r="I67" s="267">
        <v>104.6</v>
      </c>
      <c r="J67" s="267">
        <v>103.9</v>
      </c>
      <c r="K67" s="267">
        <v>103.4</v>
      </c>
      <c r="L67" s="267">
        <v>93</v>
      </c>
      <c r="M67" s="267">
        <v>109.3</v>
      </c>
      <c r="N67" s="267">
        <v>94.4</v>
      </c>
      <c r="O67" s="267">
        <v>117.5</v>
      </c>
      <c r="P67" s="267">
        <v>128.30000000000001</v>
      </c>
      <c r="Q67" s="267">
        <v>100.8</v>
      </c>
      <c r="R67" s="267">
        <v>113.9</v>
      </c>
      <c r="S67" s="267">
        <v>121.7</v>
      </c>
    </row>
    <row r="68" spans="1:19" ht="13.5" customHeight="1">
      <c r="A68" s="236" t="s">
        <v>85</v>
      </c>
      <c r="B68" s="234">
        <v>5</v>
      </c>
      <c r="D68" s="256">
        <v>102.6</v>
      </c>
      <c r="E68" s="267">
        <v>91.7</v>
      </c>
      <c r="F68" s="267">
        <v>100.6</v>
      </c>
      <c r="G68" s="267">
        <v>105</v>
      </c>
      <c r="H68" s="267">
        <v>96.4</v>
      </c>
      <c r="I68" s="267">
        <v>97.3</v>
      </c>
      <c r="J68" s="267">
        <v>100.3</v>
      </c>
      <c r="K68" s="267">
        <v>107.8</v>
      </c>
      <c r="L68" s="267">
        <v>92.5</v>
      </c>
      <c r="M68" s="267">
        <v>104.7</v>
      </c>
      <c r="N68" s="267">
        <v>100.2</v>
      </c>
      <c r="O68" s="267">
        <v>108.3</v>
      </c>
      <c r="P68" s="267">
        <v>125.7</v>
      </c>
      <c r="Q68" s="267">
        <v>95.4</v>
      </c>
      <c r="R68" s="267">
        <v>110.4</v>
      </c>
      <c r="S68" s="267">
        <v>116.4</v>
      </c>
    </row>
    <row r="69" spans="1:19" ht="13.5" customHeight="1">
      <c r="A69" s="234" t="s">
        <v>85</v>
      </c>
      <c r="B69" s="234">
        <v>6</v>
      </c>
      <c r="C69" s="246"/>
      <c r="D69" s="256">
        <v>106.3</v>
      </c>
      <c r="E69" s="267">
        <v>106.2</v>
      </c>
      <c r="F69" s="267">
        <v>107.2</v>
      </c>
      <c r="G69" s="267">
        <v>101.7</v>
      </c>
      <c r="H69" s="267">
        <v>93.3</v>
      </c>
      <c r="I69" s="267">
        <v>103.1</v>
      </c>
      <c r="J69" s="267">
        <v>102.5</v>
      </c>
      <c r="K69" s="267">
        <v>104.4</v>
      </c>
      <c r="L69" s="267">
        <v>93.2</v>
      </c>
      <c r="M69" s="267">
        <v>106.8</v>
      </c>
      <c r="N69" s="267">
        <v>97.2</v>
      </c>
      <c r="O69" s="267">
        <v>124.3</v>
      </c>
      <c r="P69" s="267">
        <v>122.1</v>
      </c>
      <c r="Q69" s="267">
        <v>94.9</v>
      </c>
      <c r="R69" s="267">
        <v>105.2</v>
      </c>
      <c r="S69" s="267">
        <v>122.3</v>
      </c>
    </row>
    <row r="70" spans="1:19" ht="13.5" customHeight="1">
      <c r="A70" s="236" t="s">
        <v>85</v>
      </c>
      <c r="B70" s="234">
        <v>7</v>
      </c>
      <c r="C70" s="246"/>
      <c r="D70" s="256">
        <v>105.5</v>
      </c>
      <c r="E70" s="267">
        <v>100.4</v>
      </c>
      <c r="F70" s="267">
        <v>106.8</v>
      </c>
      <c r="G70" s="267">
        <v>108.3</v>
      </c>
      <c r="H70" s="267">
        <v>98.7</v>
      </c>
      <c r="I70" s="267">
        <v>98.3</v>
      </c>
      <c r="J70" s="267">
        <v>101.7</v>
      </c>
      <c r="K70" s="267">
        <v>109.7</v>
      </c>
      <c r="L70" s="267">
        <v>96.1</v>
      </c>
      <c r="M70" s="267">
        <v>109.1</v>
      </c>
      <c r="N70" s="267">
        <v>92.2</v>
      </c>
      <c r="O70" s="267">
        <v>123.2</v>
      </c>
      <c r="P70" s="267">
        <v>119.5</v>
      </c>
      <c r="Q70" s="267">
        <v>94.5</v>
      </c>
      <c r="R70" s="267">
        <v>111.2</v>
      </c>
      <c r="S70" s="267">
        <v>122.8</v>
      </c>
    </row>
    <row r="71" spans="1:19" ht="13.5" customHeight="1">
      <c r="A71" s="236" t="s">
        <v>85</v>
      </c>
      <c r="B71" s="234">
        <v>8</v>
      </c>
      <c r="C71" s="246"/>
      <c r="D71" s="256">
        <v>98.9</v>
      </c>
      <c r="E71" s="267">
        <v>92.3</v>
      </c>
      <c r="F71" s="267">
        <v>100.1</v>
      </c>
      <c r="G71" s="267">
        <v>104.3</v>
      </c>
      <c r="H71" s="267">
        <v>100.3</v>
      </c>
      <c r="I71" s="267">
        <v>96.5</v>
      </c>
      <c r="J71" s="267">
        <v>100.2</v>
      </c>
      <c r="K71" s="267">
        <v>100.7</v>
      </c>
      <c r="L71" s="267">
        <v>93.4</v>
      </c>
      <c r="M71" s="267">
        <v>102.9</v>
      </c>
      <c r="N71" s="267">
        <v>86.7</v>
      </c>
      <c r="O71" s="267">
        <v>122.1</v>
      </c>
      <c r="P71" s="267">
        <v>81</v>
      </c>
      <c r="Q71" s="267">
        <v>95.9</v>
      </c>
      <c r="R71" s="267">
        <v>105.3</v>
      </c>
      <c r="S71" s="267">
        <v>117.1</v>
      </c>
    </row>
    <row r="72" spans="1:19" ht="13.5" customHeight="1">
      <c r="A72" s="238" t="s">
        <v>85</v>
      </c>
      <c r="B72" s="242">
        <v>9</v>
      </c>
      <c r="C72" s="248"/>
      <c r="D72" s="259">
        <v>102.8</v>
      </c>
      <c r="E72" s="270">
        <v>104.7</v>
      </c>
      <c r="F72" s="270">
        <v>102.9</v>
      </c>
      <c r="G72" s="270">
        <v>101.1</v>
      </c>
      <c r="H72" s="270">
        <v>87.4</v>
      </c>
      <c r="I72" s="270">
        <v>101.7</v>
      </c>
      <c r="J72" s="270">
        <v>99.9</v>
      </c>
      <c r="K72" s="270">
        <v>96.3</v>
      </c>
      <c r="L72" s="270">
        <v>92.4</v>
      </c>
      <c r="M72" s="270">
        <v>98.1</v>
      </c>
      <c r="N72" s="270">
        <v>97.2</v>
      </c>
      <c r="O72" s="270">
        <v>119</v>
      </c>
      <c r="P72" s="270">
        <v>111.8</v>
      </c>
      <c r="Q72" s="270">
        <v>98.7</v>
      </c>
      <c r="R72" s="270">
        <v>101.3</v>
      </c>
      <c r="S72" s="270">
        <v>115.9</v>
      </c>
    </row>
    <row r="73" spans="1:19" ht="17.25" customHeight="1">
      <c r="A73" s="293"/>
      <c r="B73" s="293"/>
      <c r="C73" s="293"/>
      <c r="D73" s="260" t="s">
        <v>94</v>
      </c>
      <c r="E73" s="260"/>
      <c r="F73" s="260"/>
      <c r="G73" s="260"/>
      <c r="H73" s="260"/>
      <c r="I73" s="260"/>
      <c r="J73" s="260"/>
      <c r="K73" s="260"/>
      <c r="L73" s="260"/>
      <c r="M73" s="260"/>
      <c r="N73" s="260"/>
      <c r="O73" s="260"/>
      <c r="P73" s="260"/>
      <c r="Q73" s="260"/>
      <c r="R73" s="260"/>
      <c r="S73" s="260"/>
    </row>
    <row r="74" spans="1:19" ht="13.5" customHeight="1">
      <c r="A74" s="233" t="s">
        <v>185</v>
      </c>
      <c r="B74" s="233" t="s">
        <v>58</v>
      </c>
      <c r="C74" s="246" t="s">
        <v>56</v>
      </c>
      <c r="D74" s="255">
        <v>-2.2000000000000002</v>
      </c>
      <c r="E74" s="266">
        <v>-10.7</v>
      </c>
      <c r="F74" s="266">
        <v>-1.6</v>
      </c>
      <c r="G74" s="266">
        <v>4.3</v>
      </c>
      <c r="H74" s="266">
        <v>8.5</v>
      </c>
      <c r="I74" s="266">
        <v>-0.4</v>
      </c>
      <c r="J74" s="266">
        <v>0.6</v>
      </c>
      <c r="K74" s="266">
        <v>3.2</v>
      </c>
      <c r="L74" s="281">
        <v>-6.7</v>
      </c>
      <c r="M74" s="281">
        <v>2</v>
      </c>
      <c r="N74" s="281">
        <v>-5.8</v>
      </c>
      <c r="O74" s="281">
        <v>-5.0999999999999996</v>
      </c>
      <c r="P74" s="266">
        <v>-15.9</v>
      </c>
      <c r="Q74" s="266">
        <v>1.6</v>
      </c>
      <c r="R74" s="266">
        <v>-0.4</v>
      </c>
      <c r="S74" s="281">
        <v>-3.7</v>
      </c>
    </row>
    <row r="75" spans="1:19" ht="13.5" customHeight="1">
      <c r="A75" s="234" t="s">
        <v>51</v>
      </c>
      <c r="B75" s="234" t="s">
        <v>331</v>
      </c>
      <c r="C75" s="246"/>
      <c r="D75" s="256">
        <v>-1.4</v>
      </c>
      <c r="E75" s="267">
        <v>1.1000000000000001</v>
      </c>
      <c r="F75" s="267">
        <v>-3.3</v>
      </c>
      <c r="G75" s="267">
        <v>-4.0999999999999996</v>
      </c>
      <c r="H75" s="267">
        <v>0.5</v>
      </c>
      <c r="I75" s="267">
        <v>-3.5</v>
      </c>
      <c r="J75" s="267">
        <v>0.3</v>
      </c>
      <c r="K75" s="267">
        <v>-1.8</v>
      </c>
      <c r="L75" s="282">
        <v>-9</v>
      </c>
      <c r="M75" s="282">
        <v>-1.9</v>
      </c>
      <c r="N75" s="282">
        <v>10</v>
      </c>
      <c r="O75" s="282">
        <v>2.2000000000000002</v>
      </c>
      <c r="P75" s="267">
        <v>-3.6</v>
      </c>
      <c r="Q75" s="267">
        <v>1</v>
      </c>
      <c r="R75" s="267">
        <v>-4</v>
      </c>
      <c r="S75" s="282">
        <v>-1.7</v>
      </c>
    </row>
    <row r="76" spans="1:19" ht="13.5" customHeight="1">
      <c r="A76" s="234"/>
      <c r="B76" s="234" t="s">
        <v>240</v>
      </c>
      <c r="C76" s="246"/>
      <c r="D76" s="256">
        <v>-4</v>
      </c>
      <c r="E76" s="267">
        <v>2.1</v>
      </c>
      <c r="F76" s="267">
        <v>-4.4000000000000004</v>
      </c>
      <c r="G76" s="267">
        <v>-1.9</v>
      </c>
      <c r="H76" s="267">
        <v>-0.1</v>
      </c>
      <c r="I76" s="267">
        <v>-9.1999999999999993</v>
      </c>
      <c r="J76" s="267">
        <v>-2.2000000000000002</v>
      </c>
      <c r="K76" s="267">
        <v>-2.4</v>
      </c>
      <c r="L76" s="282">
        <v>5.2</v>
      </c>
      <c r="M76" s="282">
        <v>-1.1000000000000001</v>
      </c>
      <c r="N76" s="282">
        <v>-15.9</v>
      </c>
      <c r="O76" s="282">
        <v>-16.3</v>
      </c>
      <c r="P76" s="267">
        <v>5.4</v>
      </c>
      <c r="Q76" s="267">
        <v>-3.1</v>
      </c>
      <c r="R76" s="267">
        <v>0.8</v>
      </c>
      <c r="S76" s="282">
        <v>-1.7</v>
      </c>
    </row>
    <row r="77" spans="1:19" ht="13.5" customHeight="1">
      <c r="A77" s="234"/>
      <c r="B77" s="234" t="s">
        <v>149</v>
      </c>
      <c r="C77" s="246"/>
      <c r="D77" s="256">
        <v>1.2</v>
      </c>
      <c r="E77" s="267">
        <v>4.2</v>
      </c>
      <c r="F77" s="267">
        <v>2.4</v>
      </c>
      <c r="G77" s="267">
        <v>3</v>
      </c>
      <c r="H77" s="267">
        <v>-3.5</v>
      </c>
      <c r="I77" s="267">
        <v>3.3</v>
      </c>
      <c r="J77" s="267">
        <v>-0.4</v>
      </c>
      <c r="K77" s="267">
        <v>-3</v>
      </c>
      <c r="L77" s="282">
        <v>14.5</v>
      </c>
      <c r="M77" s="282">
        <v>0</v>
      </c>
      <c r="N77" s="282">
        <v>-0.4</v>
      </c>
      <c r="O77" s="282">
        <v>5.6</v>
      </c>
      <c r="P77" s="267">
        <v>-12.2</v>
      </c>
      <c r="Q77" s="267">
        <v>-0.8</v>
      </c>
      <c r="R77" s="267">
        <v>1.6</v>
      </c>
      <c r="S77" s="282">
        <v>10.6</v>
      </c>
    </row>
    <row r="78" spans="1:19" ht="13.5" customHeight="1">
      <c r="A78" s="234"/>
      <c r="B78" s="234" t="s">
        <v>364</v>
      </c>
      <c r="C78" s="246"/>
      <c r="D78" s="256">
        <v>1</v>
      </c>
      <c r="E78" s="267">
        <v>-5.5</v>
      </c>
      <c r="F78" s="267">
        <v>0.6</v>
      </c>
      <c r="G78" s="267">
        <v>-0.8</v>
      </c>
      <c r="H78" s="267">
        <v>2.2999999999999998</v>
      </c>
      <c r="I78" s="267">
        <v>-3.9</v>
      </c>
      <c r="J78" s="267">
        <v>-0.5</v>
      </c>
      <c r="K78" s="267">
        <v>7.5</v>
      </c>
      <c r="L78" s="282">
        <v>-5.7</v>
      </c>
      <c r="M78" s="282">
        <v>1.2</v>
      </c>
      <c r="N78" s="282">
        <v>3.7</v>
      </c>
      <c r="O78" s="282">
        <v>3</v>
      </c>
      <c r="P78" s="267">
        <v>3.6</v>
      </c>
      <c r="Q78" s="267">
        <v>1.2</v>
      </c>
      <c r="R78" s="267">
        <v>-1.1000000000000001</v>
      </c>
      <c r="S78" s="282">
        <v>6.7</v>
      </c>
    </row>
    <row r="79" spans="1:19" ht="13.5" customHeight="1">
      <c r="A79" s="235"/>
      <c r="B79" s="235" t="s">
        <v>155</v>
      </c>
      <c r="C79" s="247"/>
      <c r="D79" s="258">
        <v>0.9</v>
      </c>
      <c r="E79" s="269">
        <v>2.7</v>
      </c>
      <c r="F79" s="269">
        <v>1.3</v>
      </c>
      <c r="G79" s="269">
        <v>1.2</v>
      </c>
      <c r="H79" s="269">
        <v>2.2999999999999998</v>
      </c>
      <c r="I79" s="269">
        <v>2.9</v>
      </c>
      <c r="J79" s="269">
        <v>-1.6</v>
      </c>
      <c r="K79" s="269">
        <v>0.5</v>
      </c>
      <c r="L79" s="269">
        <v>-4.4000000000000004</v>
      </c>
      <c r="M79" s="269">
        <v>2</v>
      </c>
      <c r="N79" s="269">
        <v>-1.2</v>
      </c>
      <c r="O79" s="269">
        <v>-3.3</v>
      </c>
      <c r="P79" s="269">
        <v>8.1</v>
      </c>
      <c r="Q79" s="269">
        <v>-0.4</v>
      </c>
      <c r="R79" s="269">
        <v>0.5</v>
      </c>
      <c r="S79" s="269">
        <v>-1.5</v>
      </c>
    </row>
    <row r="80" spans="1:19" ht="13.5" customHeight="1">
      <c r="A80" s="234" t="s">
        <v>169</v>
      </c>
      <c r="B80" s="234">
        <v>9</v>
      </c>
      <c r="C80" s="246" t="s">
        <v>253</v>
      </c>
      <c r="D80" s="256">
        <v>0.9</v>
      </c>
      <c r="E80" s="267">
        <v>3.3</v>
      </c>
      <c r="F80" s="267">
        <v>0.9</v>
      </c>
      <c r="G80" s="267">
        <v>-0.4</v>
      </c>
      <c r="H80" s="267">
        <v>4.5999999999999996</v>
      </c>
      <c r="I80" s="267">
        <v>0.7</v>
      </c>
      <c r="J80" s="267">
        <v>-2.9</v>
      </c>
      <c r="K80" s="267">
        <v>-3.8</v>
      </c>
      <c r="L80" s="267">
        <v>-11.4</v>
      </c>
      <c r="M80" s="267">
        <v>3.2</v>
      </c>
      <c r="N80" s="267">
        <v>3</v>
      </c>
      <c r="O80" s="267">
        <v>-7.9</v>
      </c>
      <c r="P80" s="267">
        <v>5.5</v>
      </c>
      <c r="Q80" s="267">
        <v>1.9</v>
      </c>
      <c r="R80" s="267">
        <v>0.2</v>
      </c>
      <c r="S80" s="267">
        <v>0.9</v>
      </c>
    </row>
    <row r="81" spans="1:32" ht="13.5" customHeight="1">
      <c r="A81" s="236" t="s">
        <v>85</v>
      </c>
      <c r="B81" s="234">
        <v>10</v>
      </c>
      <c r="C81" s="246"/>
      <c r="D81" s="256">
        <v>1.6</v>
      </c>
      <c r="E81" s="267">
        <v>1.8</v>
      </c>
      <c r="F81" s="267">
        <v>1.9</v>
      </c>
      <c r="G81" s="267">
        <v>-1.3</v>
      </c>
      <c r="H81" s="267">
        <v>4.4000000000000004</v>
      </c>
      <c r="I81" s="267">
        <v>4.3</v>
      </c>
      <c r="J81" s="267">
        <v>-0.7</v>
      </c>
      <c r="K81" s="267">
        <v>2.8</v>
      </c>
      <c r="L81" s="267">
        <v>-6.9</v>
      </c>
      <c r="M81" s="267">
        <v>0.9</v>
      </c>
      <c r="N81" s="267">
        <v>-0.9</v>
      </c>
      <c r="O81" s="267">
        <v>-2.7</v>
      </c>
      <c r="P81" s="267">
        <v>9.8000000000000007</v>
      </c>
      <c r="Q81" s="267">
        <v>-1</v>
      </c>
      <c r="R81" s="267">
        <v>0.7</v>
      </c>
      <c r="S81" s="267">
        <v>-1.4</v>
      </c>
    </row>
    <row r="82" spans="1:32" ht="13.5" customHeight="1">
      <c r="A82" s="236" t="s">
        <v>85</v>
      </c>
      <c r="B82" s="234">
        <v>11</v>
      </c>
      <c r="D82" s="256">
        <v>1.5</v>
      </c>
      <c r="E82" s="267">
        <v>6.3</v>
      </c>
      <c r="F82" s="267">
        <v>2.9</v>
      </c>
      <c r="G82" s="267">
        <v>2.6</v>
      </c>
      <c r="H82" s="267">
        <v>-2.5</v>
      </c>
      <c r="I82" s="267">
        <v>5.8</v>
      </c>
      <c r="J82" s="267">
        <v>-1.9</v>
      </c>
      <c r="K82" s="267">
        <v>0.3</v>
      </c>
      <c r="L82" s="267">
        <v>-13.9</v>
      </c>
      <c r="M82" s="267">
        <v>1.4</v>
      </c>
      <c r="N82" s="267">
        <v>-1</v>
      </c>
      <c r="O82" s="267">
        <v>0.6</v>
      </c>
      <c r="P82" s="267">
        <v>7.1</v>
      </c>
      <c r="Q82" s="267">
        <v>-1.1000000000000001</v>
      </c>
      <c r="R82" s="267">
        <v>-1.4</v>
      </c>
      <c r="S82" s="267">
        <v>-2.8</v>
      </c>
    </row>
    <row r="83" spans="1:32" ht="13.5" customHeight="1">
      <c r="A83" s="236" t="s">
        <v>85</v>
      </c>
      <c r="B83" s="234">
        <v>12</v>
      </c>
      <c r="C83" s="246"/>
      <c r="D83" s="256">
        <v>-0.6</v>
      </c>
      <c r="E83" s="267">
        <v>1.7</v>
      </c>
      <c r="F83" s="267">
        <v>1.2</v>
      </c>
      <c r="G83" s="267">
        <v>0.2</v>
      </c>
      <c r="H83" s="267">
        <v>-0.6</v>
      </c>
      <c r="I83" s="267">
        <v>4</v>
      </c>
      <c r="J83" s="267">
        <v>-4.3</v>
      </c>
      <c r="K83" s="267">
        <v>-5.7</v>
      </c>
      <c r="L83" s="267">
        <v>-12.6</v>
      </c>
      <c r="M83" s="267">
        <v>6</v>
      </c>
      <c r="N83" s="267">
        <v>-5.5</v>
      </c>
      <c r="O83" s="267">
        <v>1.2</v>
      </c>
      <c r="P83" s="267">
        <v>2.2999999999999998</v>
      </c>
      <c r="Q83" s="267">
        <v>-3.2</v>
      </c>
      <c r="R83" s="267">
        <v>-4.9000000000000004</v>
      </c>
      <c r="S83" s="267">
        <v>-4.0999999999999996</v>
      </c>
    </row>
    <row r="84" spans="1:32" ht="13.5" customHeight="1">
      <c r="A84" s="236" t="s">
        <v>469</v>
      </c>
      <c r="B84" s="234" t="s">
        <v>361</v>
      </c>
      <c r="C84" s="246"/>
      <c r="D84" s="256">
        <v>1.3</v>
      </c>
      <c r="E84" s="267">
        <v>-1.5</v>
      </c>
      <c r="F84" s="267">
        <v>1.1000000000000001</v>
      </c>
      <c r="G84" s="267">
        <v>-3.1</v>
      </c>
      <c r="H84" s="267">
        <v>-6.2</v>
      </c>
      <c r="I84" s="267">
        <v>-1</v>
      </c>
      <c r="J84" s="267">
        <v>-0.3</v>
      </c>
      <c r="K84" s="267">
        <v>-1</v>
      </c>
      <c r="L84" s="267">
        <v>-7.2</v>
      </c>
      <c r="M84" s="267">
        <v>-2.2000000000000002</v>
      </c>
      <c r="N84" s="267">
        <v>-3.1</v>
      </c>
      <c r="O84" s="267">
        <v>4.3</v>
      </c>
      <c r="P84" s="267">
        <v>18.3</v>
      </c>
      <c r="Q84" s="267">
        <v>-3.5</v>
      </c>
      <c r="R84" s="267">
        <v>13.8</v>
      </c>
      <c r="S84" s="267">
        <v>5.0999999999999996</v>
      </c>
    </row>
    <row r="85" spans="1:32" ht="13.5" customHeight="1">
      <c r="A85" s="236" t="s">
        <v>85</v>
      </c>
      <c r="B85" s="234">
        <v>2</v>
      </c>
      <c r="C85" s="246"/>
      <c r="D85" s="256">
        <v>1.3</v>
      </c>
      <c r="E85" s="267">
        <v>3.6</v>
      </c>
      <c r="F85" s="267">
        <v>0.4</v>
      </c>
      <c r="G85" s="267">
        <v>-4.8</v>
      </c>
      <c r="H85" s="267">
        <v>-11.2</v>
      </c>
      <c r="I85" s="267">
        <v>0.8</v>
      </c>
      <c r="J85" s="267">
        <v>0.3</v>
      </c>
      <c r="K85" s="267">
        <v>-0.7</v>
      </c>
      <c r="L85" s="267">
        <v>-16.899999999999999</v>
      </c>
      <c r="M85" s="267">
        <v>5.0999999999999996</v>
      </c>
      <c r="N85" s="267">
        <v>-9.9</v>
      </c>
      <c r="O85" s="267">
        <v>-0.5</v>
      </c>
      <c r="P85" s="267">
        <v>18.8</v>
      </c>
      <c r="Q85" s="267">
        <v>-2.2000000000000002</v>
      </c>
      <c r="R85" s="267">
        <v>13.5</v>
      </c>
      <c r="S85" s="267">
        <v>5.0999999999999996</v>
      </c>
    </row>
    <row r="86" spans="1:32" ht="13.5" customHeight="1">
      <c r="A86" s="236" t="s">
        <v>85</v>
      </c>
      <c r="B86" s="234">
        <v>3</v>
      </c>
      <c r="C86" s="246"/>
      <c r="D86" s="256">
        <v>0.5</v>
      </c>
      <c r="E86" s="267">
        <v>-3</v>
      </c>
      <c r="F86" s="267">
        <v>-0.8</v>
      </c>
      <c r="G86" s="267">
        <v>-4.7</v>
      </c>
      <c r="H86" s="267">
        <v>-13.6</v>
      </c>
      <c r="I86" s="267">
        <v>2</v>
      </c>
      <c r="J86" s="267">
        <v>2.9</v>
      </c>
      <c r="K86" s="267">
        <v>-11.2</v>
      </c>
      <c r="L86" s="267">
        <v>-16.7</v>
      </c>
      <c r="M86" s="267">
        <v>-1.7</v>
      </c>
      <c r="N86" s="267">
        <v>-0.4</v>
      </c>
      <c r="O86" s="267">
        <v>6.1</v>
      </c>
      <c r="P86" s="267">
        <v>3.5</v>
      </c>
      <c r="Q86" s="267">
        <v>2.7</v>
      </c>
      <c r="R86" s="267">
        <v>6.6</v>
      </c>
      <c r="S86" s="267">
        <v>3.5</v>
      </c>
    </row>
    <row r="87" spans="1:32" ht="13.5" customHeight="1">
      <c r="A87" s="237" t="s">
        <v>85</v>
      </c>
      <c r="B87" s="234">
        <v>4</v>
      </c>
      <c r="D87" s="256">
        <v>0.1</v>
      </c>
      <c r="E87" s="267">
        <v>4.8</v>
      </c>
      <c r="F87" s="267">
        <v>-2.6</v>
      </c>
      <c r="G87" s="267">
        <v>-3.8</v>
      </c>
      <c r="H87" s="267">
        <v>-7.9</v>
      </c>
      <c r="I87" s="267">
        <v>-3.1</v>
      </c>
      <c r="J87" s="267">
        <v>0.2</v>
      </c>
      <c r="K87" s="267">
        <v>-3.6</v>
      </c>
      <c r="L87" s="267">
        <v>-18.5</v>
      </c>
      <c r="M87" s="267">
        <v>2.8</v>
      </c>
      <c r="N87" s="267">
        <v>-4.8</v>
      </c>
      <c r="O87" s="267">
        <v>3.9</v>
      </c>
      <c r="P87" s="267">
        <v>26.8</v>
      </c>
      <c r="Q87" s="267">
        <v>0.5</v>
      </c>
      <c r="R87" s="267">
        <v>12</v>
      </c>
      <c r="S87" s="267">
        <v>-3</v>
      </c>
    </row>
    <row r="88" spans="1:32" ht="13.5" customHeight="1">
      <c r="A88" s="236" t="s">
        <v>85</v>
      </c>
      <c r="B88" s="234">
        <v>5</v>
      </c>
      <c r="C88" s="246"/>
      <c r="D88" s="256">
        <v>3.7</v>
      </c>
      <c r="E88" s="267">
        <v>-3.2</v>
      </c>
      <c r="F88" s="267">
        <v>4.5</v>
      </c>
      <c r="G88" s="267">
        <v>2.1</v>
      </c>
      <c r="H88" s="267">
        <v>-1.9</v>
      </c>
      <c r="I88" s="267">
        <v>-0.4</v>
      </c>
      <c r="J88" s="267">
        <v>3.8</v>
      </c>
      <c r="K88" s="267">
        <v>4.8</v>
      </c>
      <c r="L88" s="267">
        <v>-12.1</v>
      </c>
      <c r="M88" s="267">
        <v>8</v>
      </c>
      <c r="N88" s="267">
        <v>-0.5</v>
      </c>
      <c r="O88" s="267">
        <v>-1.5</v>
      </c>
      <c r="P88" s="267">
        <v>18.399999999999999</v>
      </c>
      <c r="Q88" s="267">
        <v>-2.8</v>
      </c>
      <c r="R88" s="267">
        <v>9.1999999999999993</v>
      </c>
      <c r="S88" s="267">
        <v>7.5</v>
      </c>
    </row>
    <row r="89" spans="1:32" ht="13.5" customHeight="1">
      <c r="A89" s="234" t="s">
        <v>85</v>
      </c>
      <c r="B89" s="234">
        <v>6</v>
      </c>
      <c r="C89" s="246"/>
      <c r="D89" s="256">
        <v>-1.1000000000000001</v>
      </c>
      <c r="E89" s="267">
        <v>-1.5</v>
      </c>
      <c r="F89" s="267">
        <v>-1.4</v>
      </c>
      <c r="G89" s="267">
        <v>-6</v>
      </c>
      <c r="H89" s="267">
        <v>-13.1</v>
      </c>
      <c r="I89" s="267">
        <v>-3.5</v>
      </c>
      <c r="J89" s="267">
        <v>2.7</v>
      </c>
      <c r="K89" s="267">
        <v>-6.7</v>
      </c>
      <c r="L89" s="267">
        <v>-15</v>
      </c>
      <c r="M89" s="267">
        <v>-1.3</v>
      </c>
      <c r="N89" s="267">
        <v>-1.1000000000000001</v>
      </c>
      <c r="O89" s="267">
        <v>12</v>
      </c>
      <c r="P89" s="267">
        <v>7.7</v>
      </c>
      <c r="Q89" s="267">
        <v>-6.5</v>
      </c>
      <c r="R89" s="267">
        <v>1.3</v>
      </c>
      <c r="S89" s="267">
        <v>2</v>
      </c>
    </row>
    <row r="90" spans="1:32" ht="13.5" customHeight="1">
      <c r="A90" s="236" t="s">
        <v>85</v>
      </c>
      <c r="B90" s="234">
        <v>7</v>
      </c>
      <c r="C90" s="246"/>
      <c r="D90" s="257">
        <v>-0.1</v>
      </c>
      <c r="E90" s="268">
        <v>-4.3</v>
      </c>
      <c r="F90" s="268">
        <v>-0.7</v>
      </c>
      <c r="G90" s="268">
        <v>6</v>
      </c>
      <c r="H90" s="268">
        <v>1.6</v>
      </c>
      <c r="I90" s="268">
        <v>-6.6</v>
      </c>
      <c r="J90" s="268">
        <v>4.2</v>
      </c>
      <c r="K90" s="268">
        <v>3.7</v>
      </c>
      <c r="L90" s="268">
        <v>-8.1</v>
      </c>
      <c r="M90" s="268">
        <v>4.3</v>
      </c>
      <c r="N90" s="268">
        <v>-2.9</v>
      </c>
      <c r="O90" s="268">
        <v>7.9</v>
      </c>
      <c r="P90" s="268">
        <v>17.899999999999999</v>
      </c>
      <c r="Q90" s="268">
        <v>-9</v>
      </c>
      <c r="R90" s="268">
        <v>11.1</v>
      </c>
      <c r="S90" s="268">
        <v>2.7</v>
      </c>
    </row>
    <row r="91" spans="1:32" ht="13.5" customHeight="1">
      <c r="A91" s="237" t="s">
        <v>85</v>
      </c>
      <c r="B91" s="236">
        <v>8</v>
      </c>
      <c r="C91" s="246"/>
      <c r="D91" s="257">
        <v>0.8</v>
      </c>
      <c r="E91" s="268">
        <v>-2.2000000000000002</v>
      </c>
      <c r="F91" s="268">
        <v>2.8</v>
      </c>
      <c r="G91" s="268">
        <v>0.6</v>
      </c>
      <c r="H91" s="268">
        <v>-0.6</v>
      </c>
      <c r="I91" s="268">
        <v>-3.1</v>
      </c>
      <c r="J91" s="268">
        <v>3.8</v>
      </c>
      <c r="K91" s="268">
        <v>-3</v>
      </c>
      <c r="L91" s="268">
        <v>-3.4</v>
      </c>
      <c r="M91" s="268">
        <v>4.5</v>
      </c>
      <c r="N91" s="268">
        <v>-7.7</v>
      </c>
      <c r="O91" s="268">
        <v>6.2</v>
      </c>
      <c r="P91" s="268">
        <v>18.600000000000001</v>
      </c>
      <c r="Q91" s="268">
        <v>-7.9</v>
      </c>
      <c r="R91" s="268">
        <v>3.9</v>
      </c>
      <c r="S91" s="268">
        <v>2.7</v>
      </c>
    </row>
    <row r="92" spans="1:32" ht="13.5" customHeight="1">
      <c r="A92" s="238" t="s">
        <v>85</v>
      </c>
      <c r="B92" s="242">
        <v>9</v>
      </c>
      <c r="C92" s="248"/>
      <c r="D92" s="259">
        <v>-0.7</v>
      </c>
      <c r="E92" s="270">
        <v>-0.3</v>
      </c>
      <c r="F92" s="270">
        <v>-1.2</v>
      </c>
      <c r="G92" s="270">
        <v>-4.0999999999999996</v>
      </c>
      <c r="H92" s="270">
        <v>-15.7</v>
      </c>
      <c r="I92" s="270">
        <v>-3.1</v>
      </c>
      <c r="J92" s="270">
        <v>4.0999999999999996</v>
      </c>
      <c r="K92" s="270">
        <v>-6.4</v>
      </c>
      <c r="L92" s="270">
        <v>-10.6</v>
      </c>
      <c r="M92" s="270">
        <v>-4.0999999999999996</v>
      </c>
      <c r="N92" s="270">
        <v>-0.6</v>
      </c>
      <c r="O92" s="270">
        <v>4.5999999999999996</v>
      </c>
      <c r="P92" s="270">
        <v>18.3</v>
      </c>
      <c r="Q92" s="270">
        <v>-4.5</v>
      </c>
      <c r="R92" s="270">
        <v>4.2</v>
      </c>
      <c r="S92" s="270">
        <v>-2.2999999999999998</v>
      </c>
    </row>
    <row r="93" spans="1:32" ht="27" customHeight="1">
      <c r="A93" s="322" t="s">
        <v>470</v>
      </c>
      <c r="B93" s="323"/>
      <c r="C93" s="324"/>
      <c r="D93" s="264">
        <v>3.9</v>
      </c>
      <c r="E93" s="272">
        <v>13.4</v>
      </c>
      <c r="F93" s="272">
        <v>2.8</v>
      </c>
      <c r="G93" s="272">
        <v>-3.1</v>
      </c>
      <c r="H93" s="272">
        <v>-12.9</v>
      </c>
      <c r="I93" s="272">
        <v>5.4</v>
      </c>
      <c r="J93" s="272">
        <v>-0.3</v>
      </c>
      <c r="K93" s="272">
        <v>-4.4000000000000004</v>
      </c>
      <c r="L93" s="272">
        <v>-1.1000000000000001</v>
      </c>
      <c r="M93" s="272">
        <v>-4.7</v>
      </c>
      <c r="N93" s="272">
        <v>12.1</v>
      </c>
      <c r="O93" s="272">
        <v>-2.5</v>
      </c>
      <c r="P93" s="272">
        <v>38</v>
      </c>
      <c r="Q93" s="272">
        <v>2.9</v>
      </c>
      <c r="R93" s="272">
        <v>-3.8</v>
      </c>
      <c r="S93" s="272">
        <v>-1</v>
      </c>
      <c r="T93" s="240"/>
      <c r="U93" s="240"/>
      <c r="V93" s="240"/>
      <c r="W93" s="240"/>
      <c r="X93" s="240"/>
      <c r="Y93" s="240"/>
      <c r="Z93" s="240"/>
      <c r="AA93" s="240"/>
      <c r="AB93" s="240"/>
      <c r="AC93" s="240"/>
      <c r="AD93" s="240"/>
      <c r="AE93" s="240"/>
      <c r="AF93" s="240"/>
    </row>
    <row r="94" spans="1:32" ht="27" customHeight="1">
      <c r="A94" s="314"/>
      <c r="B94" s="314"/>
      <c r="C94" s="314"/>
      <c r="D94" s="321"/>
      <c r="E94" s="321"/>
      <c r="F94" s="321"/>
      <c r="G94" s="321"/>
      <c r="H94" s="321"/>
      <c r="I94" s="321"/>
      <c r="J94" s="321"/>
      <c r="K94" s="321"/>
      <c r="L94" s="321"/>
      <c r="M94" s="321"/>
      <c r="N94" s="321"/>
      <c r="O94" s="321"/>
      <c r="P94" s="321"/>
      <c r="Q94" s="321"/>
      <c r="R94" s="321"/>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54" right="0.39370078740157477"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8">
    <tabColor indexed="17"/>
    <pageSetUpPr fitToPage="1"/>
  </sheetPr>
  <dimension ref="A1:AF94"/>
  <sheetViews>
    <sheetView zoomScale="85" zoomScaleNormal="85"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9">
      <c r="A2" s="286"/>
      <c r="B2" s="286"/>
      <c r="C2" s="286"/>
      <c r="D2" s="286"/>
      <c r="E2" s="285"/>
      <c r="F2" s="285"/>
      <c r="G2" s="275" t="s">
        <v>476</v>
      </c>
      <c r="H2" s="275"/>
      <c r="I2" s="275"/>
      <c r="J2" s="275"/>
      <c r="K2" s="275"/>
      <c r="L2" s="275"/>
      <c r="M2" s="275"/>
      <c r="N2" s="275"/>
      <c r="O2" s="275"/>
      <c r="P2" s="285"/>
      <c r="Q2" s="285"/>
      <c r="R2" s="286"/>
      <c r="S2" s="285"/>
      <c r="T2" s="285"/>
      <c r="U2" s="285"/>
      <c r="V2" s="285"/>
      <c r="W2" s="285"/>
      <c r="X2" s="285"/>
      <c r="Y2" s="285"/>
      <c r="Z2" s="285"/>
      <c r="AA2" s="285"/>
      <c r="AB2" s="285"/>
    </row>
    <row r="3" spans="1:28" ht="16.5">
      <c r="A3" s="228" t="s">
        <v>256</v>
      </c>
      <c r="B3" s="8"/>
      <c r="C3" s="8"/>
      <c r="H3" s="276"/>
      <c r="I3" s="276"/>
      <c r="J3" s="276"/>
      <c r="K3" s="276"/>
      <c r="L3" s="276"/>
      <c r="M3" s="276"/>
      <c r="N3" s="276"/>
      <c r="O3" s="276"/>
      <c r="S3" s="19" t="s">
        <v>131</v>
      </c>
    </row>
    <row r="4" spans="1:28">
      <c r="A4" s="229" t="s">
        <v>52</v>
      </c>
      <c r="B4" s="229"/>
      <c r="C4" s="243"/>
      <c r="D4" s="251" t="s">
        <v>69</v>
      </c>
      <c r="E4" s="251" t="s">
        <v>439</v>
      </c>
      <c r="F4" s="251" t="s">
        <v>126</v>
      </c>
      <c r="G4" s="251" t="s">
        <v>103</v>
      </c>
      <c r="H4" s="251" t="s">
        <v>214</v>
      </c>
      <c r="I4" s="251" t="s">
        <v>274</v>
      </c>
      <c r="J4" s="251" t="s">
        <v>454</v>
      </c>
      <c r="K4" s="251" t="s">
        <v>455</v>
      </c>
      <c r="L4" s="251" t="s">
        <v>79</v>
      </c>
      <c r="M4" s="251" t="s">
        <v>332</v>
      </c>
      <c r="N4" s="251" t="s">
        <v>18</v>
      </c>
      <c r="O4" s="251" t="s">
        <v>176</v>
      </c>
      <c r="P4" s="251" t="s">
        <v>132</v>
      </c>
      <c r="Q4" s="251" t="s">
        <v>457</v>
      </c>
      <c r="R4" s="251" t="s">
        <v>458</v>
      </c>
      <c r="S4" s="251" t="s">
        <v>4</v>
      </c>
    </row>
    <row r="5" spans="1:28">
      <c r="A5" s="230"/>
      <c r="B5" s="230"/>
      <c r="C5" s="244"/>
      <c r="D5" s="252" t="s">
        <v>93</v>
      </c>
      <c r="E5" s="252"/>
      <c r="F5" s="252"/>
      <c r="G5" s="252" t="s">
        <v>428</v>
      </c>
      <c r="H5" s="252" t="s">
        <v>388</v>
      </c>
      <c r="I5" s="252" t="s">
        <v>367</v>
      </c>
      <c r="J5" s="252" t="s">
        <v>460</v>
      </c>
      <c r="K5" s="252" t="s">
        <v>148</v>
      </c>
      <c r="L5" s="279" t="s">
        <v>270</v>
      </c>
      <c r="M5" s="283" t="s">
        <v>196</v>
      </c>
      <c r="N5" s="279" t="s">
        <v>278</v>
      </c>
      <c r="O5" s="279" t="s">
        <v>459</v>
      </c>
      <c r="P5" s="279" t="s">
        <v>412</v>
      </c>
      <c r="Q5" s="279" t="s">
        <v>442</v>
      </c>
      <c r="R5" s="279" t="s">
        <v>167</v>
      </c>
      <c r="S5" s="287" t="s">
        <v>334</v>
      </c>
    </row>
    <row r="6" spans="1:28" ht="18" customHeight="1">
      <c r="A6" s="231"/>
      <c r="B6" s="231"/>
      <c r="C6" s="245"/>
      <c r="D6" s="253" t="s">
        <v>209</v>
      </c>
      <c r="E6" s="253" t="s">
        <v>387</v>
      </c>
      <c r="F6" s="253" t="s">
        <v>34</v>
      </c>
      <c r="G6" s="253" t="s">
        <v>461</v>
      </c>
      <c r="H6" s="253" t="s">
        <v>16</v>
      </c>
      <c r="I6" s="253" t="s">
        <v>61</v>
      </c>
      <c r="J6" s="253" t="s">
        <v>310</v>
      </c>
      <c r="K6" s="253" t="s">
        <v>462</v>
      </c>
      <c r="L6" s="280" t="s">
        <v>161</v>
      </c>
      <c r="M6" s="284" t="s">
        <v>463</v>
      </c>
      <c r="N6" s="280" t="s">
        <v>75</v>
      </c>
      <c r="O6" s="280" t="s">
        <v>422</v>
      </c>
      <c r="P6" s="284" t="s">
        <v>304</v>
      </c>
      <c r="Q6" s="284" t="s">
        <v>464</v>
      </c>
      <c r="R6" s="280" t="s">
        <v>465</v>
      </c>
      <c r="S6" s="280" t="s">
        <v>205</v>
      </c>
    </row>
    <row r="7" spans="1:28" ht="15.75" customHeight="1">
      <c r="A7" s="293"/>
      <c r="B7" s="293"/>
      <c r="C7" s="293"/>
      <c r="D7" s="254" t="s">
        <v>134</v>
      </c>
      <c r="E7" s="254"/>
      <c r="F7" s="254"/>
      <c r="G7" s="254"/>
      <c r="H7" s="254"/>
      <c r="I7" s="254"/>
      <c r="J7" s="254"/>
      <c r="K7" s="254"/>
      <c r="L7" s="254"/>
      <c r="M7" s="254"/>
      <c r="N7" s="254"/>
      <c r="O7" s="254"/>
      <c r="P7" s="254"/>
      <c r="Q7" s="254"/>
      <c r="R7" s="254"/>
      <c r="S7" s="293"/>
    </row>
    <row r="8" spans="1:28" ht="13.5" customHeight="1">
      <c r="A8" s="233" t="s">
        <v>185</v>
      </c>
      <c r="B8" s="233" t="s">
        <v>58</v>
      </c>
      <c r="C8" s="246" t="s">
        <v>56</v>
      </c>
      <c r="D8" s="255">
        <v>103.8</v>
      </c>
      <c r="E8" s="266">
        <v>103.1</v>
      </c>
      <c r="F8" s="266">
        <v>104.7</v>
      </c>
      <c r="G8" s="266">
        <v>104.4</v>
      </c>
      <c r="H8" s="266">
        <v>90.4</v>
      </c>
      <c r="I8" s="266">
        <v>106.3</v>
      </c>
      <c r="J8" s="266">
        <v>103.3</v>
      </c>
      <c r="K8" s="266">
        <v>102.1</v>
      </c>
      <c r="L8" s="281">
        <v>108.1</v>
      </c>
      <c r="M8" s="281">
        <v>100</v>
      </c>
      <c r="N8" s="281">
        <v>108.4</v>
      </c>
      <c r="O8" s="281">
        <v>112.6</v>
      </c>
      <c r="P8" s="266">
        <v>95.2</v>
      </c>
      <c r="Q8" s="266">
        <v>102.8</v>
      </c>
      <c r="R8" s="266">
        <v>105.3</v>
      </c>
      <c r="S8" s="281">
        <v>103.9</v>
      </c>
    </row>
    <row r="9" spans="1:28" ht="13.5" customHeight="1">
      <c r="A9" s="234" t="s">
        <v>51</v>
      </c>
      <c r="B9" s="234" t="s">
        <v>331</v>
      </c>
      <c r="C9" s="246"/>
      <c r="D9" s="256">
        <v>102.4</v>
      </c>
      <c r="E9" s="267">
        <v>101.4</v>
      </c>
      <c r="F9" s="267">
        <v>103.6</v>
      </c>
      <c r="G9" s="267">
        <v>100.3</v>
      </c>
      <c r="H9" s="267">
        <v>97</v>
      </c>
      <c r="I9" s="267">
        <v>105.8</v>
      </c>
      <c r="J9" s="267">
        <v>100.6</v>
      </c>
      <c r="K9" s="267">
        <v>100.6</v>
      </c>
      <c r="L9" s="282">
        <v>104.2</v>
      </c>
      <c r="M9" s="282">
        <v>99.3</v>
      </c>
      <c r="N9" s="282">
        <v>111.5</v>
      </c>
      <c r="O9" s="282">
        <v>115.5</v>
      </c>
      <c r="P9" s="267">
        <v>93</v>
      </c>
      <c r="Q9" s="267">
        <v>100.8</v>
      </c>
      <c r="R9" s="267">
        <v>100</v>
      </c>
      <c r="S9" s="282">
        <v>101</v>
      </c>
    </row>
    <row r="10" spans="1:28">
      <c r="A10" s="234"/>
      <c r="B10" s="234" t="s">
        <v>240</v>
      </c>
      <c r="C10" s="246"/>
      <c r="D10" s="256">
        <v>100</v>
      </c>
      <c r="E10" s="267">
        <v>100</v>
      </c>
      <c r="F10" s="267">
        <v>100</v>
      </c>
      <c r="G10" s="267">
        <v>100</v>
      </c>
      <c r="H10" s="267">
        <v>100</v>
      </c>
      <c r="I10" s="267">
        <v>100</v>
      </c>
      <c r="J10" s="267">
        <v>100</v>
      </c>
      <c r="K10" s="267">
        <v>100</v>
      </c>
      <c r="L10" s="282">
        <v>100</v>
      </c>
      <c r="M10" s="282">
        <v>100</v>
      </c>
      <c r="N10" s="282">
        <v>100</v>
      </c>
      <c r="O10" s="282">
        <v>100</v>
      </c>
      <c r="P10" s="267">
        <v>100</v>
      </c>
      <c r="Q10" s="267">
        <v>100</v>
      </c>
      <c r="R10" s="267">
        <v>100</v>
      </c>
      <c r="S10" s="282">
        <v>100</v>
      </c>
    </row>
    <row r="11" spans="1:28" ht="13.5" customHeight="1">
      <c r="A11" s="234"/>
      <c r="B11" s="234" t="s">
        <v>149</v>
      </c>
      <c r="C11" s="246"/>
      <c r="D11" s="256">
        <v>100.7</v>
      </c>
      <c r="E11" s="267">
        <v>104</v>
      </c>
      <c r="F11" s="267">
        <v>101</v>
      </c>
      <c r="G11" s="267">
        <v>102.9</v>
      </c>
      <c r="H11" s="267">
        <v>103</v>
      </c>
      <c r="I11" s="267">
        <v>101.3</v>
      </c>
      <c r="J11" s="267">
        <v>97.4</v>
      </c>
      <c r="K11" s="267">
        <v>101.5</v>
      </c>
      <c r="L11" s="267">
        <v>107.2</v>
      </c>
      <c r="M11" s="267">
        <v>100.8</v>
      </c>
      <c r="N11" s="267">
        <v>102.8</v>
      </c>
      <c r="O11" s="267">
        <v>102.3</v>
      </c>
      <c r="P11" s="267">
        <v>95.4</v>
      </c>
      <c r="Q11" s="267">
        <v>99.1</v>
      </c>
      <c r="R11" s="267">
        <v>104.3</v>
      </c>
      <c r="S11" s="267">
        <v>107.2</v>
      </c>
    </row>
    <row r="12" spans="1:28" ht="13.5" customHeight="1">
      <c r="A12" s="234"/>
      <c r="B12" s="234" t="s">
        <v>364</v>
      </c>
      <c r="C12" s="246"/>
      <c r="D12" s="257">
        <v>100.1</v>
      </c>
      <c r="E12" s="263">
        <v>102.3</v>
      </c>
      <c r="F12" s="263">
        <v>101.7</v>
      </c>
      <c r="G12" s="263">
        <v>99.3</v>
      </c>
      <c r="H12" s="263">
        <v>104.1</v>
      </c>
      <c r="I12" s="263">
        <v>97.9</v>
      </c>
      <c r="J12" s="263">
        <v>94.3</v>
      </c>
      <c r="K12" s="263">
        <v>102.2</v>
      </c>
      <c r="L12" s="263">
        <v>111.1</v>
      </c>
      <c r="M12" s="263">
        <v>97.7</v>
      </c>
      <c r="N12" s="263">
        <v>103.5</v>
      </c>
      <c r="O12" s="263">
        <v>105</v>
      </c>
      <c r="P12" s="263">
        <v>94.9</v>
      </c>
      <c r="Q12" s="263">
        <v>99.8</v>
      </c>
      <c r="R12" s="263">
        <v>100.6</v>
      </c>
      <c r="S12" s="263">
        <v>108.1</v>
      </c>
    </row>
    <row r="13" spans="1:28" ht="13.5" customHeight="1">
      <c r="A13" s="235"/>
      <c r="B13" s="235" t="s">
        <v>155</v>
      </c>
      <c r="C13" s="247"/>
      <c r="D13" s="258">
        <v>101.1</v>
      </c>
      <c r="E13" s="269">
        <v>102.4</v>
      </c>
      <c r="F13" s="269">
        <v>103.9</v>
      </c>
      <c r="G13" s="269">
        <v>108.8</v>
      </c>
      <c r="H13" s="269">
        <v>103</v>
      </c>
      <c r="I13" s="269">
        <v>100.7</v>
      </c>
      <c r="J13" s="269">
        <v>95.6</v>
      </c>
      <c r="K13" s="269">
        <v>103.8</v>
      </c>
      <c r="L13" s="269">
        <v>102.8</v>
      </c>
      <c r="M13" s="269">
        <v>97.5</v>
      </c>
      <c r="N13" s="269">
        <v>102.4</v>
      </c>
      <c r="O13" s="269">
        <v>100.3</v>
      </c>
      <c r="P13" s="269">
        <v>94.1</v>
      </c>
      <c r="Q13" s="269">
        <v>99.4</v>
      </c>
      <c r="R13" s="269">
        <v>103.4</v>
      </c>
      <c r="S13" s="269">
        <v>111.1</v>
      </c>
    </row>
    <row r="14" spans="1:28" ht="13.5" customHeight="1">
      <c r="A14" s="234" t="s">
        <v>169</v>
      </c>
      <c r="B14" s="234">
        <v>9</v>
      </c>
      <c r="C14" s="246" t="s">
        <v>253</v>
      </c>
      <c r="D14" s="255">
        <v>102.1</v>
      </c>
      <c r="E14" s="266">
        <v>104.5</v>
      </c>
      <c r="F14" s="266">
        <v>104.6</v>
      </c>
      <c r="G14" s="266">
        <v>110.2</v>
      </c>
      <c r="H14" s="266">
        <v>103.7</v>
      </c>
      <c r="I14" s="266">
        <v>103</v>
      </c>
      <c r="J14" s="266">
        <v>97.7</v>
      </c>
      <c r="K14" s="266">
        <v>100.7</v>
      </c>
      <c r="L14" s="266">
        <v>99.6</v>
      </c>
      <c r="M14" s="266">
        <v>97.8</v>
      </c>
      <c r="N14" s="266">
        <v>106.4</v>
      </c>
      <c r="O14" s="266">
        <v>98.8</v>
      </c>
      <c r="P14" s="266">
        <v>89.7</v>
      </c>
      <c r="Q14" s="266">
        <v>101.7</v>
      </c>
      <c r="R14" s="266">
        <v>99.1</v>
      </c>
      <c r="S14" s="266">
        <v>113.7</v>
      </c>
    </row>
    <row r="15" spans="1:28" ht="13.5" customHeight="1">
      <c r="A15" s="236" t="s">
        <v>85</v>
      </c>
      <c r="B15" s="234">
        <v>10</v>
      </c>
      <c r="C15" s="246"/>
      <c r="D15" s="256">
        <v>102.8</v>
      </c>
      <c r="E15" s="267">
        <v>105.4</v>
      </c>
      <c r="F15" s="267">
        <v>106.7</v>
      </c>
      <c r="G15" s="267">
        <v>105.7</v>
      </c>
      <c r="H15" s="267">
        <v>107</v>
      </c>
      <c r="I15" s="267">
        <v>101.9</v>
      </c>
      <c r="J15" s="267">
        <v>96.7</v>
      </c>
      <c r="K15" s="267">
        <v>105.7</v>
      </c>
      <c r="L15" s="267">
        <v>98.7</v>
      </c>
      <c r="M15" s="267">
        <v>98.8</v>
      </c>
      <c r="N15" s="267">
        <v>104</v>
      </c>
      <c r="O15" s="267">
        <v>98.7</v>
      </c>
      <c r="P15" s="267">
        <v>101.5</v>
      </c>
      <c r="Q15" s="267">
        <v>97.4</v>
      </c>
      <c r="R15" s="267">
        <v>104</v>
      </c>
      <c r="S15" s="267">
        <v>114</v>
      </c>
    </row>
    <row r="16" spans="1:28" ht="13.5" customHeight="1">
      <c r="A16" s="236" t="s">
        <v>85</v>
      </c>
      <c r="B16" s="234">
        <v>11</v>
      </c>
      <c r="C16" s="246"/>
      <c r="D16" s="256">
        <v>104.2</v>
      </c>
      <c r="E16" s="267">
        <v>106.4</v>
      </c>
      <c r="F16" s="267">
        <v>108.8</v>
      </c>
      <c r="G16" s="267">
        <v>110.6</v>
      </c>
      <c r="H16" s="267">
        <v>104.8</v>
      </c>
      <c r="I16" s="267">
        <v>105.1</v>
      </c>
      <c r="J16" s="267">
        <v>97</v>
      </c>
      <c r="K16" s="267">
        <v>102.5</v>
      </c>
      <c r="L16" s="267">
        <v>101.6</v>
      </c>
      <c r="M16" s="267">
        <v>100.8</v>
      </c>
      <c r="N16" s="267">
        <v>106.3</v>
      </c>
      <c r="O16" s="267">
        <v>95.1</v>
      </c>
      <c r="P16" s="267">
        <v>98.3</v>
      </c>
      <c r="Q16" s="267">
        <v>100.8</v>
      </c>
      <c r="R16" s="267">
        <v>100.6</v>
      </c>
      <c r="S16" s="267">
        <v>116.4</v>
      </c>
    </row>
    <row r="17" spans="1:19" ht="13.5" customHeight="1">
      <c r="A17" s="236" t="s">
        <v>85</v>
      </c>
      <c r="B17" s="234">
        <v>12</v>
      </c>
      <c r="D17" s="256">
        <v>101.8</v>
      </c>
      <c r="E17" s="267">
        <v>105.3</v>
      </c>
      <c r="F17" s="267">
        <v>106.6</v>
      </c>
      <c r="G17" s="267">
        <v>108.8</v>
      </c>
      <c r="H17" s="267">
        <v>103</v>
      </c>
      <c r="I17" s="267">
        <v>103.2</v>
      </c>
      <c r="J17" s="267">
        <v>96.1</v>
      </c>
      <c r="K17" s="267">
        <v>103</v>
      </c>
      <c r="L17" s="267">
        <v>103.7</v>
      </c>
      <c r="M17" s="267">
        <v>100.2</v>
      </c>
      <c r="N17" s="267">
        <v>102</v>
      </c>
      <c r="O17" s="267">
        <v>96.6</v>
      </c>
      <c r="P17" s="267">
        <v>88.2</v>
      </c>
      <c r="Q17" s="267">
        <v>98.1</v>
      </c>
      <c r="R17" s="267">
        <v>105.3</v>
      </c>
      <c r="S17" s="267">
        <v>114.2</v>
      </c>
    </row>
    <row r="18" spans="1:19" ht="13.5" customHeight="1">
      <c r="A18" s="236" t="s">
        <v>469</v>
      </c>
      <c r="B18" s="234" t="s">
        <v>361</v>
      </c>
      <c r="C18" s="246"/>
      <c r="D18" s="256">
        <v>95.2</v>
      </c>
      <c r="E18" s="267">
        <v>86</v>
      </c>
      <c r="F18" s="267">
        <v>93.1</v>
      </c>
      <c r="G18" s="267">
        <v>100.2</v>
      </c>
      <c r="H18" s="267">
        <v>98</v>
      </c>
      <c r="I18" s="267">
        <v>92.9</v>
      </c>
      <c r="J18" s="267">
        <v>97</v>
      </c>
      <c r="K18" s="267">
        <v>98.6</v>
      </c>
      <c r="L18" s="267">
        <v>91.6</v>
      </c>
      <c r="M18" s="267">
        <v>88.4</v>
      </c>
      <c r="N18" s="267">
        <v>93.6</v>
      </c>
      <c r="O18" s="267">
        <v>94.3</v>
      </c>
      <c r="P18" s="267">
        <v>95.6</v>
      </c>
      <c r="Q18" s="267">
        <v>95.5</v>
      </c>
      <c r="R18" s="267">
        <v>97.1</v>
      </c>
      <c r="S18" s="267">
        <v>109.1</v>
      </c>
    </row>
    <row r="19" spans="1:19" ht="13.5" customHeight="1">
      <c r="A19" s="236" t="s">
        <v>85</v>
      </c>
      <c r="B19" s="234">
        <v>2</v>
      </c>
      <c r="C19" s="246"/>
      <c r="D19" s="256">
        <v>102</v>
      </c>
      <c r="E19" s="267">
        <v>102.7</v>
      </c>
      <c r="F19" s="267">
        <v>104.4</v>
      </c>
      <c r="G19" s="267">
        <v>101.9</v>
      </c>
      <c r="H19" s="267">
        <v>95.9</v>
      </c>
      <c r="I19" s="267">
        <v>102.3</v>
      </c>
      <c r="J19" s="267">
        <v>101</v>
      </c>
      <c r="K19" s="267">
        <v>95.9</v>
      </c>
      <c r="L19" s="267">
        <v>98.4</v>
      </c>
      <c r="M19" s="267">
        <v>100.1</v>
      </c>
      <c r="N19" s="267">
        <v>91.4</v>
      </c>
      <c r="O19" s="267">
        <v>98.8</v>
      </c>
      <c r="P19" s="267">
        <v>102.7</v>
      </c>
      <c r="Q19" s="267">
        <v>96.7</v>
      </c>
      <c r="R19" s="267">
        <v>97.2</v>
      </c>
      <c r="S19" s="267">
        <v>115</v>
      </c>
    </row>
    <row r="20" spans="1:19" ht="13.5" customHeight="1">
      <c r="A20" s="236" t="s">
        <v>85</v>
      </c>
      <c r="B20" s="234">
        <v>3</v>
      </c>
      <c r="C20" s="246"/>
      <c r="D20" s="256">
        <v>101.5</v>
      </c>
      <c r="E20" s="267">
        <v>99.1</v>
      </c>
      <c r="F20" s="267">
        <v>103.7</v>
      </c>
      <c r="G20" s="267">
        <v>105.2</v>
      </c>
      <c r="H20" s="267">
        <v>98.2</v>
      </c>
      <c r="I20" s="267">
        <v>100.4</v>
      </c>
      <c r="J20" s="267">
        <v>98.2</v>
      </c>
      <c r="K20" s="267">
        <v>97.1</v>
      </c>
      <c r="L20" s="267">
        <v>98.6</v>
      </c>
      <c r="M20" s="267">
        <v>99.5</v>
      </c>
      <c r="N20" s="267">
        <v>95</v>
      </c>
      <c r="O20" s="267">
        <v>99.2</v>
      </c>
      <c r="P20" s="267">
        <v>100.9</v>
      </c>
      <c r="Q20" s="267">
        <v>98.6</v>
      </c>
      <c r="R20" s="267">
        <v>103.5</v>
      </c>
      <c r="S20" s="267">
        <v>114.4</v>
      </c>
    </row>
    <row r="21" spans="1:19" ht="13.5" customHeight="1">
      <c r="A21" s="237" t="s">
        <v>85</v>
      </c>
      <c r="B21" s="234">
        <v>4</v>
      </c>
      <c r="C21" s="246"/>
      <c r="D21" s="256">
        <v>105.8</v>
      </c>
      <c r="E21" s="267">
        <v>105.6</v>
      </c>
      <c r="F21" s="267">
        <v>107.1</v>
      </c>
      <c r="G21" s="267">
        <v>107.8</v>
      </c>
      <c r="H21" s="267">
        <v>100.1</v>
      </c>
      <c r="I21" s="267">
        <v>106.9</v>
      </c>
      <c r="J21" s="267">
        <v>104.1</v>
      </c>
      <c r="K21" s="267">
        <v>104.1</v>
      </c>
      <c r="L21" s="267">
        <v>102.8</v>
      </c>
      <c r="M21" s="267">
        <v>104.6</v>
      </c>
      <c r="N21" s="267">
        <v>94</v>
      </c>
      <c r="O21" s="267">
        <v>106.5</v>
      </c>
      <c r="P21" s="267">
        <v>106.3</v>
      </c>
      <c r="Q21" s="267">
        <v>101.4</v>
      </c>
      <c r="R21" s="267">
        <v>110.5</v>
      </c>
      <c r="S21" s="267">
        <v>118.1</v>
      </c>
    </row>
    <row r="22" spans="1:19" ht="13.5" customHeight="1">
      <c r="A22" s="236" t="s">
        <v>85</v>
      </c>
      <c r="B22" s="234">
        <v>5</v>
      </c>
      <c r="D22" s="256">
        <v>100.2</v>
      </c>
      <c r="E22" s="267">
        <v>90.6</v>
      </c>
      <c r="F22" s="267">
        <v>99.8</v>
      </c>
      <c r="G22" s="267">
        <v>108.8</v>
      </c>
      <c r="H22" s="267">
        <v>103.7</v>
      </c>
      <c r="I22" s="267">
        <v>98.4</v>
      </c>
      <c r="J22" s="267">
        <v>98.1</v>
      </c>
      <c r="K22" s="267">
        <v>107.1</v>
      </c>
      <c r="L22" s="267">
        <v>98.6</v>
      </c>
      <c r="M22" s="267">
        <v>98.4</v>
      </c>
      <c r="N22" s="267">
        <v>96</v>
      </c>
      <c r="O22" s="267">
        <v>100.8</v>
      </c>
      <c r="P22" s="267">
        <v>105.9</v>
      </c>
      <c r="Q22" s="267">
        <v>97</v>
      </c>
      <c r="R22" s="267">
        <v>106</v>
      </c>
      <c r="S22" s="267">
        <v>112.9</v>
      </c>
    </row>
    <row r="23" spans="1:19" ht="13.5" customHeight="1">
      <c r="A23" s="236" t="s">
        <v>85</v>
      </c>
      <c r="B23" s="234">
        <v>6</v>
      </c>
      <c r="C23" s="246"/>
      <c r="D23" s="256">
        <v>105.4</v>
      </c>
      <c r="E23" s="267">
        <v>101</v>
      </c>
      <c r="F23" s="267">
        <v>108.3</v>
      </c>
      <c r="G23" s="267">
        <v>109.7</v>
      </c>
      <c r="H23" s="267">
        <v>100.8</v>
      </c>
      <c r="I23" s="267">
        <v>106.3</v>
      </c>
      <c r="J23" s="267">
        <v>104.1</v>
      </c>
      <c r="K23" s="267">
        <v>103.3</v>
      </c>
      <c r="L23" s="267">
        <v>103.2</v>
      </c>
      <c r="M23" s="267">
        <v>103.9</v>
      </c>
      <c r="N23" s="267">
        <v>97.5</v>
      </c>
      <c r="O23" s="267">
        <v>107</v>
      </c>
      <c r="P23" s="267">
        <v>105</v>
      </c>
      <c r="Q23" s="267">
        <v>98.7</v>
      </c>
      <c r="R23" s="267">
        <v>103.3</v>
      </c>
      <c r="S23" s="267">
        <v>117.9</v>
      </c>
    </row>
    <row r="24" spans="1:19" ht="13.5" customHeight="1">
      <c r="A24" s="236" t="s">
        <v>85</v>
      </c>
      <c r="B24" s="234">
        <v>7</v>
      </c>
      <c r="C24" s="246"/>
      <c r="D24" s="256">
        <v>103.4</v>
      </c>
      <c r="E24" s="267">
        <v>101.6</v>
      </c>
      <c r="F24" s="267">
        <v>106.5</v>
      </c>
      <c r="G24" s="267">
        <v>109.6</v>
      </c>
      <c r="H24" s="267">
        <v>105.3</v>
      </c>
      <c r="I24" s="267">
        <v>100.6</v>
      </c>
      <c r="J24" s="267">
        <v>100.7</v>
      </c>
      <c r="K24" s="267">
        <v>110.4</v>
      </c>
      <c r="L24" s="267">
        <v>95.6</v>
      </c>
      <c r="M24" s="267">
        <v>103</v>
      </c>
      <c r="N24" s="267">
        <v>88.1</v>
      </c>
      <c r="O24" s="267">
        <v>108.5</v>
      </c>
      <c r="P24" s="267">
        <v>106.2</v>
      </c>
      <c r="Q24" s="267">
        <v>96.6</v>
      </c>
      <c r="R24" s="267">
        <v>107</v>
      </c>
      <c r="S24" s="267">
        <v>117.4</v>
      </c>
    </row>
    <row r="25" spans="1:19" ht="13.5" customHeight="1">
      <c r="A25" s="236" t="s">
        <v>85</v>
      </c>
      <c r="B25" s="234">
        <v>8</v>
      </c>
      <c r="C25" s="246"/>
      <c r="D25" s="256">
        <v>97.1</v>
      </c>
      <c r="E25" s="267">
        <v>90.8</v>
      </c>
      <c r="F25" s="267">
        <v>98.7</v>
      </c>
      <c r="G25" s="267">
        <v>105.6</v>
      </c>
      <c r="H25" s="267">
        <v>104.4</v>
      </c>
      <c r="I25" s="267">
        <v>96.6</v>
      </c>
      <c r="J25" s="267">
        <v>98.1</v>
      </c>
      <c r="K25" s="267">
        <v>103.7</v>
      </c>
      <c r="L25" s="267">
        <v>93</v>
      </c>
      <c r="M25" s="267">
        <v>96.3</v>
      </c>
      <c r="N25" s="267">
        <v>89.5</v>
      </c>
      <c r="O25" s="267">
        <v>105.7</v>
      </c>
      <c r="P25" s="267">
        <v>78</v>
      </c>
      <c r="Q25" s="267">
        <v>95.6</v>
      </c>
      <c r="R25" s="267">
        <v>103.9</v>
      </c>
      <c r="S25" s="267">
        <v>111.1</v>
      </c>
    </row>
    <row r="26" spans="1:19" ht="13.5" customHeight="1">
      <c r="A26" s="238" t="s">
        <v>85</v>
      </c>
      <c r="B26" s="242">
        <v>9</v>
      </c>
      <c r="C26" s="248"/>
      <c r="D26" s="259">
        <v>100.5</v>
      </c>
      <c r="E26" s="270">
        <v>101.8</v>
      </c>
      <c r="F26" s="270">
        <v>102.7</v>
      </c>
      <c r="G26" s="270">
        <v>100.3</v>
      </c>
      <c r="H26" s="270">
        <v>96</v>
      </c>
      <c r="I26" s="270">
        <v>101.6</v>
      </c>
      <c r="J26" s="270">
        <v>100.4</v>
      </c>
      <c r="K26" s="270">
        <v>97.4</v>
      </c>
      <c r="L26" s="270">
        <v>90.6</v>
      </c>
      <c r="M26" s="270">
        <v>93.4</v>
      </c>
      <c r="N26" s="270">
        <v>89</v>
      </c>
      <c r="O26" s="270">
        <v>105.6</v>
      </c>
      <c r="P26" s="270">
        <v>95</v>
      </c>
      <c r="Q26" s="270">
        <v>98</v>
      </c>
      <c r="R26" s="270">
        <v>97.8</v>
      </c>
      <c r="S26" s="270">
        <v>113</v>
      </c>
    </row>
    <row r="27" spans="1:19" ht="17.25" customHeight="1">
      <c r="A27" s="293"/>
      <c r="B27" s="293"/>
      <c r="C27" s="293"/>
      <c r="D27" s="260" t="s">
        <v>94</v>
      </c>
      <c r="E27" s="260"/>
      <c r="F27" s="260"/>
      <c r="G27" s="260"/>
      <c r="H27" s="260"/>
      <c r="I27" s="260"/>
      <c r="J27" s="260"/>
      <c r="K27" s="260"/>
      <c r="L27" s="260"/>
      <c r="M27" s="260"/>
      <c r="N27" s="260"/>
      <c r="O27" s="260"/>
      <c r="P27" s="260"/>
      <c r="Q27" s="260"/>
      <c r="R27" s="260"/>
      <c r="S27" s="260"/>
    </row>
    <row r="28" spans="1:19" ht="13.5" customHeight="1">
      <c r="A28" s="233" t="s">
        <v>185</v>
      </c>
      <c r="B28" s="233" t="s">
        <v>58</v>
      </c>
      <c r="C28" s="246" t="s">
        <v>56</v>
      </c>
      <c r="D28" s="255">
        <v>-1.1000000000000001</v>
      </c>
      <c r="E28" s="266">
        <v>-4.9000000000000004</v>
      </c>
      <c r="F28" s="266">
        <v>-1.3</v>
      </c>
      <c r="G28" s="266">
        <v>-1.3</v>
      </c>
      <c r="H28" s="266">
        <v>-1.9</v>
      </c>
      <c r="I28" s="266">
        <v>4</v>
      </c>
      <c r="J28" s="266">
        <v>3.2</v>
      </c>
      <c r="K28" s="266">
        <v>0.5</v>
      </c>
      <c r="L28" s="281">
        <v>-0.1</v>
      </c>
      <c r="M28" s="281">
        <v>1.2</v>
      </c>
      <c r="N28" s="281">
        <v>-6.9</v>
      </c>
      <c r="O28" s="281">
        <v>-1.1000000000000001</v>
      </c>
      <c r="P28" s="266">
        <v>-7.2</v>
      </c>
      <c r="Q28" s="266">
        <v>1.4</v>
      </c>
      <c r="R28" s="266">
        <v>2</v>
      </c>
      <c r="S28" s="281">
        <v>-6.3</v>
      </c>
    </row>
    <row r="29" spans="1:19" ht="13.5" customHeight="1">
      <c r="A29" s="234" t="s">
        <v>51</v>
      </c>
      <c r="B29" s="234" t="s">
        <v>331</v>
      </c>
      <c r="C29" s="246"/>
      <c r="D29" s="256">
        <v>-1.3</v>
      </c>
      <c r="E29" s="267">
        <v>-1.6</v>
      </c>
      <c r="F29" s="267">
        <v>-1</v>
      </c>
      <c r="G29" s="267">
        <v>-3.9</v>
      </c>
      <c r="H29" s="267">
        <v>7.3</v>
      </c>
      <c r="I29" s="267">
        <v>-0.5</v>
      </c>
      <c r="J29" s="267">
        <v>-2.7</v>
      </c>
      <c r="K29" s="267">
        <v>-1.6</v>
      </c>
      <c r="L29" s="282">
        <v>-3.6</v>
      </c>
      <c r="M29" s="282">
        <v>-0.6</v>
      </c>
      <c r="N29" s="282">
        <v>2.8</v>
      </c>
      <c r="O29" s="282">
        <v>2.6</v>
      </c>
      <c r="P29" s="267">
        <v>-2.4</v>
      </c>
      <c r="Q29" s="267">
        <v>-1.9</v>
      </c>
      <c r="R29" s="267">
        <v>-5</v>
      </c>
      <c r="S29" s="282">
        <v>-2.8</v>
      </c>
    </row>
    <row r="30" spans="1:19" ht="13.5" customHeight="1">
      <c r="A30" s="234"/>
      <c r="B30" s="234" t="s">
        <v>240</v>
      </c>
      <c r="C30" s="246"/>
      <c r="D30" s="256">
        <v>-2.2999999999999998</v>
      </c>
      <c r="E30" s="267">
        <v>-1.3</v>
      </c>
      <c r="F30" s="267">
        <v>-3.6</v>
      </c>
      <c r="G30" s="267">
        <v>-0.3</v>
      </c>
      <c r="H30" s="267">
        <v>3.2</v>
      </c>
      <c r="I30" s="267">
        <v>-5.5</v>
      </c>
      <c r="J30" s="267">
        <v>-0.5</v>
      </c>
      <c r="K30" s="267">
        <v>-0.5</v>
      </c>
      <c r="L30" s="282">
        <v>-4.0999999999999996</v>
      </c>
      <c r="M30" s="282">
        <v>0.7</v>
      </c>
      <c r="N30" s="282">
        <v>-10.3</v>
      </c>
      <c r="O30" s="282">
        <v>-13.4</v>
      </c>
      <c r="P30" s="267">
        <v>7.6</v>
      </c>
      <c r="Q30" s="267">
        <v>-0.8</v>
      </c>
      <c r="R30" s="267">
        <v>0</v>
      </c>
      <c r="S30" s="282">
        <v>-1</v>
      </c>
    </row>
    <row r="31" spans="1:19" ht="13.5" customHeight="1">
      <c r="A31" s="234"/>
      <c r="B31" s="234" t="s">
        <v>149</v>
      </c>
      <c r="C31" s="246"/>
      <c r="D31" s="256">
        <v>0.6</v>
      </c>
      <c r="E31" s="267">
        <v>4</v>
      </c>
      <c r="F31" s="267">
        <v>1.1000000000000001</v>
      </c>
      <c r="G31" s="267">
        <v>2.9</v>
      </c>
      <c r="H31" s="267">
        <v>3</v>
      </c>
      <c r="I31" s="267">
        <v>1.3</v>
      </c>
      <c r="J31" s="267">
        <v>-2.5</v>
      </c>
      <c r="K31" s="267">
        <v>1.5</v>
      </c>
      <c r="L31" s="282">
        <v>7.2</v>
      </c>
      <c r="M31" s="282">
        <v>0.8</v>
      </c>
      <c r="N31" s="282">
        <v>2.7</v>
      </c>
      <c r="O31" s="282">
        <v>2.2000000000000002</v>
      </c>
      <c r="P31" s="267">
        <v>-4.5999999999999996</v>
      </c>
      <c r="Q31" s="267">
        <v>-0.9</v>
      </c>
      <c r="R31" s="267">
        <v>4.3</v>
      </c>
      <c r="S31" s="282">
        <v>7.3</v>
      </c>
    </row>
    <row r="32" spans="1:19" ht="13.5" customHeight="1">
      <c r="A32" s="234"/>
      <c r="B32" s="234" t="s">
        <v>364</v>
      </c>
      <c r="C32" s="246"/>
      <c r="D32" s="256">
        <v>-0.6</v>
      </c>
      <c r="E32" s="267">
        <v>-1.6</v>
      </c>
      <c r="F32" s="267">
        <v>0.7</v>
      </c>
      <c r="G32" s="267">
        <v>-3.5</v>
      </c>
      <c r="H32" s="267">
        <v>1.1000000000000001</v>
      </c>
      <c r="I32" s="267">
        <v>-3.4</v>
      </c>
      <c r="J32" s="267">
        <v>-3.2</v>
      </c>
      <c r="K32" s="267">
        <v>0.7</v>
      </c>
      <c r="L32" s="282">
        <v>3.6</v>
      </c>
      <c r="M32" s="282">
        <v>-3.1</v>
      </c>
      <c r="N32" s="282">
        <v>0.7</v>
      </c>
      <c r="O32" s="282">
        <v>2.6</v>
      </c>
      <c r="P32" s="267">
        <v>-0.5</v>
      </c>
      <c r="Q32" s="267">
        <v>0.7</v>
      </c>
      <c r="R32" s="267">
        <v>-3.5</v>
      </c>
      <c r="S32" s="282">
        <v>0.8</v>
      </c>
    </row>
    <row r="33" spans="1:32" ht="13.5" customHeight="1">
      <c r="A33" s="235"/>
      <c r="B33" s="235" t="s">
        <v>155</v>
      </c>
      <c r="C33" s="247"/>
      <c r="D33" s="258">
        <v>1</v>
      </c>
      <c r="E33" s="269">
        <v>0.1</v>
      </c>
      <c r="F33" s="269">
        <v>2.2000000000000002</v>
      </c>
      <c r="G33" s="269">
        <v>9.6</v>
      </c>
      <c r="H33" s="269">
        <v>-1.1000000000000001</v>
      </c>
      <c r="I33" s="269">
        <v>2.9</v>
      </c>
      <c r="J33" s="269">
        <v>1.4</v>
      </c>
      <c r="K33" s="269">
        <v>1.6</v>
      </c>
      <c r="L33" s="269">
        <v>-7.5</v>
      </c>
      <c r="M33" s="269">
        <v>-0.2</v>
      </c>
      <c r="N33" s="269">
        <v>-1.1000000000000001</v>
      </c>
      <c r="O33" s="269">
        <v>-4.5</v>
      </c>
      <c r="P33" s="269">
        <v>-0.8</v>
      </c>
      <c r="Q33" s="269">
        <v>-0.4</v>
      </c>
      <c r="R33" s="269">
        <v>2.8</v>
      </c>
      <c r="S33" s="269">
        <v>2.8</v>
      </c>
    </row>
    <row r="34" spans="1:32" ht="13.5" customHeight="1">
      <c r="A34" s="234" t="s">
        <v>169</v>
      </c>
      <c r="B34" s="234">
        <v>9</v>
      </c>
      <c r="C34" s="246" t="s">
        <v>253</v>
      </c>
      <c r="D34" s="255">
        <v>0.9</v>
      </c>
      <c r="E34" s="266">
        <v>-0.9</v>
      </c>
      <c r="F34" s="266">
        <v>2.2000000000000002</v>
      </c>
      <c r="G34" s="266">
        <v>8.4</v>
      </c>
      <c r="H34" s="266">
        <v>-1</v>
      </c>
      <c r="I34" s="266">
        <v>1.1000000000000001</v>
      </c>
      <c r="J34" s="266">
        <v>3</v>
      </c>
      <c r="K34" s="266">
        <v>-3.4</v>
      </c>
      <c r="L34" s="266">
        <v>-13.6</v>
      </c>
      <c r="M34" s="266">
        <v>0.8</v>
      </c>
      <c r="N34" s="266">
        <v>-1.8</v>
      </c>
      <c r="O34" s="266">
        <v>-9.5</v>
      </c>
      <c r="P34" s="266">
        <v>-1.9</v>
      </c>
      <c r="Q34" s="266">
        <v>0.2</v>
      </c>
      <c r="R34" s="266">
        <v>-0.7</v>
      </c>
      <c r="S34" s="266">
        <v>5</v>
      </c>
    </row>
    <row r="35" spans="1:32" ht="13.5" customHeight="1">
      <c r="A35" s="236" t="s">
        <v>85</v>
      </c>
      <c r="B35" s="234">
        <v>10</v>
      </c>
      <c r="C35" s="246"/>
      <c r="D35" s="256">
        <v>1.3</v>
      </c>
      <c r="E35" s="267">
        <v>0.9</v>
      </c>
      <c r="F35" s="267">
        <v>2.2000000000000002</v>
      </c>
      <c r="G35" s="267">
        <v>12.7</v>
      </c>
      <c r="H35" s="267">
        <v>1.4</v>
      </c>
      <c r="I35" s="267">
        <v>3.1</v>
      </c>
      <c r="J35" s="267">
        <v>3.5</v>
      </c>
      <c r="K35" s="267">
        <v>3.4</v>
      </c>
      <c r="L35" s="267">
        <v>-11.9</v>
      </c>
      <c r="M35" s="267">
        <v>0.8</v>
      </c>
      <c r="N35" s="267">
        <v>0.6</v>
      </c>
      <c r="O35" s="267">
        <v>-7.7</v>
      </c>
      <c r="P35" s="267">
        <v>-0.8</v>
      </c>
      <c r="Q35" s="267">
        <v>-2</v>
      </c>
      <c r="R35" s="267">
        <v>4</v>
      </c>
      <c r="S35" s="267">
        <v>3.4</v>
      </c>
    </row>
    <row r="36" spans="1:32" ht="13.5" customHeight="1">
      <c r="A36" s="236" t="s">
        <v>85</v>
      </c>
      <c r="B36" s="234">
        <v>11</v>
      </c>
      <c r="C36" s="246"/>
      <c r="D36" s="256">
        <v>1.2</v>
      </c>
      <c r="E36" s="267">
        <v>-0.9</v>
      </c>
      <c r="F36" s="267">
        <v>3.1</v>
      </c>
      <c r="G36" s="267">
        <v>14.8</v>
      </c>
      <c r="H36" s="267">
        <v>-3.2</v>
      </c>
      <c r="I36" s="267">
        <v>4.9000000000000004</v>
      </c>
      <c r="J36" s="267">
        <v>1.3</v>
      </c>
      <c r="K36" s="267">
        <v>2.6</v>
      </c>
      <c r="L36" s="267">
        <v>-15.1</v>
      </c>
      <c r="M36" s="267">
        <v>-1.5</v>
      </c>
      <c r="N36" s="267">
        <v>-0.6</v>
      </c>
      <c r="O36" s="267">
        <v>-11.4</v>
      </c>
      <c r="P36" s="267">
        <v>-3.2</v>
      </c>
      <c r="Q36" s="267">
        <v>-0.5</v>
      </c>
      <c r="R36" s="267">
        <v>0</v>
      </c>
      <c r="S36" s="267">
        <v>4.8</v>
      </c>
    </row>
    <row r="37" spans="1:32" ht="13.5" customHeight="1">
      <c r="A37" s="236" t="s">
        <v>85</v>
      </c>
      <c r="B37" s="234">
        <v>12</v>
      </c>
      <c r="D37" s="256">
        <v>-0.1</v>
      </c>
      <c r="E37" s="267">
        <v>-0.1</v>
      </c>
      <c r="F37" s="267">
        <v>1.3</v>
      </c>
      <c r="G37" s="267">
        <v>15.4</v>
      </c>
      <c r="H37" s="267">
        <v>-2.6</v>
      </c>
      <c r="I37" s="267">
        <v>1.7</v>
      </c>
      <c r="J37" s="267">
        <v>1.5</v>
      </c>
      <c r="K37" s="267">
        <v>-3.8</v>
      </c>
      <c r="L37" s="267">
        <v>-9.8000000000000007</v>
      </c>
      <c r="M37" s="267">
        <v>2.9</v>
      </c>
      <c r="N37" s="267">
        <v>-1.4</v>
      </c>
      <c r="O37" s="267">
        <v>-7.1</v>
      </c>
      <c r="P37" s="267">
        <v>-4.3</v>
      </c>
      <c r="Q37" s="267">
        <v>-2.2999999999999998</v>
      </c>
      <c r="R37" s="267">
        <v>-3.1</v>
      </c>
      <c r="S37" s="267">
        <v>1.6</v>
      </c>
    </row>
    <row r="38" spans="1:32" ht="13.5" customHeight="1">
      <c r="A38" s="236" t="s">
        <v>469</v>
      </c>
      <c r="B38" s="234" t="s">
        <v>361</v>
      </c>
      <c r="C38" s="246"/>
      <c r="D38" s="256">
        <v>0.7</v>
      </c>
      <c r="E38" s="267">
        <v>-4.8</v>
      </c>
      <c r="F38" s="267">
        <v>0.9</v>
      </c>
      <c r="G38" s="267">
        <v>-2</v>
      </c>
      <c r="H38" s="267">
        <v>-4.2</v>
      </c>
      <c r="I38" s="267">
        <v>1.2</v>
      </c>
      <c r="J38" s="267">
        <v>5.2</v>
      </c>
      <c r="K38" s="267">
        <v>-1.4</v>
      </c>
      <c r="L38" s="267">
        <v>-2.8</v>
      </c>
      <c r="M38" s="267">
        <v>0.5</v>
      </c>
      <c r="N38" s="267">
        <v>-3.6</v>
      </c>
      <c r="O38" s="267">
        <v>-8.6999999999999993</v>
      </c>
      <c r="P38" s="267">
        <v>4.5999999999999996</v>
      </c>
      <c r="Q38" s="267">
        <v>-1.8</v>
      </c>
      <c r="R38" s="267">
        <v>2.6</v>
      </c>
      <c r="S38" s="267">
        <v>6.6</v>
      </c>
    </row>
    <row r="39" spans="1:32" ht="13.5" customHeight="1">
      <c r="A39" s="236" t="s">
        <v>85</v>
      </c>
      <c r="B39" s="234">
        <v>2</v>
      </c>
      <c r="C39" s="246"/>
      <c r="D39" s="256">
        <v>1.8</v>
      </c>
      <c r="E39" s="267">
        <v>-0.2</v>
      </c>
      <c r="F39" s="267">
        <v>0.2</v>
      </c>
      <c r="G39" s="267">
        <v>-3.9</v>
      </c>
      <c r="H39" s="267">
        <v>-3.6</v>
      </c>
      <c r="I39" s="267">
        <v>3.9</v>
      </c>
      <c r="J39" s="267">
        <v>5.6</v>
      </c>
      <c r="K39" s="267">
        <v>-1.5</v>
      </c>
      <c r="L39" s="267">
        <v>-8.1999999999999993</v>
      </c>
      <c r="M39" s="267">
        <v>3</v>
      </c>
      <c r="N39" s="267">
        <v>-1.7</v>
      </c>
      <c r="O39" s="267">
        <v>-6.4</v>
      </c>
      <c r="P39" s="267">
        <v>9.5</v>
      </c>
      <c r="Q39" s="267">
        <v>0</v>
      </c>
      <c r="R39" s="267">
        <v>1.6</v>
      </c>
      <c r="S39" s="267">
        <v>7</v>
      </c>
    </row>
    <row r="40" spans="1:32" ht="13.5" customHeight="1">
      <c r="A40" s="236" t="s">
        <v>85</v>
      </c>
      <c r="B40" s="234">
        <v>3</v>
      </c>
      <c r="C40" s="246"/>
      <c r="D40" s="256">
        <v>1.5</v>
      </c>
      <c r="E40" s="267">
        <v>-3</v>
      </c>
      <c r="F40" s="267">
        <v>-0.2</v>
      </c>
      <c r="G40" s="267">
        <v>-5</v>
      </c>
      <c r="H40" s="267">
        <v>-6.1</v>
      </c>
      <c r="I40" s="267">
        <v>4.4000000000000004</v>
      </c>
      <c r="J40" s="267">
        <v>9.6999999999999993</v>
      </c>
      <c r="K40" s="267">
        <v>-10.3</v>
      </c>
      <c r="L40" s="267">
        <v>-9.1</v>
      </c>
      <c r="M40" s="267">
        <v>0.1</v>
      </c>
      <c r="N40" s="267">
        <v>-1.6</v>
      </c>
      <c r="O40" s="267">
        <v>-2.4</v>
      </c>
      <c r="P40" s="267">
        <v>0.4</v>
      </c>
      <c r="Q40" s="267">
        <v>3.2</v>
      </c>
      <c r="R40" s="267">
        <v>-3.9</v>
      </c>
      <c r="S40" s="267">
        <v>3.8</v>
      </c>
    </row>
    <row r="41" spans="1:32" ht="13.5" customHeight="1">
      <c r="A41" s="237" t="s">
        <v>85</v>
      </c>
      <c r="B41" s="234">
        <v>4</v>
      </c>
      <c r="C41" s="246"/>
      <c r="D41" s="256">
        <v>-0.3</v>
      </c>
      <c r="E41" s="267">
        <v>0.5</v>
      </c>
      <c r="F41" s="267">
        <v>-2.8</v>
      </c>
      <c r="G41" s="267">
        <v>-5.8</v>
      </c>
      <c r="H41" s="267">
        <v>-1.3</v>
      </c>
      <c r="I41" s="267">
        <v>1.5</v>
      </c>
      <c r="J41" s="267">
        <v>4.9000000000000004</v>
      </c>
      <c r="K41" s="267">
        <v>-2.5</v>
      </c>
      <c r="L41" s="267">
        <v>-5.4</v>
      </c>
      <c r="M41" s="267">
        <v>2.6</v>
      </c>
      <c r="N41" s="267">
        <v>-7.8</v>
      </c>
      <c r="O41" s="267">
        <v>-2</v>
      </c>
      <c r="P41" s="267">
        <v>6.3</v>
      </c>
      <c r="Q41" s="267">
        <v>-0.3</v>
      </c>
      <c r="R41" s="267">
        <v>2.6</v>
      </c>
      <c r="S41" s="267">
        <v>0.3</v>
      </c>
    </row>
    <row r="42" spans="1:32" ht="13.5" customHeight="1">
      <c r="A42" s="236" t="s">
        <v>85</v>
      </c>
      <c r="B42" s="234">
        <v>5</v>
      </c>
      <c r="D42" s="256">
        <v>2.2000000000000002</v>
      </c>
      <c r="E42" s="267">
        <v>-6.1</v>
      </c>
      <c r="F42" s="267">
        <v>3.5</v>
      </c>
      <c r="G42" s="267">
        <v>-2.2000000000000002</v>
      </c>
      <c r="H42" s="267">
        <v>2.6</v>
      </c>
      <c r="I42" s="267">
        <v>1.7</v>
      </c>
      <c r="J42" s="267">
        <v>3.7</v>
      </c>
      <c r="K42" s="267">
        <v>4.8</v>
      </c>
      <c r="L42" s="267">
        <v>-3.3</v>
      </c>
      <c r="M42" s="267">
        <v>7</v>
      </c>
      <c r="N42" s="267">
        <v>-5.5</v>
      </c>
      <c r="O42" s="267">
        <v>-4</v>
      </c>
      <c r="P42" s="267">
        <v>4.7</v>
      </c>
      <c r="Q42" s="267">
        <v>-0.8</v>
      </c>
      <c r="R42" s="267">
        <v>3.5</v>
      </c>
      <c r="S42" s="267">
        <v>9.6</v>
      </c>
    </row>
    <row r="43" spans="1:32" ht="13.5" customHeight="1">
      <c r="A43" s="236" t="s">
        <v>85</v>
      </c>
      <c r="B43" s="234">
        <v>6</v>
      </c>
      <c r="C43" s="246"/>
      <c r="D43" s="256">
        <v>-1</v>
      </c>
      <c r="E43" s="267">
        <v>-5.3</v>
      </c>
      <c r="F43" s="267">
        <v>-1.3</v>
      </c>
      <c r="G43" s="267">
        <v>-4.3</v>
      </c>
      <c r="H43" s="267">
        <v>-5.0999999999999996</v>
      </c>
      <c r="I43" s="267">
        <v>-0.7</v>
      </c>
      <c r="J43" s="267">
        <v>6.1</v>
      </c>
      <c r="K43" s="267">
        <v>-5.6</v>
      </c>
      <c r="L43" s="267">
        <v>-8.6999999999999993</v>
      </c>
      <c r="M43" s="267">
        <v>0.3</v>
      </c>
      <c r="N43" s="267">
        <v>-4.9000000000000004</v>
      </c>
      <c r="O43" s="267">
        <v>2</v>
      </c>
      <c r="P43" s="267">
        <v>-4.5</v>
      </c>
      <c r="Q43" s="267">
        <v>-3</v>
      </c>
      <c r="R43" s="267">
        <v>-6.1</v>
      </c>
      <c r="S43" s="267">
        <v>2.6</v>
      </c>
    </row>
    <row r="44" spans="1:32" ht="13.5" customHeight="1">
      <c r="A44" s="236" t="s">
        <v>85</v>
      </c>
      <c r="B44" s="234">
        <v>7</v>
      </c>
      <c r="C44" s="246"/>
      <c r="D44" s="256">
        <v>-1</v>
      </c>
      <c r="E44" s="267">
        <v>-2.4</v>
      </c>
      <c r="F44" s="267">
        <v>-1.4</v>
      </c>
      <c r="G44" s="267">
        <v>0.2</v>
      </c>
      <c r="H44" s="267">
        <v>2.2000000000000002</v>
      </c>
      <c r="I44" s="267">
        <v>-3.2</v>
      </c>
      <c r="J44" s="267">
        <v>2.2999999999999998</v>
      </c>
      <c r="K44" s="267">
        <v>4.8</v>
      </c>
      <c r="L44" s="267">
        <v>-6.7</v>
      </c>
      <c r="M44" s="267">
        <v>4</v>
      </c>
      <c r="N44" s="267">
        <v>-12.3</v>
      </c>
      <c r="O44" s="267">
        <v>3.2</v>
      </c>
      <c r="P44" s="267">
        <v>11.8</v>
      </c>
      <c r="Q44" s="267">
        <v>-6.3</v>
      </c>
      <c r="R44" s="267">
        <v>4.8</v>
      </c>
      <c r="S44" s="267">
        <v>2.4</v>
      </c>
    </row>
    <row r="45" spans="1:32" ht="13.5" customHeight="1">
      <c r="A45" s="236" t="s">
        <v>85</v>
      </c>
      <c r="B45" s="234">
        <v>8</v>
      </c>
      <c r="C45" s="246"/>
      <c r="D45" s="256">
        <v>-0.2</v>
      </c>
      <c r="E45" s="267">
        <v>-8.6</v>
      </c>
      <c r="F45" s="267">
        <v>2.1</v>
      </c>
      <c r="G45" s="267">
        <v>-0.2</v>
      </c>
      <c r="H45" s="267">
        <v>2.9</v>
      </c>
      <c r="I45" s="267">
        <v>-1.2</v>
      </c>
      <c r="J45" s="267">
        <v>4.7</v>
      </c>
      <c r="K45" s="267">
        <v>-0.8</v>
      </c>
      <c r="L45" s="267">
        <v>-2.2000000000000002</v>
      </c>
      <c r="M45" s="267">
        <v>2.7</v>
      </c>
      <c r="N45" s="267">
        <v>-10.3</v>
      </c>
      <c r="O45" s="267">
        <v>0.2</v>
      </c>
      <c r="P45" s="267">
        <v>9.4</v>
      </c>
      <c r="Q45" s="267">
        <v>-5.2</v>
      </c>
      <c r="R45" s="267">
        <v>-3.2</v>
      </c>
      <c r="S45" s="267">
        <v>1.5</v>
      </c>
    </row>
    <row r="46" spans="1:32" ht="13.5" customHeight="1">
      <c r="A46" s="238" t="s">
        <v>85</v>
      </c>
      <c r="B46" s="242">
        <v>9</v>
      </c>
      <c r="C46" s="248"/>
      <c r="D46" s="259">
        <v>-2</v>
      </c>
      <c r="E46" s="270">
        <v>-2.6</v>
      </c>
      <c r="F46" s="270">
        <v>-1.9</v>
      </c>
      <c r="G46" s="270">
        <v>-9.1</v>
      </c>
      <c r="H46" s="270">
        <v>-7.6</v>
      </c>
      <c r="I46" s="270">
        <v>-1.6</v>
      </c>
      <c r="J46" s="270">
        <v>3.2</v>
      </c>
      <c r="K46" s="270">
        <v>-3.3</v>
      </c>
      <c r="L46" s="270">
        <v>-9.3000000000000007</v>
      </c>
      <c r="M46" s="270">
        <v>-4.5999999999999996</v>
      </c>
      <c r="N46" s="270">
        <v>-14.2</v>
      </c>
      <c r="O46" s="270">
        <v>3.9</v>
      </c>
      <c r="P46" s="270">
        <v>5</v>
      </c>
      <c r="Q46" s="270">
        <v>-3.5</v>
      </c>
      <c r="R46" s="270">
        <v>-1</v>
      </c>
      <c r="S46" s="270">
        <v>-0.6</v>
      </c>
    </row>
    <row r="47" spans="1:32" ht="27" customHeight="1">
      <c r="A47" s="239" t="s">
        <v>470</v>
      </c>
      <c r="B47" s="239"/>
      <c r="C47" s="249"/>
      <c r="D47" s="261">
        <v>3.5</v>
      </c>
      <c r="E47" s="261">
        <v>12.1</v>
      </c>
      <c r="F47" s="261">
        <v>4.0999999999999996</v>
      </c>
      <c r="G47" s="261">
        <v>-5</v>
      </c>
      <c r="H47" s="261">
        <v>-8</v>
      </c>
      <c r="I47" s="261">
        <v>5.2</v>
      </c>
      <c r="J47" s="261">
        <v>2.2999999999999998</v>
      </c>
      <c r="K47" s="261">
        <v>-6.1</v>
      </c>
      <c r="L47" s="261">
        <v>-2.6</v>
      </c>
      <c r="M47" s="261">
        <v>-3</v>
      </c>
      <c r="N47" s="261">
        <v>-0.6</v>
      </c>
      <c r="O47" s="261">
        <v>-0.1</v>
      </c>
      <c r="P47" s="261">
        <v>21.8</v>
      </c>
      <c r="Q47" s="261">
        <v>2.5</v>
      </c>
      <c r="R47" s="261">
        <v>-5.9</v>
      </c>
      <c r="S47" s="261">
        <v>1.7</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5">
      <c r="A49" s="228" t="s">
        <v>471</v>
      </c>
      <c r="B49" s="8"/>
      <c r="C49" s="8"/>
      <c r="H49" s="309"/>
      <c r="I49" s="309"/>
      <c r="J49" s="309"/>
      <c r="K49" s="309"/>
      <c r="L49" s="309"/>
      <c r="M49" s="309"/>
      <c r="N49" s="309"/>
      <c r="O49" s="309"/>
      <c r="S49" s="19" t="s">
        <v>131</v>
      </c>
    </row>
    <row r="50" spans="1:19">
      <c r="A50" s="229" t="s">
        <v>52</v>
      </c>
      <c r="B50" s="229"/>
      <c r="C50" s="243"/>
      <c r="D50" s="251" t="s">
        <v>69</v>
      </c>
      <c r="E50" s="251" t="s">
        <v>439</v>
      </c>
      <c r="F50" s="251" t="s">
        <v>126</v>
      </c>
      <c r="G50" s="251" t="s">
        <v>103</v>
      </c>
      <c r="H50" s="251" t="s">
        <v>214</v>
      </c>
      <c r="I50" s="251" t="s">
        <v>274</v>
      </c>
      <c r="J50" s="251" t="s">
        <v>454</v>
      </c>
      <c r="K50" s="251" t="s">
        <v>455</v>
      </c>
      <c r="L50" s="251" t="s">
        <v>79</v>
      </c>
      <c r="M50" s="251" t="s">
        <v>332</v>
      </c>
      <c r="N50" s="251" t="s">
        <v>18</v>
      </c>
      <c r="O50" s="251" t="s">
        <v>176</v>
      </c>
      <c r="P50" s="251" t="s">
        <v>132</v>
      </c>
      <c r="Q50" s="251" t="s">
        <v>457</v>
      </c>
      <c r="R50" s="251" t="s">
        <v>458</v>
      </c>
      <c r="S50" s="251" t="s">
        <v>4</v>
      </c>
    </row>
    <row r="51" spans="1:19">
      <c r="A51" s="230"/>
      <c r="B51" s="230"/>
      <c r="C51" s="244"/>
      <c r="D51" s="252" t="s">
        <v>93</v>
      </c>
      <c r="E51" s="252"/>
      <c r="F51" s="252"/>
      <c r="G51" s="252" t="s">
        <v>428</v>
      </c>
      <c r="H51" s="252" t="s">
        <v>388</v>
      </c>
      <c r="I51" s="252" t="s">
        <v>367</v>
      </c>
      <c r="J51" s="252" t="s">
        <v>460</v>
      </c>
      <c r="K51" s="252" t="s">
        <v>148</v>
      </c>
      <c r="L51" s="279" t="s">
        <v>270</v>
      </c>
      <c r="M51" s="283" t="s">
        <v>196</v>
      </c>
      <c r="N51" s="279" t="s">
        <v>278</v>
      </c>
      <c r="O51" s="279" t="s">
        <v>459</v>
      </c>
      <c r="P51" s="279" t="s">
        <v>412</v>
      </c>
      <c r="Q51" s="279" t="s">
        <v>442</v>
      </c>
      <c r="R51" s="279" t="s">
        <v>167</v>
      </c>
      <c r="S51" s="287" t="s">
        <v>334</v>
      </c>
    </row>
    <row r="52" spans="1:19" ht="18" customHeight="1">
      <c r="A52" s="231"/>
      <c r="B52" s="231"/>
      <c r="C52" s="250"/>
      <c r="D52" s="253" t="s">
        <v>209</v>
      </c>
      <c r="E52" s="253" t="s">
        <v>387</v>
      </c>
      <c r="F52" s="253" t="s">
        <v>34</v>
      </c>
      <c r="G52" s="253" t="s">
        <v>461</v>
      </c>
      <c r="H52" s="253" t="s">
        <v>16</v>
      </c>
      <c r="I52" s="253" t="s">
        <v>61</v>
      </c>
      <c r="J52" s="253" t="s">
        <v>310</v>
      </c>
      <c r="K52" s="253" t="s">
        <v>462</v>
      </c>
      <c r="L52" s="280" t="s">
        <v>161</v>
      </c>
      <c r="M52" s="284" t="s">
        <v>463</v>
      </c>
      <c r="N52" s="280" t="s">
        <v>75</v>
      </c>
      <c r="O52" s="280" t="s">
        <v>422</v>
      </c>
      <c r="P52" s="284" t="s">
        <v>304</v>
      </c>
      <c r="Q52" s="284" t="s">
        <v>464</v>
      </c>
      <c r="R52" s="280" t="s">
        <v>465</v>
      </c>
      <c r="S52" s="280" t="s">
        <v>205</v>
      </c>
    </row>
    <row r="53" spans="1:19" ht="15.75" customHeight="1">
      <c r="A53" s="293"/>
      <c r="B53" s="293"/>
      <c r="C53" s="293"/>
      <c r="D53" s="254" t="s">
        <v>134</v>
      </c>
      <c r="E53" s="254"/>
      <c r="F53" s="254"/>
      <c r="G53" s="254"/>
      <c r="H53" s="254"/>
      <c r="I53" s="254"/>
      <c r="J53" s="254"/>
      <c r="K53" s="254"/>
      <c r="L53" s="254"/>
      <c r="M53" s="254"/>
      <c r="N53" s="254"/>
      <c r="O53" s="254"/>
      <c r="P53" s="254"/>
      <c r="Q53" s="254"/>
      <c r="R53" s="254"/>
      <c r="S53" s="293"/>
    </row>
    <row r="54" spans="1:19" ht="13.5" customHeight="1">
      <c r="A54" s="233" t="s">
        <v>185</v>
      </c>
      <c r="B54" s="233" t="s">
        <v>58</v>
      </c>
      <c r="C54" s="246" t="s">
        <v>56</v>
      </c>
      <c r="D54" s="255">
        <v>103.8</v>
      </c>
      <c r="E54" s="266">
        <v>106.5</v>
      </c>
      <c r="F54" s="266">
        <v>104.4</v>
      </c>
      <c r="G54" s="266">
        <v>102.7</v>
      </c>
      <c r="H54" s="266">
        <v>98.8</v>
      </c>
      <c r="I54" s="266">
        <v>110.6</v>
      </c>
      <c r="J54" s="266">
        <v>101.8</v>
      </c>
      <c r="K54" s="266">
        <v>105.3</v>
      </c>
      <c r="L54" s="281">
        <v>103.2</v>
      </c>
      <c r="M54" s="281">
        <v>102.8</v>
      </c>
      <c r="N54" s="281">
        <v>106.6</v>
      </c>
      <c r="O54" s="281">
        <v>116</v>
      </c>
      <c r="P54" s="266">
        <v>93.5</v>
      </c>
      <c r="Q54" s="266">
        <v>102.9</v>
      </c>
      <c r="R54" s="266">
        <v>103.1</v>
      </c>
      <c r="S54" s="281">
        <v>103.2</v>
      </c>
    </row>
    <row r="55" spans="1:19" ht="13.5" customHeight="1">
      <c r="A55" s="234" t="s">
        <v>51</v>
      </c>
      <c r="B55" s="234" t="s">
        <v>331</v>
      </c>
      <c r="C55" s="246"/>
      <c r="D55" s="256">
        <v>102.9</v>
      </c>
      <c r="E55" s="267">
        <v>101.7</v>
      </c>
      <c r="F55" s="267">
        <v>102.4</v>
      </c>
      <c r="G55" s="267">
        <v>99.6</v>
      </c>
      <c r="H55" s="267">
        <v>96.6</v>
      </c>
      <c r="I55" s="267">
        <v>106.7</v>
      </c>
      <c r="J55" s="267">
        <v>101.4</v>
      </c>
      <c r="K55" s="267">
        <v>100.3</v>
      </c>
      <c r="L55" s="282">
        <v>94.1</v>
      </c>
      <c r="M55" s="282">
        <v>100.5</v>
      </c>
      <c r="N55" s="282">
        <v>117.5</v>
      </c>
      <c r="O55" s="282">
        <v>119.6</v>
      </c>
      <c r="P55" s="267">
        <v>94.9</v>
      </c>
      <c r="Q55" s="267">
        <v>103.7</v>
      </c>
      <c r="R55" s="267">
        <v>99.5</v>
      </c>
      <c r="S55" s="282">
        <v>101</v>
      </c>
    </row>
    <row r="56" spans="1:19" ht="13.5" customHeight="1">
      <c r="A56" s="234"/>
      <c r="B56" s="234" t="s">
        <v>240</v>
      </c>
      <c r="C56" s="246"/>
      <c r="D56" s="256">
        <v>100</v>
      </c>
      <c r="E56" s="267">
        <v>100</v>
      </c>
      <c r="F56" s="267">
        <v>100</v>
      </c>
      <c r="G56" s="267">
        <v>100</v>
      </c>
      <c r="H56" s="267">
        <v>100</v>
      </c>
      <c r="I56" s="267">
        <v>100</v>
      </c>
      <c r="J56" s="267">
        <v>100</v>
      </c>
      <c r="K56" s="267">
        <v>100</v>
      </c>
      <c r="L56" s="282">
        <v>100</v>
      </c>
      <c r="M56" s="282">
        <v>100</v>
      </c>
      <c r="N56" s="282">
        <v>100</v>
      </c>
      <c r="O56" s="282">
        <v>100</v>
      </c>
      <c r="P56" s="267">
        <v>100</v>
      </c>
      <c r="Q56" s="267">
        <v>100</v>
      </c>
      <c r="R56" s="267">
        <v>100</v>
      </c>
      <c r="S56" s="282">
        <v>100</v>
      </c>
    </row>
    <row r="57" spans="1:19" ht="13.5" customHeight="1">
      <c r="A57" s="234"/>
      <c r="B57" s="234" t="s">
        <v>149</v>
      </c>
      <c r="C57" s="246"/>
      <c r="D57" s="256">
        <v>100.8</v>
      </c>
      <c r="E57" s="267">
        <v>108.7</v>
      </c>
      <c r="F57" s="267">
        <v>101.8</v>
      </c>
      <c r="G57" s="267">
        <v>102.3</v>
      </c>
      <c r="H57" s="267">
        <v>98.4</v>
      </c>
      <c r="I57" s="267">
        <v>100.8</v>
      </c>
      <c r="J57" s="267">
        <v>99.2</v>
      </c>
      <c r="K57" s="267">
        <v>100.4</v>
      </c>
      <c r="L57" s="282">
        <v>112.9</v>
      </c>
      <c r="M57" s="282">
        <v>100.6</v>
      </c>
      <c r="N57" s="282">
        <v>100.9</v>
      </c>
      <c r="O57" s="282">
        <v>105.8</v>
      </c>
      <c r="P57" s="267">
        <v>88.1</v>
      </c>
      <c r="Q57" s="267">
        <v>99.7</v>
      </c>
      <c r="R57" s="267">
        <v>100.2</v>
      </c>
      <c r="S57" s="282">
        <v>108</v>
      </c>
    </row>
    <row r="58" spans="1:19" ht="13.5" customHeight="1">
      <c r="A58" s="234"/>
      <c r="B58" s="234" t="s">
        <v>364</v>
      </c>
      <c r="C58" s="246"/>
      <c r="D58" s="257">
        <v>100.9</v>
      </c>
      <c r="E58" s="263">
        <v>106</v>
      </c>
      <c r="F58" s="263">
        <v>101.6</v>
      </c>
      <c r="G58" s="263">
        <v>101.1</v>
      </c>
      <c r="H58" s="263">
        <v>100.8</v>
      </c>
      <c r="I58" s="263">
        <v>97.7</v>
      </c>
      <c r="J58" s="263">
        <v>97.5</v>
      </c>
      <c r="K58" s="263">
        <v>105.9</v>
      </c>
      <c r="L58" s="263">
        <v>108</v>
      </c>
      <c r="M58" s="263">
        <v>100.1</v>
      </c>
      <c r="N58" s="263">
        <v>104</v>
      </c>
      <c r="O58" s="263">
        <v>109.3</v>
      </c>
      <c r="P58" s="263">
        <v>88.7</v>
      </c>
      <c r="Q58" s="263">
        <v>99.9</v>
      </c>
      <c r="R58" s="263">
        <v>95.4</v>
      </c>
      <c r="S58" s="263">
        <v>112.3</v>
      </c>
    </row>
    <row r="59" spans="1:19" ht="13.5" customHeight="1">
      <c r="A59" s="235"/>
      <c r="B59" s="235" t="s">
        <v>155</v>
      </c>
      <c r="C59" s="247"/>
      <c r="D59" s="258">
        <v>101.7</v>
      </c>
      <c r="E59" s="269">
        <v>109.5</v>
      </c>
      <c r="F59" s="269">
        <v>102.8</v>
      </c>
      <c r="G59" s="269">
        <v>102.8</v>
      </c>
      <c r="H59" s="269">
        <v>103.2</v>
      </c>
      <c r="I59" s="269">
        <v>100.3</v>
      </c>
      <c r="J59" s="269">
        <v>97.2</v>
      </c>
      <c r="K59" s="269">
        <v>109.1</v>
      </c>
      <c r="L59" s="269">
        <v>102</v>
      </c>
      <c r="M59" s="269">
        <v>101.8</v>
      </c>
      <c r="N59" s="269">
        <v>102.8</v>
      </c>
      <c r="O59" s="269">
        <v>105.4</v>
      </c>
      <c r="P59" s="269">
        <v>90.9</v>
      </c>
      <c r="Q59" s="269">
        <v>99.4</v>
      </c>
      <c r="R59" s="269">
        <v>97.6</v>
      </c>
      <c r="S59" s="269">
        <v>112.5</v>
      </c>
    </row>
    <row r="60" spans="1:19" ht="13.5" customHeight="1">
      <c r="A60" s="234" t="s">
        <v>169</v>
      </c>
      <c r="B60" s="234">
        <v>9</v>
      </c>
      <c r="C60" s="246" t="s">
        <v>253</v>
      </c>
      <c r="D60" s="256">
        <v>101.9</v>
      </c>
      <c r="E60" s="267">
        <v>113.3</v>
      </c>
      <c r="F60" s="267">
        <v>102.5</v>
      </c>
      <c r="G60" s="267">
        <v>105.7</v>
      </c>
      <c r="H60" s="267">
        <v>104</v>
      </c>
      <c r="I60" s="267">
        <v>103.2</v>
      </c>
      <c r="J60" s="267">
        <v>95.6</v>
      </c>
      <c r="K60" s="267">
        <v>107.2</v>
      </c>
      <c r="L60" s="267">
        <v>101.9</v>
      </c>
      <c r="M60" s="267">
        <v>101.6</v>
      </c>
      <c r="N60" s="267">
        <v>103.5</v>
      </c>
      <c r="O60" s="267">
        <v>106.2</v>
      </c>
      <c r="P60" s="267">
        <v>85.2</v>
      </c>
      <c r="Q60" s="267">
        <v>102.6</v>
      </c>
      <c r="R60" s="267">
        <v>94.9</v>
      </c>
      <c r="S60" s="267">
        <v>114.6</v>
      </c>
    </row>
    <row r="61" spans="1:19" ht="13.5" customHeight="1">
      <c r="A61" s="236" t="s">
        <v>85</v>
      </c>
      <c r="B61" s="234">
        <v>10</v>
      </c>
      <c r="C61" s="246"/>
      <c r="D61" s="256">
        <v>103.9</v>
      </c>
      <c r="E61" s="267">
        <v>113.5</v>
      </c>
      <c r="F61" s="267">
        <v>105.8</v>
      </c>
      <c r="G61" s="267">
        <v>102.7</v>
      </c>
      <c r="H61" s="267">
        <v>106.9</v>
      </c>
      <c r="I61" s="267">
        <v>101.6</v>
      </c>
      <c r="J61" s="267">
        <v>97.7</v>
      </c>
      <c r="K61" s="267">
        <v>111.6</v>
      </c>
      <c r="L61" s="267">
        <v>99.9</v>
      </c>
      <c r="M61" s="267">
        <v>104.2</v>
      </c>
      <c r="N61" s="267">
        <v>101.7</v>
      </c>
      <c r="O61" s="267">
        <v>107.1</v>
      </c>
      <c r="P61" s="267">
        <v>101.3</v>
      </c>
      <c r="Q61" s="267">
        <v>97.7</v>
      </c>
      <c r="R61" s="267">
        <v>98.9</v>
      </c>
      <c r="S61" s="267">
        <v>114.6</v>
      </c>
    </row>
    <row r="62" spans="1:19" ht="13.5" customHeight="1">
      <c r="A62" s="236" t="s">
        <v>85</v>
      </c>
      <c r="B62" s="234">
        <v>11</v>
      </c>
      <c r="D62" s="256">
        <v>105.3</v>
      </c>
      <c r="E62" s="267">
        <v>111.3</v>
      </c>
      <c r="F62" s="267">
        <v>108.5</v>
      </c>
      <c r="G62" s="267">
        <v>105.7</v>
      </c>
      <c r="H62" s="267">
        <v>102.7</v>
      </c>
      <c r="I62" s="267">
        <v>104.1</v>
      </c>
      <c r="J62" s="267">
        <v>98.8</v>
      </c>
      <c r="K62" s="267">
        <v>107.3</v>
      </c>
      <c r="L62" s="267">
        <v>100.2</v>
      </c>
      <c r="M62" s="267">
        <v>106.7</v>
      </c>
      <c r="N62" s="267">
        <v>102.8</v>
      </c>
      <c r="O62" s="267">
        <v>108.3</v>
      </c>
      <c r="P62" s="267">
        <v>97.5</v>
      </c>
      <c r="Q62" s="267">
        <v>100.1</v>
      </c>
      <c r="R62" s="267">
        <v>95.9</v>
      </c>
      <c r="S62" s="267">
        <v>116.1</v>
      </c>
    </row>
    <row r="63" spans="1:19" ht="13.5" customHeight="1">
      <c r="A63" s="236" t="s">
        <v>85</v>
      </c>
      <c r="B63" s="234">
        <v>12</v>
      </c>
      <c r="C63" s="246"/>
      <c r="D63" s="256">
        <v>101.9</v>
      </c>
      <c r="E63" s="267">
        <v>112.8</v>
      </c>
      <c r="F63" s="267">
        <v>105.1</v>
      </c>
      <c r="G63" s="267">
        <v>101</v>
      </c>
      <c r="H63" s="267">
        <v>101.6</v>
      </c>
      <c r="I63" s="267">
        <v>102.5</v>
      </c>
      <c r="J63" s="267">
        <v>95.1</v>
      </c>
      <c r="K63" s="267">
        <v>107.6</v>
      </c>
      <c r="L63" s="267">
        <v>100.3</v>
      </c>
      <c r="M63" s="267">
        <v>105</v>
      </c>
      <c r="N63" s="267">
        <v>102.3</v>
      </c>
      <c r="O63" s="267">
        <v>108.2</v>
      </c>
      <c r="P63" s="267">
        <v>84.8</v>
      </c>
      <c r="Q63" s="267">
        <v>97.4</v>
      </c>
      <c r="R63" s="267">
        <v>102.7</v>
      </c>
      <c r="S63" s="267">
        <v>113.7</v>
      </c>
    </row>
    <row r="64" spans="1:19" ht="13.5" customHeight="1">
      <c r="A64" s="236" t="s">
        <v>469</v>
      </c>
      <c r="B64" s="234" t="s">
        <v>361</v>
      </c>
      <c r="C64" s="246"/>
      <c r="D64" s="256">
        <v>95.8</v>
      </c>
      <c r="E64" s="267">
        <v>94.1</v>
      </c>
      <c r="F64" s="267">
        <v>92.7</v>
      </c>
      <c r="G64" s="267">
        <v>94.7</v>
      </c>
      <c r="H64" s="267">
        <v>95</v>
      </c>
      <c r="I64" s="267">
        <v>92.7</v>
      </c>
      <c r="J64" s="267">
        <v>97.5</v>
      </c>
      <c r="K64" s="267">
        <v>102.8</v>
      </c>
      <c r="L64" s="267">
        <v>90.1</v>
      </c>
      <c r="M64" s="267">
        <v>91.8</v>
      </c>
      <c r="N64" s="267">
        <v>96.7</v>
      </c>
      <c r="O64" s="267">
        <v>106.8</v>
      </c>
      <c r="P64" s="267">
        <v>94.8</v>
      </c>
      <c r="Q64" s="267">
        <v>96.6</v>
      </c>
      <c r="R64" s="267">
        <v>99.4</v>
      </c>
      <c r="S64" s="267">
        <v>107.9</v>
      </c>
    </row>
    <row r="65" spans="1:19" ht="13.5" customHeight="1">
      <c r="A65" s="236" t="s">
        <v>85</v>
      </c>
      <c r="B65" s="234">
        <v>2</v>
      </c>
      <c r="C65" s="246"/>
      <c r="D65" s="256">
        <v>101.3</v>
      </c>
      <c r="E65" s="267">
        <v>114.6</v>
      </c>
      <c r="F65" s="267">
        <v>102.7</v>
      </c>
      <c r="G65" s="267">
        <v>95</v>
      </c>
      <c r="H65" s="267">
        <v>91.3</v>
      </c>
      <c r="I65" s="267">
        <v>101.6</v>
      </c>
      <c r="J65" s="267">
        <v>99.6</v>
      </c>
      <c r="K65" s="267">
        <v>100.9</v>
      </c>
      <c r="L65" s="267">
        <v>88.4</v>
      </c>
      <c r="M65" s="267">
        <v>103.1</v>
      </c>
      <c r="N65" s="267">
        <v>87</v>
      </c>
      <c r="O65" s="267">
        <v>109.3</v>
      </c>
      <c r="P65" s="267">
        <v>99.6</v>
      </c>
      <c r="Q65" s="267">
        <v>94.9</v>
      </c>
      <c r="R65" s="267">
        <v>94.2</v>
      </c>
      <c r="S65" s="267">
        <v>113.9</v>
      </c>
    </row>
    <row r="66" spans="1:19" ht="13.5" customHeight="1">
      <c r="A66" s="236" t="s">
        <v>85</v>
      </c>
      <c r="B66" s="234">
        <v>3</v>
      </c>
      <c r="C66" s="246"/>
      <c r="D66" s="256">
        <v>102</v>
      </c>
      <c r="E66" s="267">
        <v>109.6</v>
      </c>
      <c r="F66" s="267">
        <v>102.7</v>
      </c>
      <c r="G66" s="267">
        <v>98.6</v>
      </c>
      <c r="H66" s="267">
        <v>95.7</v>
      </c>
      <c r="I66" s="267">
        <v>99.5</v>
      </c>
      <c r="J66" s="267">
        <v>99</v>
      </c>
      <c r="K66" s="267">
        <v>102.4</v>
      </c>
      <c r="L66" s="267">
        <v>89.9</v>
      </c>
      <c r="M66" s="267">
        <v>102.5</v>
      </c>
      <c r="N66" s="267">
        <v>100.3</v>
      </c>
      <c r="O66" s="267">
        <v>108.5</v>
      </c>
      <c r="P66" s="267">
        <v>97.2</v>
      </c>
      <c r="Q66" s="267">
        <v>99</v>
      </c>
      <c r="R66" s="267">
        <v>102.6</v>
      </c>
      <c r="S66" s="267">
        <v>114</v>
      </c>
    </row>
    <row r="67" spans="1:19" ht="13.5" customHeight="1">
      <c r="A67" s="237" t="s">
        <v>85</v>
      </c>
      <c r="B67" s="234">
        <v>4</v>
      </c>
      <c r="D67" s="256">
        <v>105.6</v>
      </c>
      <c r="E67" s="267">
        <v>121.7</v>
      </c>
      <c r="F67" s="267">
        <v>105.8</v>
      </c>
      <c r="G67" s="267">
        <v>104.3</v>
      </c>
      <c r="H67" s="267">
        <v>96.6</v>
      </c>
      <c r="I67" s="267">
        <v>105.3</v>
      </c>
      <c r="J67" s="267">
        <v>103.9</v>
      </c>
      <c r="K67" s="267">
        <v>107.3</v>
      </c>
      <c r="L67" s="267">
        <v>93.5</v>
      </c>
      <c r="M67" s="267">
        <v>108.6</v>
      </c>
      <c r="N67" s="267">
        <v>97.2</v>
      </c>
      <c r="O67" s="267">
        <v>115.8</v>
      </c>
      <c r="P67" s="267">
        <v>103.4</v>
      </c>
      <c r="Q67" s="267">
        <v>101</v>
      </c>
      <c r="R67" s="267">
        <v>105.5</v>
      </c>
      <c r="S67" s="267">
        <v>116.1</v>
      </c>
    </row>
    <row r="68" spans="1:19" ht="13.5" customHeight="1">
      <c r="A68" s="236" t="s">
        <v>85</v>
      </c>
      <c r="B68" s="234">
        <v>5</v>
      </c>
      <c r="C68" s="246"/>
      <c r="D68" s="256">
        <v>100.8</v>
      </c>
      <c r="E68" s="267">
        <v>99.2</v>
      </c>
      <c r="F68" s="267">
        <v>99.7</v>
      </c>
      <c r="G68" s="267">
        <v>105.5</v>
      </c>
      <c r="H68" s="267">
        <v>101.6</v>
      </c>
      <c r="I68" s="267">
        <v>97.5</v>
      </c>
      <c r="J68" s="267">
        <v>100.4</v>
      </c>
      <c r="K68" s="267">
        <v>111.7</v>
      </c>
      <c r="L68" s="267">
        <v>93.3</v>
      </c>
      <c r="M68" s="267">
        <v>104.3</v>
      </c>
      <c r="N68" s="267">
        <v>102.6</v>
      </c>
      <c r="O68" s="267">
        <v>106.7</v>
      </c>
      <c r="P68" s="267">
        <v>102.5</v>
      </c>
      <c r="Q68" s="267">
        <v>95.7</v>
      </c>
      <c r="R68" s="267">
        <v>99.1</v>
      </c>
      <c r="S68" s="267">
        <v>111.6</v>
      </c>
    </row>
    <row r="69" spans="1:19" ht="13.5" customHeight="1">
      <c r="A69" s="234" t="s">
        <v>85</v>
      </c>
      <c r="B69" s="234">
        <v>6</v>
      </c>
      <c r="C69" s="246"/>
      <c r="D69" s="256">
        <v>104.9</v>
      </c>
      <c r="E69" s="267">
        <v>116.7</v>
      </c>
      <c r="F69" s="267">
        <v>106.5</v>
      </c>
      <c r="G69" s="267">
        <v>102</v>
      </c>
      <c r="H69" s="267">
        <v>98.6</v>
      </c>
      <c r="I69" s="267">
        <v>104.6</v>
      </c>
      <c r="J69" s="267">
        <v>102.9</v>
      </c>
      <c r="K69" s="267">
        <v>108.3</v>
      </c>
      <c r="L69" s="267">
        <v>94.2</v>
      </c>
      <c r="M69" s="267">
        <v>105.4</v>
      </c>
      <c r="N69" s="267">
        <v>100.8</v>
      </c>
      <c r="O69" s="267">
        <v>124.8</v>
      </c>
      <c r="P69" s="267">
        <v>101.3</v>
      </c>
      <c r="Q69" s="267">
        <v>95.4</v>
      </c>
      <c r="R69" s="267">
        <v>98.7</v>
      </c>
      <c r="S69" s="267">
        <v>116.8</v>
      </c>
    </row>
    <row r="70" spans="1:19" ht="13.5" customHeight="1">
      <c r="A70" s="236" t="s">
        <v>85</v>
      </c>
      <c r="B70" s="234">
        <v>7</v>
      </c>
      <c r="C70" s="246"/>
      <c r="D70" s="256">
        <v>104.2</v>
      </c>
      <c r="E70" s="267">
        <v>110.1</v>
      </c>
      <c r="F70" s="267">
        <v>105.8</v>
      </c>
      <c r="G70" s="267">
        <v>109</v>
      </c>
      <c r="H70" s="267">
        <v>101.7</v>
      </c>
      <c r="I70" s="267">
        <v>99.7</v>
      </c>
      <c r="J70" s="267">
        <v>101.8</v>
      </c>
      <c r="K70" s="267">
        <v>114.5</v>
      </c>
      <c r="L70" s="267">
        <v>97.2</v>
      </c>
      <c r="M70" s="267">
        <v>108.4</v>
      </c>
      <c r="N70" s="267">
        <v>94.4</v>
      </c>
      <c r="O70" s="267">
        <v>123.2</v>
      </c>
      <c r="P70" s="267">
        <v>104.2</v>
      </c>
      <c r="Q70" s="267">
        <v>95</v>
      </c>
      <c r="R70" s="267">
        <v>102.5</v>
      </c>
      <c r="S70" s="267">
        <v>117.6</v>
      </c>
    </row>
    <row r="71" spans="1:19" ht="13.5" customHeight="1">
      <c r="A71" s="237" t="s">
        <v>85</v>
      </c>
      <c r="B71" s="236">
        <v>8</v>
      </c>
      <c r="C71" s="325"/>
      <c r="D71" s="256">
        <v>97.7</v>
      </c>
      <c r="E71" s="268">
        <v>101.4</v>
      </c>
      <c r="F71" s="268">
        <v>98.8</v>
      </c>
      <c r="G71" s="268">
        <v>104.2</v>
      </c>
      <c r="H71" s="268">
        <v>104.9</v>
      </c>
      <c r="I71" s="268">
        <v>96.9</v>
      </c>
      <c r="J71" s="268">
        <v>100.5</v>
      </c>
      <c r="K71" s="268">
        <v>105.2</v>
      </c>
      <c r="L71" s="268">
        <v>94.6</v>
      </c>
      <c r="M71" s="268">
        <v>101.5</v>
      </c>
      <c r="N71" s="268">
        <v>87.7</v>
      </c>
      <c r="O71" s="268">
        <v>113.9</v>
      </c>
      <c r="P71" s="268">
        <v>74.2</v>
      </c>
      <c r="Q71" s="268">
        <v>96.1</v>
      </c>
      <c r="R71" s="268">
        <v>99.8</v>
      </c>
      <c r="S71" s="268">
        <v>110.8</v>
      </c>
    </row>
    <row r="72" spans="1:19" ht="13.5" customHeight="1">
      <c r="A72" s="238" t="s">
        <v>85</v>
      </c>
      <c r="B72" s="242">
        <v>9</v>
      </c>
      <c r="C72" s="248"/>
      <c r="D72" s="259">
        <v>101</v>
      </c>
      <c r="E72" s="270">
        <v>109.3</v>
      </c>
      <c r="F72" s="270">
        <v>101.4</v>
      </c>
      <c r="G72" s="270">
        <v>99</v>
      </c>
      <c r="H72" s="270">
        <v>92.3</v>
      </c>
      <c r="I72" s="270">
        <v>102.3</v>
      </c>
      <c r="J72" s="270">
        <v>100.4</v>
      </c>
      <c r="K72" s="270">
        <v>100.6</v>
      </c>
      <c r="L72" s="270">
        <v>93.2</v>
      </c>
      <c r="M72" s="270">
        <v>96.9</v>
      </c>
      <c r="N72" s="270">
        <v>100.2</v>
      </c>
      <c r="O72" s="270">
        <v>116.2</v>
      </c>
      <c r="P72" s="270">
        <v>93.1</v>
      </c>
      <c r="Q72" s="270">
        <v>99.1</v>
      </c>
      <c r="R72" s="270">
        <v>93.3</v>
      </c>
      <c r="S72" s="270">
        <v>110.7</v>
      </c>
    </row>
    <row r="73" spans="1:19" ht="17.25" customHeight="1">
      <c r="A73" s="293"/>
      <c r="B73" s="293"/>
      <c r="C73" s="293"/>
      <c r="D73" s="260" t="s">
        <v>94</v>
      </c>
      <c r="E73" s="260"/>
      <c r="F73" s="260"/>
      <c r="G73" s="260"/>
      <c r="H73" s="260"/>
      <c r="I73" s="260"/>
      <c r="J73" s="260"/>
      <c r="K73" s="260"/>
      <c r="L73" s="260"/>
      <c r="M73" s="260"/>
      <c r="N73" s="260"/>
      <c r="O73" s="260"/>
      <c r="P73" s="260"/>
      <c r="Q73" s="260"/>
      <c r="R73" s="260"/>
      <c r="S73" s="260"/>
    </row>
    <row r="74" spans="1:19" ht="13.5" customHeight="1">
      <c r="A74" s="233" t="s">
        <v>185</v>
      </c>
      <c r="B74" s="233" t="s">
        <v>58</v>
      </c>
      <c r="C74" s="246" t="s">
        <v>56</v>
      </c>
      <c r="D74" s="255">
        <v>-1.5</v>
      </c>
      <c r="E74" s="266">
        <v>-9.9</v>
      </c>
      <c r="F74" s="266">
        <v>-1.3</v>
      </c>
      <c r="G74" s="266">
        <v>-1.3</v>
      </c>
      <c r="H74" s="266">
        <v>4.2</v>
      </c>
      <c r="I74" s="266">
        <v>0.8</v>
      </c>
      <c r="J74" s="266">
        <v>0.1</v>
      </c>
      <c r="K74" s="266">
        <v>0.9</v>
      </c>
      <c r="L74" s="281">
        <v>-5.7</v>
      </c>
      <c r="M74" s="281">
        <v>0.6</v>
      </c>
      <c r="N74" s="281">
        <v>-7.9</v>
      </c>
      <c r="O74" s="281">
        <v>-4.8</v>
      </c>
      <c r="P74" s="266">
        <v>-5.4</v>
      </c>
      <c r="Q74" s="266">
        <v>2</v>
      </c>
      <c r="R74" s="266">
        <v>1.2</v>
      </c>
      <c r="S74" s="281">
        <v>-4.8</v>
      </c>
    </row>
    <row r="75" spans="1:19" ht="13.5" customHeight="1">
      <c r="A75" s="234" t="s">
        <v>51</v>
      </c>
      <c r="B75" s="234" t="s">
        <v>331</v>
      </c>
      <c r="C75" s="246"/>
      <c r="D75" s="256">
        <v>-0.8</v>
      </c>
      <c r="E75" s="267">
        <v>-4.4000000000000004</v>
      </c>
      <c r="F75" s="267">
        <v>-1.9</v>
      </c>
      <c r="G75" s="267">
        <v>-3.1</v>
      </c>
      <c r="H75" s="267">
        <v>-2.2000000000000002</v>
      </c>
      <c r="I75" s="267">
        <v>-3.6</v>
      </c>
      <c r="J75" s="267">
        <v>-0.4</v>
      </c>
      <c r="K75" s="267">
        <v>-4.8</v>
      </c>
      <c r="L75" s="282">
        <v>-8.9</v>
      </c>
      <c r="M75" s="282">
        <v>-2.2999999999999998</v>
      </c>
      <c r="N75" s="282">
        <v>10.199999999999999</v>
      </c>
      <c r="O75" s="282">
        <v>3</v>
      </c>
      <c r="P75" s="267">
        <v>1.5</v>
      </c>
      <c r="Q75" s="267">
        <v>0.8</v>
      </c>
      <c r="R75" s="267">
        <v>-3.5</v>
      </c>
      <c r="S75" s="282">
        <v>-2.1</v>
      </c>
    </row>
    <row r="76" spans="1:19" ht="13.5" customHeight="1">
      <c r="A76" s="234"/>
      <c r="B76" s="234" t="s">
        <v>240</v>
      </c>
      <c r="C76" s="246"/>
      <c r="D76" s="256">
        <v>-2.8</v>
      </c>
      <c r="E76" s="267">
        <v>-1.7</v>
      </c>
      <c r="F76" s="267">
        <v>-2.2999999999999998</v>
      </c>
      <c r="G76" s="267">
        <v>0.4</v>
      </c>
      <c r="H76" s="267">
        <v>3.5</v>
      </c>
      <c r="I76" s="267">
        <v>-6.2</v>
      </c>
      <c r="J76" s="267">
        <v>-1.4</v>
      </c>
      <c r="K76" s="267">
        <v>-0.3</v>
      </c>
      <c r="L76" s="282">
        <v>6.3</v>
      </c>
      <c r="M76" s="282">
        <v>-0.5</v>
      </c>
      <c r="N76" s="282">
        <v>-14.9</v>
      </c>
      <c r="O76" s="282">
        <v>-16.399999999999999</v>
      </c>
      <c r="P76" s="267">
        <v>5.3</v>
      </c>
      <c r="Q76" s="267">
        <v>-3.6</v>
      </c>
      <c r="R76" s="267">
        <v>0.5</v>
      </c>
      <c r="S76" s="282">
        <v>-1</v>
      </c>
    </row>
    <row r="77" spans="1:19" ht="13.5" customHeight="1">
      <c r="A77" s="234"/>
      <c r="B77" s="234" t="s">
        <v>149</v>
      </c>
      <c r="C77" s="246"/>
      <c r="D77" s="256">
        <v>0.7</v>
      </c>
      <c r="E77" s="267">
        <v>8.6999999999999993</v>
      </c>
      <c r="F77" s="267">
        <v>1.8</v>
      </c>
      <c r="G77" s="267">
        <v>2.2999999999999998</v>
      </c>
      <c r="H77" s="267">
        <v>-1.5</v>
      </c>
      <c r="I77" s="267">
        <v>0.8</v>
      </c>
      <c r="J77" s="267">
        <v>-0.8</v>
      </c>
      <c r="K77" s="267">
        <v>0.4</v>
      </c>
      <c r="L77" s="282">
        <v>12.9</v>
      </c>
      <c r="M77" s="282">
        <v>0.5</v>
      </c>
      <c r="N77" s="282">
        <v>1</v>
      </c>
      <c r="O77" s="282">
        <v>5.8</v>
      </c>
      <c r="P77" s="267">
        <v>-11.9</v>
      </c>
      <c r="Q77" s="267">
        <v>-0.3</v>
      </c>
      <c r="R77" s="267">
        <v>0.2</v>
      </c>
      <c r="S77" s="282">
        <v>8</v>
      </c>
    </row>
    <row r="78" spans="1:19" ht="13.5" customHeight="1">
      <c r="A78" s="234"/>
      <c r="B78" s="234" t="s">
        <v>364</v>
      </c>
      <c r="C78" s="246"/>
      <c r="D78" s="256">
        <v>0.1</v>
      </c>
      <c r="E78" s="267">
        <v>-2.5</v>
      </c>
      <c r="F78" s="267">
        <v>-0.2</v>
      </c>
      <c r="G78" s="267">
        <v>-1.2</v>
      </c>
      <c r="H78" s="267">
        <v>2.4</v>
      </c>
      <c r="I78" s="267">
        <v>-3.1</v>
      </c>
      <c r="J78" s="267">
        <v>-1.7</v>
      </c>
      <c r="K78" s="267">
        <v>5.5</v>
      </c>
      <c r="L78" s="282">
        <v>-4.3</v>
      </c>
      <c r="M78" s="282">
        <v>-0.5</v>
      </c>
      <c r="N78" s="282">
        <v>3.1</v>
      </c>
      <c r="O78" s="282">
        <v>3.3</v>
      </c>
      <c r="P78" s="267">
        <v>0.7</v>
      </c>
      <c r="Q78" s="267">
        <v>0.2</v>
      </c>
      <c r="R78" s="267">
        <v>-4.8</v>
      </c>
      <c r="S78" s="282">
        <v>4</v>
      </c>
    </row>
    <row r="79" spans="1:19" ht="13.5" customHeight="1">
      <c r="A79" s="235"/>
      <c r="B79" s="235" t="s">
        <v>155</v>
      </c>
      <c r="C79" s="247"/>
      <c r="D79" s="258">
        <v>0.8</v>
      </c>
      <c r="E79" s="269">
        <v>3.3</v>
      </c>
      <c r="F79" s="269">
        <v>1.2</v>
      </c>
      <c r="G79" s="269">
        <v>1.7</v>
      </c>
      <c r="H79" s="269">
        <v>2.4</v>
      </c>
      <c r="I79" s="269">
        <v>2.7</v>
      </c>
      <c r="J79" s="269">
        <v>-0.3</v>
      </c>
      <c r="K79" s="269">
        <v>3</v>
      </c>
      <c r="L79" s="269">
        <v>-5.6</v>
      </c>
      <c r="M79" s="269">
        <v>1.7</v>
      </c>
      <c r="N79" s="269">
        <v>-1.2</v>
      </c>
      <c r="O79" s="269">
        <v>-3.6</v>
      </c>
      <c r="P79" s="269">
        <v>2.5</v>
      </c>
      <c r="Q79" s="269">
        <v>-0.5</v>
      </c>
      <c r="R79" s="269">
        <v>2.2999999999999998</v>
      </c>
      <c r="S79" s="269">
        <v>0.2</v>
      </c>
    </row>
    <row r="80" spans="1:19" ht="13.5" customHeight="1">
      <c r="A80" s="234" t="s">
        <v>169</v>
      </c>
      <c r="B80" s="234">
        <v>9</v>
      </c>
      <c r="C80" s="246" t="s">
        <v>253</v>
      </c>
      <c r="D80" s="255">
        <v>0.6</v>
      </c>
      <c r="E80" s="266">
        <v>1.9</v>
      </c>
      <c r="F80" s="266">
        <v>0.9</v>
      </c>
      <c r="G80" s="266">
        <v>1.1000000000000001</v>
      </c>
      <c r="H80" s="266">
        <v>4.0999999999999996</v>
      </c>
      <c r="I80" s="266">
        <v>0.4</v>
      </c>
      <c r="J80" s="266">
        <v>-1.4</v>
      </c>
      <c r="K80" s="266">
        <v>-1.8</v>
      </c>
      <c r="L80" s="266">
        <v>-10.3</v>
      </c>
      <c r="M80" s="266">
        <v>3.4</v>
      </c>
      <c r="N80" s="266">
        <v>3.4</v>
      </c>
      <c r="O80" s="266">
        <v>-8.4</v>
      </c>
      <c r="P80" s="266">
        <v>-2.4</v>
      </c>
      <c r="Q80" s="266">
        <v>1.6</v>
      </c>
      <c r="R80" s="266">
        <v>2.5</v>
      </c>
      <c r="S80" s="266">
        <v>2.4</v>
      </c>
    </row>
    <row r="81" spans="1:32" ht="13.5" customHeight="1">
      <c r="A81" s="236" t="s">
        <v>85</v>
      </c>
      <c r="B81" s="234">
        <v>10</v>
      </c>
      <c r="C81" s="246"/>
      <c r="D81" s="256">
        <v>1.5</v>
      </c>
      <c r="E81" s="267">
        <v>4.0999999999999996</v>
      </c>
      <c r="F81" s="267">
        <v>1.8</v>
      </c>
      <c r="G81" s="267">
        <v>1.2</v>
      </c>
      <c r="H81" s="267">
        <v>4</v>
      </c>
      <c r="I81" s="267">
        <v>3.7</v>
      </c>
      <c r="J81" s="267">
        <v>0.9</v>
      </c>
      <c r="K81" s="267">
        <v>4.8</v>
      </c>
      <c r="L81" s="267">
        <v>-5.6</v>
      </c>
      <c r="M81" s="267">
        <v>1.3</v>
      </c>
      <c r="N81" s="267">
        <v>-0.4</v>
      </c>
      <c r="O81" s="267">
        <v>-1.7</v>
      </c>
      <c r="P81" s="267">
        <v>3.5</v>
      </c>
      <c r="Q81" s="267">
        <v>-1.3</v>
      </c>
      <c r="R81" s="267">
        <v>3</v>
      </c>
      <c r="S81" s="267">
        <v>0.4</v>
      </c>
    </row>
    <row r="82" spans="1:32" ht="13.5" customHeight="1">
      <c r="A82" s="236" t="s">
        <v>85</v>
      </c>
      <c r="B82" s="234">
        <v>11</v>
      </c>
      <c r="C82" s="246"/>
      <c r="D82" s="256">
        <v>1.5</v>
      </c>
      <c r="E82" s="267">
        <v>5.4</v>
      </c>
      <c r="F82" s="267">
        <v>2.9</v>
      </c>
      <c r="G82" s="267">
        <v>3.7</v>
      </c>
      <c r="H82" s="267">
        <v>-2.4</v>
      </c>
      <c r="I82" s="267">
        <v>4.8</v>
      </c>
      <c r="J82" s="267">
        <v>-1</v>
      </c>
      <c r="K82" s="267">
        <v>2.4</v>
      </c>
      <c r="L82" s="267">
        <v>-12.6</v>
      </c>
      <c r="M82" s="267">
        <v>1.3</v>
      </c>
      <c r="N82" s="267">
        <v>-0.4</v>
      </c>
      <c r="O82" s="267">
        <v>0.6</v>
      </c>
      <c r="P82" s="267">
        <v>1.6</v>
      </c>
      <c r="Q82" s="267">
        <v>-0.5</v>
      </c>
      <c r="R82" s="267">
        <v>2.2000000000000002</v>
      </c>
      <c r="S82" s="267">
        <v>-0.2</v>
      </c>
    </row>
    <row r="83" spans="1:32" ht="13.5" customHeight="1">
      <c r="A83" s="236" t="s">
        <v>85</v>
      </c>
      <c r="B83" s="234">
        <v>12</v>
      </c>
      <c r="D83" s="256">
        <v>-0.5</v>
      </c>
      <c r="E83" s="267">
        <v>4.8</v>
      </c>
      <c r="F83" s="267">
        <v>1.1000000000000001</v>
      </c>
      <c r="G83" s="267">
        <v>0.1</v>
      </c>
      <c r="H83" s="267">
        <v>0.4</v>
      </c>
      <c r="I83" s="267">
        <v>2.8</v>
      </c>
      <c r="J83" s="267">
        <v>-4</v>
      </c>
      <c r="K83" s="267">
        <v>-4.3</v>
      </c>
      <c r="L83" s="267">
        <v>-10.7</v>
      </c>
      <c r="M83" s="267">
        <v>5.3</v>
      </c>
      <c r="N83" s="267">
        <v>-4</v>
      </c>
      <c r="O83" s="267">
        <v>2.4</v>
      </c>
      <c r="P83" s="267">
        <v>-2.6</v>
      </c>
      <c r="Q83" s="267">
        <v>-2.1</v>
      </c>
      <c r="R83" s="267">
        <v>-0.3</v>
      </c>
      <c r="S83" s="267">
        <v>-1.8</v>
      </c>
    </row>
    <row r="84" spans="1:32" ht="13.5" customHeight="1">
      <c r="A84" s="236" t="s">
        <v>469</v>
      </c>
      <c r="B84" s="234" t="s">
        <v>361</v>
      </c>
      <c r="C84" s="246"/>
      <c r="D84" s="256">
        <v>0.7</v>
      </c>
      <c r="E84" s="267">
        <v>-1.6</v>
      </c>
      <c r="F84" s="267">
        <v>1.3</v>
      </c>
      <c r="G84" s="267">
        <v>-3.4</v>
      </c>
      <c r="H84" s="267">
        <v>-4.2</v>
      </c>
      <c r="I84" s="267">
        <v>1.6</v>
      </c>
      <c r="J84" s="267">
        <v>-0.1</v>
      </c>
      <c r="K84" s="267">
        <v>-1.1000000000000001</v>
      </c>
      <c r="L84" s="267">
        <v>-5.2</v>
      </c>
      <c r="M84" s="267">
        <v>-2.1</v>
      </c>
      <c r="N84" s="267">
        <v>-2</v>
      </c>
      <c r="O84" s="267">
        <v>2.2999999999999998</v>
      </c>
      <c r="P84" s="267">
        <v>7.2</v>
      </c>
      <c r="Q84" s="267">
        <v>-2</v>
      </c>
      <c r="R84" s="267">
        <v>6.9</v>
      </c>
      <c r="S84" s="267">
        <v>1.7</v>
      </c>
    </row>
    <row r="85" spans="1:32" ht="13.5" customHeight="1">
      <c r="A85" s="236" t="s">
        <v>85</v>
      </c>
      <c r="B85" s="234">
        <v>2</v>
      </c>
      <c r="C85" s="246"/>
      <c r="D85" s="256">
        <v>1.2</v>
      </c>
      <c r="E85" s="267">
        <v>3.7</v>
      </c>
      <c r="F85" s="267">
        <v>0.4</v>
      </c>
      <c r="G85" s="267">
        <v>-4.3</v>
      </c>
      <c r="H85" s="267">
        <v>-8.1999999999999993</v>
      </c>
      <c r="I85" s="267">
        <v>3.8</v>
      </c>
      <c r="J85" s="267">
        <v>0.6</v>
      </c>
      <c r="K85" s="267">
        <v>-1.4</v>
      </c>
      <c r="L85" s="267">
        <v>-14.9</v>
      </c>
      <c r="M85" s="267">
        <v>6.6</v>
      </c>
      <c r="N85" s="267">
        <v>-8.6</v>
      </c>
      <c r="O85" s="267">
        <v>-2.2000000000000002</v>
      </c>
      <c r="P85" s="267">
        <v>12.2</v>
      </c>
      <c r="Q85" s="267">
        <v>-1.1000000000000001</v>
      </c>
      <c r="R85" s="267">
        <v>6.9</v>
      </c>
      <c r="S85" s="267">
        <v>3.8</v>
      </c>
    </row>
    <row r="86" spans="1:32" ht="13.5" customHeight="1">
      <c r="A86" s="236" t="s">
        <v>85</v>
      </c>
      <c r="B86" s="234">
        <v>3</v>
      </c>
      <c r="C86" s="246"/>
      <c r="D86" s="256">
        <v>0.3</v>
      </c>
      <c r="E86" s="267">
        <v>-2</v>
      </c>
      <c r="F86" s="267">
        <v>-0.4</v>
      </c>
      <c r="G86" s="267">
        <v>-4.7</v>
      </c>
      <c r="H86" s="267">
        <v>-11.5</v>
      </c>
      <c r="I86" s="267">
        <v>5</v>
      </c>
      <c r="J86" s="267">
        <v>3.2</v>
      </c>
      <c r="K86" s="267">
        <v>-11.6</v>
      </c>
      <c r="L86" s="267">
        <v>-15.2</v>
      </c>
      <c r="M86" s="267">
        <v>-2.8</v>
      </c>
      <c r="N86" s="267">
        <v>2.8</v>
      </c>
      <c r="O86" s="267">
        <v>4.7</v>
      </c>
      <c r="P86" s="267">
        <v>-1.6</v>
      </c>
      <c r="Q86" s="267">
        <v>2.8</v>
      </c>
      <c r="R86" s="267">
        <v>-0.3</v>
      </c>
      <c r="S86" s="267">
        <v>1.5</v>
      </c>
    </row>
    <row r="87" spans="1:32" ht="13.5" customHeight="1">
      <c r="A87" s="237" t="s">
        <v>85</v>
      </c>
      <c r="B87" s="234">
        <v>4</v>
      </c>
      <c r="C87" s="246"/>
      <c r="D87" s="256">
        <v>-0.8</v>
      </c>
      <c r="E87" s="267">
        <v>7.1</v>
      </c>
      <c r="F87" s="267">
        <v>-2.2999999999999998</v>
      </c>
      <c r="G87" s="267">
        <v>-2.2000000000000002</v>
      </c>
      <c r="H87" s="267">
        <v>-7.5</v>
      </c>
      <c r="I87" s="267">
        <v>-0.8</v>
      </c>
      <c r="J87" s="267">
        <v>0.8</v>
      </c>
      <c r="K87" s="267">
        <v>-3.2</v>
      </c>
      <c r="L87" s="267">
        <v>-15.7</v>
      </c>
      <c r="M87" s="267">
        <v>3.3</v>
      </c>
      <c r="N87" s="267">
        <v>-2.7</v>
      </c>
      <c r="O87" s="267">
        <v>3.3</v>
      </c>
      <c r="P87" s="267">
        <v>8.8000000000000007</v>
      </c>
      <c r="Q87" s="267">
        <v>0.8</v>
      </c>
      <c r="R87" s="267">
        <v>7.4</v>
      </c>
      <c r="S87" s="267">
        <v>-4.3</v>
      </c>
    </row>
    <row r="88" spans="1:32" ht="13.5" customHeight="1">
      <c r="A88" s="236" t="s">
        <v>85</v>
      </c>
      <c r="B88" s="234">
        <v>5</v>
      </c>
      <c r="D88" s="256">
        <v>3</v>
      </c>
      <c r="E88" s="267">
        <v>-2.2999999999999998</v>
      </c>
      <c r="F88" s="267">
        <v>4.5999999999999996</v>
      </c>
      <c r="G88" s="267">
        <v>3.9</v>
      </c>
      <c r="H88" s="267">
        <v>0.7</v>
      </c>
      <c r="I88" s="267">
        <v>0.9</v>
      </c>
      <c r="J88" s="267">
        <v>4</v>
      </c>
      <c r="K88" s="267">
        <v>4.5999999999999996</v>
      </c>
      <c r="L88" s="267">
        <v>-10.199999999999999</v>
      </c>
      <c r="M88" s="267">
        <v>9.1</v>
      </c>
      <c r="N88" s="267">
        <v>0.4</v>
      </c>
      <c r="O88" s="267">
        <v>-2.8</v>
      </c>
      <c r="P88" s="267">
        <v>6.4</v>
      </c>
      <c r="Q88" s="267">
        <v>-2.2000000000000002</v>
      </c>
      <c r="R88" s="267">
        <v>2.1</v>
      </c>
      <c r="S88" s="267">
        <v>5.5</v>
      </c>
    </row>
    <row r="89" spans="1:32" ht="13.5" customHeight="1">
      <c r="A89" s="234" t="s">
        <v>85</v>
      </c>
      <c r="B89" s="234">
        <v>6</v>
      </c>
      <c r="C89" s="246"/>
      <c r="D89" s="256">
        <v>-1.6</v>
      </c>
      <c r="E89" s="267">
        <v>-0.4</v>
      </c>
      <c r="F89" s="267">
        <v>-1.2</v>
      </c>
      <c r="G89" s="267">
        <v>-5.6</v>
      </c>
      <c r="H89" s="267">
        <v>-10</v>
      </c>
      <c r="I89" s="267">
        <v>-0.9</v>
      </c>
      <c r="J89" s="267">
        <v>2.6</v>
      </c>
      <c r="K89" s="267">
        <v>-7.4</v>
      </c>
      <c r="L89" s="267">
        <v>-13.2</v>
      </c>
      <c r="M89" s="267">
        <v>-1.6</v>
      </c>
      <c r="N89" s="267">
        <v>0.6</v>
      </c>
      <c r="O89" s="267">
        <v>12.6</v>
      </c>
      <c r="P89" s="267">
        <v>-3.5</v>
      </c>
      <c r="Q89" s="267">
        <v>-5.4</v>
      </c>
      <c r="R89" s="267">
        <v>-2.9</v>
      </c>
      <c r="S89" s="267">
        <v>-0.4</v>
      </c>
    </row>
    <row r="90" spans="1:32" ht="13.5" customHeight="1">
      <c r="A90" s="236" t="s">
        <v>85</v>
      </c>
      <c r="B90" s="234">
        <v>7</v>
      </c>
      <c r="C90" s="246"/>
      <c r="D90" s="256">
        <v>-0.7</v>
      </c>
      <c r="E90" s="267">
        <v>-3.1</v>
      </c>
      <c r="F90" s="267">
        <v>-1</v>
      </c>
      <c r="G90" s="267">
        <v>6.7</v>
      </c>
      <c r="H90" s="267">
        <v>0.7</v>
      </c>
      <c r="I90" s="267">
        <v>-3.2</v>
      </c>
      <c r="J90" s="267">
        <v>4.2</v>
      </c>
      <c r="K90" s="267">
        <v>3.7</v>
      </c>
      <c r="L90" s="267">
        <v>-6.3</v>
      </c>
      <c r="M90" s="267">
        <v>5.3</v>
      </c>
      <c r="N90" s="267">
        <v>-2</v>
      </c>
      <c r="O90" s="267">
        <v>7.8</v>
      </c>
      <c r="P90" s="267">
        <v>10.7</v>
      </c>
      <c r="Q90" s="267">
        <v>-8.6999999999999993</v>
      </c>
      <c r="R90" s="267">
        <v>6.1</v>
      </c>
      <c r="S90" s="267">
        <v>0.6</v>
      </c>
    </row>
    <row r="91" spans="1:32" ht="13.5" customHeight="1">
      <c r="A91" s="236" t="s">
        <v>85</v>
      </c>
      <c r="B91" s="234">
        <v>8</v>
      </c>
      <c r="C91" s="246"/>
      <c r="D91" s="256">
        <v>0.4</v>
      </c>
      <c r="E91" s="267">
        <v>-0.7</v>
      </c>
      <c r="F91" s="267">
        <v>2.8</v>
      </c>
      <c r="G91" s="267">
        <v>-0.3</v>
      </c>
      <c r="H91" s="267">
        <v>1.3</v>
      </c>
      <c r="I91" s="267">
        <v>-1</v>
      </c>
      <c r="J91" s="267">
        <v>4.0999999999999996</v>
      </c>
      <c r="K91" s="267">
        <v>-3.2</v>
      </c>
      <c r="L91" s="267">
        <v>-0.4</v>
      </c>
      <c r="M91" s="267">
        <v>4.7</v>
      </c>
      <c r="N91" s="267">
        <v>-6.5</v>
      </c>
      <c r="O91" s="267">
        <v>1.8</v>
      </c>
      <c r="P91" s="267">
        <v>12.9</v>
      </c>
      <c r="Q91" s="267">
        <v>-7.4</v>
      </c>
      <c r="R91" s="267">
        <v>0</v>
      </c>
      <c r="S91" s="267">
        <v>0</v>
      </c>
    </row>
    <row r="92" spans="1:32" ht="13.5" customHeight="1">
      <c r="A92" s="238" t="s">
        <v>85</v>
      </c>
      <c r="B92" s="242">
        <v>9</v>
      </c>
      <c r="C92" s="248"/>
      <c r="D92" s="259">
        <v>-1.2</v>
      </c>
      <c r="E92" s="270">
        <v>-3.6</v>
      </c>
      <c r="F92" s="270">
        <v>-1.1000000000000001</v>
      </c>
      <c r="G92" s="270">
        <v>-6.4</v>
      </c>
      <c r="H92" s="270">
        <v>-11.6</v>
      </c>
      <c r="I92" s="270">
        <v>-0.9</v>
      </c>
      <c r="J92" s="270">
        <v>4.5999999999999996</v>
      </c>
      <c r="K92" s="270">
        <v>-6.4</v>
      </c>
      <c r="L92" s="270">
        <v>-9.1999999999999993</v>
      </c>
      <c r="M92" s="270">
        <v>-4.3</v>
      </c>
      <c r="N92" s="270">
        <v>1.4</v>
      </c>
      <c r="O92" s="270">
        <v>3.6</v>
      </c>
      <c r="P92" s="270">
        <v>8.5</v>
      </c>
      <c r="Q92" s="270">
        <v>-3.7</v>
      </c>
      <c r="R92" s="270">
        <v>-1.3</v>
      </c>
      <c r="S92" s="270">
        <v>-4</v>
      </c>
    </row>
    <row r="93" spans="1:32" ht="27" customHeight="1">
      <c r="A93" s="239" t="s">
        <v>470</v>
      </c>
      <c r="B93" s="239"/>
      <c r="C93" s="249"/>
      <c r="D93" s="304">
        <v>3.4</v>
      </c>
      <c r="E93" s="261">
        <v>7.8</v>
      </c>
      <c r="F93" s="261">
        <v>2.6</v>
      </c>
      <c r="G93" s="261">
        <v>-5</v>
      </c>
      <c r="H93" s="261">
        <v>-12</v>
      </c>
      <c r="I93" s="261">
        <v>5.6</v>
      </c>
      <c r="J93" s="261">
        <v>-0.1</v>
      </c>
      <c r="K93" s="261">
        <v>-4.4000000000000004</v>
      </c>
      <c r="L93" s="261">
        <v>-1.5</v>
      </c>
      <c r="M93" s="261">
        <v>-4.5</v>
      </c>
      <c r="N93" s="261">
        <v>14.3</v>
      </c>
      <c r="O93" s="261">
        <v>2</v>
      </c>
      <c r="P93" s="261">
        <v>25.5</v>
      </c>
      <c r="Q93" s="261">
        <v>3.1</v>
      </c>
      <c r="R93" s="261">
        <v>-6.5</v>
      </c>
      <c r="S93" s="261">
        <v>-0.1</v>
      </c>
      <c r="T93" s="240"/>
      <c r="U93" s="240"/>
      <c r="V93" s="240"/>
      <c r="W93" s="240"/>
      <c r="X93" s="240"/>
      <c r="Y93" s="240"/>
      <c r="Z93" s="240"/>
      <c r="AA93" s="240"/>
      <c r="AB93" s="240"/>
      <c r="AC93" s="240"/>
      <c r="AD93" s="240"/>
      <c r="AE93" s="240"/>
      <c r="AF93" s="240"/>
    </row>
    <row r="94" spans="1:32" ht="27" customHeight="1">
      <c r="A94" s="314"/>
      <c r="B94" s="314"/>
      <c r="C94" s="314"/>
      <c r="D94" s="321"/>
      <c r="E94" s="321"/>
      <c r="F94" s="321"/>
      <c r="G94" s="321"/>
      <c r="H94" s="321"/>
      <c r="I94" s="321"/>
      <c r="J94" s="321"/>
      <c r="K94" s="321"/>
      <c r="L94" s="321"/>
      <c r="M94" s="321"/>
      <c r="N94" s="321"/>
      <c r="O94" s="321"/>
      <c r="P94" s="321"/>
      <c r="Q94" s="321"/>
      <c r="R94" s="321"/>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9">
    <tabColor indexed="17"/>
    <pageSetUpPr fitToPage="1"/>
  </sheetPr>
  <dimension ref="A1:AF94"/>
  <sheetViews>
    <sheetView view="pageBreakPreview" topLeftCell="A49" zoomScaleNormal="85" zoomScaleSheetLayoutView="10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9">
      <c r="A2" s="286"/>
      <c r="B2" s="286"/>
      <c r="C2" s="286"/>
      <c r="D2" s="286"/>
      <c r="E2" s="285"/>
      <c r="F2" s="285"/>
      <c r="G2" s="275" t="s">
        <v>151</v>
      </c>
      <c r="H2" s="275"/>
      <c r="I2" s="275"/>
      <c r="J2" s="275"/>
      <c r="K2" s="275"/>
      <c r="L2" s="275"/>
      <c r="M2" s="275"/>
      <c r="N2" s="275"/>
      <c r="O2" s="275"/>
      <c r="P2" s="285"/>
      <c r="Q2" s="285"/>
      <c r="R2" s="286"/>
      <c r="S2" s="285"/>
      <c r="T2" s="285"/>
      <c r="U2" s="285"/>
      <c r="V2" s="285"/>
      <c r="W2" s="285"/>
      <c r="X2" s="285"/>
      <c r="Y2" s="285"/>
      <c r="Z2" s="285"/>
      <c r="AA2" s="285"/>
      <c r="AB2" s="285"/>
    </row>
    <row r="3" spans="1:28" ht="16.5">
      <c r="A3" s="228" t="s">
        <v>256</v>
      </c>
      <c r="B3" s="8"/>
      <c r="C3" s="8"/>
      <c r="H3" s="276"/>
      <c r="I3" s="276"/>
      <c r="J3" s="276"/>
      <c r="K3" s="276"/>
      <c r="L3" s="276"/>
      <c r="M3" s="276"/>
      <c r="N3" s="276"/>
      <c r="O3" s="276"/>
      <c r="S3" s="19" t="s">
        <v>131</v>
      </c>
    </row>
    <row r="4" spans="1:28">
      <c r="A4" s="229" t="s">
        <v>52</v>
      </c>
      <c r="B4" s="229"/>
      <c r="C4" s="243"/>
      <c r="D4" s="251" t="s">
        <v>69</v>
      </c>
      <c r="E4" s="251" t="s">
        <v>439</v>
      </c>
      <c r="F4" s="251" t="s">
        <v>126</v>
      </c>
      <c r="G4" s="251" t="s">
        <v>103</v>
      </c>
      <c r="H4" s="251" t="s">
        <v>214</v>
      </c>
      <c r="I4" s="251" t="s">
        <v>274</v>
      </c>
      <c r="J4" s="251" t="s">
        <v>454</v>
      </c>
      <c r="K4" s="251" t="s">
        <v>455</v>
      </c>
      <c r="L4" s="251" t="s">
        <v>79</v>
      </c>
      <c r="M4" s="251" t="s">
        <v>332</v>
      </c>
      <c r="N4" s="251" t="s">
        <v>18</v>
      </c>
      <c r="O4" s="251" t="s">
        <v>176</v>
      </c>
      <c r="P4" s="251" t="s">
        <v>132</v>
      </c>
      <c r="Q4" s="251" t="s">
        <v>457</v>
      </c>
      <c r="R4" s="251" t="s">
        <v>458</v>
      </c>
      <c r="S4" s="251" t="s">
        <v>4</v>
      </c>
    </row>
    <row r="5" spans="1:28">
      <c r="A5" s="230"/>
      <c r="B5" s="230"/>
      <c r="C5" s="244"/>
      <c r="D5" s="252" t="s">
        <v>93</v>
      </c>
      <c r="E5" s="252"/>
      <c r="F5" s="252"/>
      <c r="G5" s="252" t="s">
        <v>428</v>
      </c>
      <c r="H5" s="252" t="s">
        <v>388</v>
      </c>
      <c r="I5" s="252" t="s">
        <v>367</v>
      </c>
      <c r="J5" s="252" t="s">
        <v>460</v>
      </c>
      <c r="K5" s="252" t="s">
        <v>148</v>
      </c>
      <c r="L5" s="279" t="s">
        <v>270</v>
      </c>
      <c r="M5" s="283" t="s">
        <v>196</v>
      </c>
      <c r="N5" s="279" t="s">
        <v>278</v>
      </c>
      <c r="O5" s="279" t="s">
        <v>459</v>
      </c>
      <c r="P5" s="279" t="s">
        <v>412</v>
      </c>
      <c r="Q5" s="279" t="s">
        <v>442</v>
      </c>
      <c r="R5" s="279" t="s">
        <v>167</v>
      </c>
      <c r="S5" s="287" t="s">
        <v>334</v>
      </c>
    </row>
    <row r="6" spans="1:28" ht="18" customHeight="1">
      <c r="A6" s="231"/>
      <c r="B6" s="231"/>
      <c r="C6" s="245"/>
      <c r="D6" s="253" t="s">
        <v>209</v>
      </c>
      <c r="E6" s="253" t="s">
        <v>387</v>
      </c>
      <c r="F6" s="253" t="s">
        <v>34</v>
      </c>
      <c r="G6" s="253" t="s">
        <v>461</v>
      </c>
      <c r="H6" s="253" t="s">
        <v>16</v>
      </c>
      <c r="I6" s="253" t="s">
        <v>61</v>
      </c>
      <c r="J6" s="253" t="s">
        <v>310</v>
      </c>
      <c r="K6" s="253" t="s">
        <v>462</v>
      </c>
      <c r="L6" s="280" t="s">
        <v>161</v>
      </c>
      <c r="M6" s="284" t="s">
        <v>463</v>
      </c>
      <c r="N6" s="280" t="s">
        <v>75</v>
      </c>
      <c r="O6" s="280" t="s">
        <v>422</v>
      </c>
      <c r="P6" s="284" t="s">
        <v>304</v>
      </c>
      <c r="Q6" s="284" t="s">
        <v>464</v>
      </c>
      <c r="R6" s="280" t="s">
        <v>465</v>
      </c>
      <c r="S6" s="280" t="s">
        <v>205</v>
      </c>
    </row>
    <row r="7" spans="1:28" ht="15.75" customHeight="1">
      <c r="A7" s="293"/>
      <c r="B7" s="293"/>
      <c r="C7" s="293"/>
      <c r="D7" s="254" t="s">
        <v>134</v>
      </c>
      <c r="E7" s="254"/>
      <c r="F7" s="254"/>
      <c r="G7" s="254"/>
      <c r="H7" s="254"/>
      <c r="I7" s="254"/>
      <c r="J7" s="254"/>
      <c r="K7" s="254"/>
      <c r="L7" s="254"/>
      <c r="M7" s="254"/>
      <c r="N7" s="254"/>
      <c r="O7" s="254"/>
      <c r="P7" s="254"/>
      <c r="Q7" s="254"/>
      <c r="R7" s="254"/>
      <c r="S7" s="293"/>
    </row>
    <row r="8" spans="1:28" ht="13.5" customHeight="1">
      <c r="A8" s="233" t="s">
        <v>185</v>
      </c>
      <c r="B8" s="233" t="s">
        <v>58</v>
      </c>
      <c r="C8" s="246" t="s">
        <v>56</v>
      </c>
      <c r="D8" s="255">
        <v>120.8</v>
      </c>
      <c r="E8" s="266">
        <v>77.3</v>
      </c>
      <c r="F8" s="266">
        <v>142</v>
      </c>
      <c r="G8" s="266">
        <v>171.2</v>
      </c>
      <c r="H8" s="266">
        <v>106.4</v>
      </c>
      <c r="I8" s="266">
        <v>126.9</v>
      </c>
      <c r="J8" s="266">
        <v>117.9</v>
      </c>
      <c r="K8" s="266">
        <v>72.900000000000006</v>
      </c>
      <c r="L8" s="281">
        <v>127.6</v>
      </c>
      <c r="M8" s="281">
        <v>83.4</v>
      </c>
      <c r="N8" s="281">
        <v>136.6</v>
      </c>
      <c r="O8" s="281">
        <v>155.5</v>
      </c>
      <c r="P8" s="266">
        <v>111.5</v>
      </c>
      <c r="Q8" s="266">
        <v>94.9</v>
      </c>
      <c r="R8" s="266">
        <v>136.19999999999999</v>
      </c>
      <c r="S8" s="281">
        <v>113.6</v>
      </c>
    </row>
    <row r="9" spans="1:28" ht="13.5" customHeight="1">
      <c r="A9" s="234" t="s">
        <v>51</v>
      </c>
      <c r="B9" s="234" t="s">
        <v>331</v>
      </c>
      <c r="C9" s="246"/>
      <c r="D9" s="256">
        <v>119.5</v>
      </c>
      <c r="E9" s="267">
        <v>95.8</v>
      </c>
      <c r="F9" s="267">
        <v>127.3</v>
      </c>
      <c r="G9" s="267">
        <v>120.8</v>
      </c>
      <c r="H9" s="267">
        <v>136.1</v>
      </c>
      <c r="I9" s="267">
        <v>134.1</v>
      </c>
      <c r="J9" s="267">
        <v>123.7</v>
      </c>
      <c r="K9" s="267">
        <v>107.6</v>
      </c>
      <c r="L9" s="282">
        <v>119.5</v>
      </c>
      <c r="M9" s="282">
        <v>90.3</v>
      </c>
      <c r="N9" s="282">
        <v>151.1</v>
      </c>
      <c r="O9" s="282">
        <v>117.8</v>
      </c>
      <c r="P9" s="267">
        <v>78.7</v>
      </c>
      <c r="Q9" s="267">
        <v>96</v>
      </c>
      <c r="R9" s="267">
        <v>92</v>
      </c>
      <c r="S9" s="282">
        <v>123.8</v>
      </c>
    </row>
    <row r="10" spans="1:28">
      <c r="A10" s="234"/>
      <c r="B10" s="234" t="s">
        <v>240</v>
      </c>
      <c r="C10" s="246"/>
      <c r="D10" s="256">
        <v>100</v>
      </c>
      <c r="E10" s="267">
        <v>100</v>
      </c>
      <c r="F10" s="267">
        <v>100</v>
      </c>
      <c r="G10" s="267">
        <v>100</v>
      </c>
      <c r="H10" s="267">
        <v>100</v>
      </c>
      <c r="I10" s="267">
        <v>100</v>
      </c>
      <c r="J10" s="267">
        <v>100</v>
      </c>
      <c r="K10" s="267">
        <v>100</v>
      </c>
      <c r="L10" s="282">
        <v>100</v>
      </c>
      <c r="M10" s="282">
        <v>100</v>
      </c>
      <c r="N10" s="282">
        <v>100</v>
      </c>
      <c r="O10" s="282">
        <v>100</v>
      </c>
      <c r="P10" s="267">
        <v>100</v>
      </c>
      <c r="Q10" s="267">
        <v>100</v>
      </c>
      <c r="R10" s="267">
        <v>100</v>
      </c>
      <c r="S10" s="282">
        <v>100</v>
      </c>
    </row>
    <row r="11" spans="1:28" ht="13.5" customHeight="1">
      <c r="A11" s="234"/>
      <c r="B11" s="234" t="s">
        <v>149</v>
      </c>
      <c r="C11" s="246"/>
      <c r="D11" s="256">
        <v>101.5</v>
      </c>
      <c r="E11" s="267">
        <v>86.7</v>
      </c>
      <c r="F11" s="267">
        <v>108.8</v>
      </c>
      <c r="G11" s="267">
        <v>115.1</v>
      </c>
      <c r="H11" s="267">
        <v>105.5</v>
      </c>
      <c r="I11" s="267">
        <v>101.7</v>
      </c>
      <c r="J11" s="267">
        <v>100.3</v>
      </c>
      <c r="K11" s="267">
        <v>67.5</v>
      </c>
      <c r="L11" s="282">
        <v>106.8</v>
      </c>
      <c r="M11" s="282">
        <v>92.9</v>
      </c>
      <c r="N11" s="282">
        <v>84.4</v>
      </c>
      <c r="O11" s="282">
        <v>105.9</v>
      </c>
      <c r="P11" s="267">
        <v>72.5</v>
      </c>
      <c r="Q11" s="267">
        <v>87.9</v>
      </c>
      <c r="R11" s="267">
        <v>123.5</v>
      </c>
      <c r="S11" s="282">
        <v>158.5</v>
      </c>
    </row>
    <row r="12" spans="1:28" ht="13.5" customHeight="1">
      <c r="A12" s="234"/>
      <c r="B12" s="234" t="s">
        <v>364</v>
      </c>
      <c r="C12" s="246"/>
      <c r="D12" s="257">
        <v>110.3</v>
      </c>
      <c r="E12" s="263">
        <v>77.8</v>
      </c>
      <c r="F12" s="263">
        <v>118.1</v>
      </c>
      <c r="G12" s="263">
        <v>108.5</v>
      </c>
      <c r="H12" s="263">
        <v>100.5</v>
      </c>
      <c r="I12" s="263">
        <v>93.4</v>
      </c>
      <c r="J12" s="263">
        <v>114.3</v>
      </c>
      <c r="K12" s="263">
        <v>73</v>
      </c>
      <c r="L12" s="263">
        <v>142.69999999999999</v>
      </c>
      <c r="M12" s="263">
        <v>107.3</v>
      </c>
      <c r="N12" s="263">
        <v>107.7</v>
      </c>
      <c r="O12" s="263">
        <v>130.9</v>
      </c>
      <c r="P12" s="263">
        <v>97.5</v>
      </c>
      <c r="Q12" s="263">
        <v>103.4</v>
      </c>
      <c r="R12" s="263">
        <v>191</v>
      </c>
      <c r="S12" s="263">
        <v>187.8</v>
      </c>
    </row>
    <row r="13" spans="1:28" ht="13.5" customHeight="1">
      <c r="A13" s="235"/>
      <c r="B13" s="235" t="s">
        <v>155</v>
      </c>
      <c r="C13" s="247"/>
      <c r="D13" s="258">
        <v>116.7</v>
      </c>
      <c r="E13" s="269">
        <v>77.599999999999994</v>
      </c>
      <c r="F13" s="269">
        <v>122.9</v>
      </c>
      <c r="G13" s="269">
        <v>146.30000000000001</v>
      </c>
      <c r="H13" s="269">
        <v>104.1</v>
      </c>
      <c r="I13" s="269">
        <v>109</v>
      </c>
      <c r="J13" s="269">
        <v>108.5</v>
      </c>
      <c r="K13" s="269">
        <v>60.6</v>
      </c>
      <c r="L13" s="269">
        <v>141.9</v>
      </c>
      <c r="M13" s="269">
        <v>115.1</v>
      </c>
      <c r="N13" s="269">
        <v>123.1</v>
      </c>
      <c r="O13" s="269">
        <v>131.1</v>
      </c>
      <c r="P13" s="269">
        <v>137</v>
      </c>
      <c r="Q13" s="269">
        <v>101.1</v>
      </c>
      <c r="R13" s="269">
        <v>162.1</v>
      </c>
      <c r="S13" s="269">
        <v>196.5</v>
      </c>
    </row>
    <row r="14" spans="1:28" ht="13.5" customHeight="1">
      <c r="A14" s="234" t="s">
        <v>169</v>
      </c>
      <c r="B14" s="234">
        <v>9</v>
      </c>
      <c r="C14" s="246" t="s">
        <v>253</v>
      </c>
      <c r="D14" s="255">
        <v>119.4</v>
      </c>
      <c r="E14" s="266">
        <v>78.2</v>
      </c>
      <c r="F14" s="266">
        <v>125.4</v>
      </c>
      <c r="G14" s="266">
        <v>154</v>
      </c>
      <c r="H14" s="266">
        <v>110.6</v>
      </c>
      <c r="I14" s="266">
        <v>113.4</v>
      </c>
      <c r="J14" s="266">
        <v>98.3</v>
      </c>
      <c r="K14" s="266">
        <v>59.2</v>
      </c>
      <c r="L14" s="266">
        <v>125.9</v>
      </c>
      <c r="M14" s="266">
        <v>105.8</v>
      </c>
      <c r="N14" s="266">
        <v>137.19999999999999</v>
      </c>
      <c r="O14" s="266">
        <v>127</v>
      </c>
      <c r="P14" s="266">
        <v>151.9</v>
      </c>
      <c r="Q14" s="266">
        <v>108.5</v>
      </c>
      <c r="R14" s="266">
        <v>138.80000000000001</v>
      </c>
      <c r="S14" s="266">
        <v>207.2</v>
      </c>
    </row>
    <row r="15" spans="1:28" ht="13.5" customHeight="1">
      <c r="A15" s="236" t="s">
        <v>85</v>
      </c>
      <c r="B15" s="234">
        <v>10</v>
      </c>
      <c r="C15" s="246"/>
      <c r="D15" s="256">
        <v>121.5</v>
      </c>
      <c r="E15" s="267">
        <v>77.599999999999994</v>
      </c>
      <c r="F15" s="267">
        <v>127.2</v>
      </c>
      <c r="G15" s="267">
        <v>150.4</v>
      </c>
      <c r="H15" s="267">
        <v>101.8</v>
      </c>
      <c r="I15" s="267">
        <v>115.6</v>
      </c>
      <c r="J15" s="267">
        <v>106.8</v>
      </c>
      <c r="K15" s="267">
        <v>73.3</v>
      </c>
      <c r="L15" s="267">
        <v>121</v>
      </c>
      <c r="M15" s="267">
        <v>109.2</v>
      </c>
      <c r="N15" s="267">
        <v>127.9</v>
      </c>
      <c r="O15" s="267">
        <v>140.5</v>
      </c>
      <c r="P15" s="267">
        <v>159.5</v>
      </c>
      <c r="Q15" s="267">
        <v>101.7</v>
      </c>
      <c r="R15" s="267">
        <v>144.9</v>
      </c>
      <c r="S15" s="267">
        <v>214.5</v>
      </c>
    </row>
    <row r="16" spans="1:28" ht="13.5" customHeight="1">
      <c r="A16" s="236" t="s">
        <v>85</v>
      </c>
      <c r="B16" s="234">
        <v>11</v>
      </c>
      <c r="C16" s="246"/>
      <c r="D16" s="256">
        <v>123.7</v>
      </c>
      <c r="E16" s="267">
        <v>82.3</v>
      </c>
      <c r="F16" s="267">
        <v>131.6</v>
      </c>
      <c r="G16" s="267">
        <v>154.9</v>
      </c>
      <c r="H16" s="267">
        <v>89.4</v>
      </c>
      <c r="I16" s="267">
        <v>121.2</v>
      </c>
      <c r="J16" s="267">
        <v>103.4</v>
      </c>
      <c r="K16" s="267">
        <v>67.5</v>
      </c>
      <c r="L16" s="267">
        <v>138.30000000000001</v>
      </c>
      <c r="M16" s="267">
        <v>114.2</v>
      </c>
      <c r="N16" s="267">
        <v>127.9</v>
      </c>
      <c r="O16" s="267">
        <v>154.1</v>
      </c>
      <c r="P16" s="267">
        <v>148.1</v>
      </c>
      <c r="Q16" s="267">
        <v>100</v>
      </c>
      <c r="R16" s="267">
        <v>142.9</v>
      </c>
      <c r="S16" s="267">
        <v>217.4</v>
      </c>
    </row>
    <row r="17" spans="1:19" ht="13.5" customHeight="1">
      <c r="A17" s="236" t="s">
        <v>85</v>
      </c>
      <c r="B17" s="234">
        <v>12</v>
      </c>
      <c r="D17" s="256">
        <v>120.4</v>
      </c>
      <c r="E17" s="267">
        <v>81</v>
      </c>
      <c r="F17" s="267">
        <v>130.69999999999999</v>
      </c>
      <c r="G17" s="267">
        <v>154.9</v>
      </c>
      <c r="H17" s="267">
        <v>86.7</v>
      </c>
      <c r="I17" s="267">
        <v>121.6</v>
      </c>
      <c r="J17" s="267">
        <v>115.3</v>
      </c>
      <c r="K17" s="267">
        <v>65</v>
      </c>
      <c r="L17" s="267">
        <v>127.2</v>
      </c>
      <c r="M17" s="267">
        <v>118.3</v>
      </c>
      <c r="N17" s="267">
        <v>130.19999999999999</v>
      </c>
      <c r="O17" s="267">
        <v>116.2</v>
      </c>
      <c r="P17" s="267">
        <v>112.7</v>
      </c>
      <c r="Q17" s="267">
        <v>98.3</v>
      </c>
      <c r="R17" s="267">
        <v>177.6</v>
      </c>
      <c r="S17" s="267">
        <v>200</v>
      </c>
    </row>
    <row r="18" spans="1:19" ht="13.5" customHeight="1">
      <c r="A18" s="236" t="s">
        <v>469</v>
      </c>
      <c r="B18" s="234" t="s">
        <v>361</v>
      </c>
      <c r="C18" s="246"/>
      <c r="D18" s="256">
        <v>123.7</v>
      </c>
      <c r="E18" s="267">
        <v>78.2</v>
      </c>
      <c r="F18" s="267">
        <v>116.7</v>
      </c>
      <c r="G18" s="267">
        <v>151.30000000000001</v>
      </c>
      <c r="H18" s="267">
        <v>66.400000000000006</v>
      </c>
      <c r="I18" s="267">
        <v>101.7</v>
      </c>
      <c r="J18" s="267">
        <v>140.69999999999999</v>
      </c>
      <c r="K18" s="267">
        <v>60</v>
      </c>
      <c r="L18" s="267">
        <v>87.7</v>
      </c>
      <c r="M18" s="267">
        <v>106.7</v>
      </c>
      <c r="N18" s="267">
        <v>88.4</v>
      </c>
      <c r="O18" s="267">
        <v>154.1</v>
      </c>
      <c r="P18" s="267">
        <v>258.2</v>
      </c>
      <c r="Q18" s="267">
        <v>83.1</v>
      </c>
      <c r="R18" s="267">
        <v>330.6</v>
      </c>
      <c r="S18" s="267">
        <v>266.7</v>
      </c>
    </row>
    <row r="19" spans="1:19" ht="13.5" customHeight="1">
      <c r="A19" s="236" t="s">
        <v>85</v>
      </c>
      <c r="B19" s="234">
        <v>2</v>
      </c>
      <c r="C19" s="246"/>
      <c r="D19" s="256">
        <v>124.7</v>
      </c>
      <c r="E19" s="267">
        <v>89.1</v>
      </c>
      <c r="F19" s="267">
        <v>124.6</v>
      </c>
      <c r="G19" s="267">
        <v>134.5</v>
      </c>
      <c r="H19" s="267">
        <v>54</v>
      </c>
      <c r="I19" s="267">
        <v>110</v>
      </c>
      <c r="J19" s="267">
        <v>133.9</v>
      </c>
      <c r="K19" s="267">
        <v>62.5</v>
      </c>
      <c r="L19" s="267">
        <v>92.6</v>
      </c>
      <c r="M19" s="267">
        <v>123.3</v>
      </c>
      <c r="N19" s="267">
        <v>76.7</v>
      </c>
      <c r="O19" s="267">
        <v>143.19999999999999</v>
      </c>
      <c r="P19" s="267">
        <v>232.9</v>
      </c>
      <c r="Q19" s="267">
        <v>88.1</v>
      </c>
      <c r="R19" s="267">
        <v>255.1</v>
      </c>
      <c r="S19" s="267">
        <v>236.2</v>
      </c>
    </row>
    <row r="20" spans="1:19" ht="13.5" customHeight="1">
      <c r="A20" s="236" t="s">
        <v>85</v>
      </c>
      <c r="B20" s="234">
        <v>3</v>
      </c>
      <c r="C20" s="246"/>
      <c r="D20" s="256">
        <v>124.7</v>
      </c>
      <c r="E20" s="267">
        <v>92.5</v>
      </c>
      <c r="F20" s="267">
        <v>119.3</v>
      </c>
      <c r="G20" s="267">
        <v>163.69999999999999</v>
      </c>
      <c r="H20" s="267">
        <v>78.8</v>
      </c>
      <c r="I20" s="267">
        <v>117.3</v>
      </c>
      <c r="J20" s="267">
        <v>130.5</v>
      </c>
      <c r="K20" s="267">
        <v>70.8</v>
      </c>
      <c r="L20" s="267">
        <v>93.8</v>
      </c>
      <c r="M20" s="267">
        <v>139.19999999999999</v>
      </c>
      <c r="N20" s="267">
        <v>86</v>
      </c>
      <c r="O20" s="267">
        <v>140.5</v>
      </c>
      <c r="P20" s="267">
        <v>211.4</v>
      </c>
      <c r="Q20" s="267">
        <v>96.6</v>
      </c>
      <c r="R20" s="267">
        <v>273.5</v>
      </c>
      <c r="S20" s="267">
        <v>215.9</v>
      </c>
    </row>
    <row r="21" spans="1:19" ht="13.5" customHeight="1">
      <c r="A21" s="237" t="s">
        <v>85</v>
      </c>
      <c r="B21" s="234">
        <v>4</v>
      </c>
      <c r="C21" s="246"/>
      <c r="D21" s="256">
        <v>131.19999999999999</v>
      </c>
      <c r="E21" s="267">
        <v>77.599999999999994</v>
      </c>
      <c r="F21" s="267">
        <v>125.4</v>
      </c>
      <c r="G21" s="267">
        <v>150.4</v>
      </c>
      <c r="H21" s="267">
        <v>76.099999999999994</v>
      </c>
      <c r="I21" s="267">
        <v>110.8</v>
      </c>
      <c r="J21" s="267">
        <v>133.9</v>
      </c>
      <c r="K21" s="267">
        <v>71.7</v>
      </c>
      <c r="L21" s="267">
        <v>95.1</v>
      </c>
      <c r="M21" s="267">
        <v>110.8</v>
      </c>
      <c r="N21" s="267">
        <v>83.7</v>
      </c>
      <c r="O21" s="267">
        <v>151.4</v>
      </c>
      <c r="P21" s="267">
        <v>364.6</v>
      </c>
      <c r="Q21" s="267">
        <v>86.4</v>
      </c>
      <c r="R21" s="267">
        <v>277.60000000000002</v>
      </c>
      <c r="S21" s="267">
        <v>229</v>
      </c>
    </row>
    <row r="22" spans="1:19" ht="13.5" customHeight="1">
      <c r="A22" s="236" t="s">
        <v>85</v>
      </c>
      <c r="B22" s="234">
        <v>5</v>
      </c>
      <c r="D22" s="256">
        <v>122.6</v>
      </c>
      <c r="E22" s="267">
        <v>74.8</v>
      </c>
      <c r="F22" s="267">
        <v>114.9</v>
      </c>
      <c r="G22" s="267">
        <v>139.80000000000001</v>
      </c>
      <c r="H22" s="267">
        <v>60.2</v>
      </c>
      <c r="I22" s="267">
        <v>101.7</v>
      </c>
      <c r="J22" s="267">
        <v>123.7</v>
      </c>
      <c r="K22" s="267">
        <v>69.2</v>
      </c>
      <c r="L22" s="267">
        <v>92.6</v>
      </c>
      <c r="M22" s="267">
        <v>100.8</v>
      </c>
      <c r="N22" s="267">
        <v>93</v>
      </c>
      <c r="O22" s="267">
        <v>151.4</v>
      </c>
      <c r="P22" s="267">
        <v>343</v>
      </c>
      <c r="Q22" s="267">
        <v>79.7</v>
      </c>
      <c r="R22" s="267">
        <v>312.2</v>
      </c>
      <c r="S22" s="267">
        <v>211.6</v>
      </c>
    </row>
    <row r="23" spans="1:19" ht="13.5" customHeight="1">
      <c r="A23" s="236" t="s">
        <v>85</v>
      </c>
      <c r="B23" s="234">
        <v>6</v>
      </c>
      <c r="C23" s="246"/>
      <c r="D23" s="256">
        <v>123.7</v>
      </c>
      <c r="E23" s="267">
        <v>75.5</v>
      </c>
      <c r="F23" s="267">
        <v>121.9</v>
      </c>
      <c r="G23" s="267">
        <v>146</v>
      </c>
      <c r="H23" s="267">
        <v>56.6</v>
      </c>
      <c r="I23" s="267">
        <v>105.2</v>
      </c>
      <c r="J23" s="267">
        <v>122</v>
      </c>
      <c r="K23" s="267">
        <v>68.3</v>
      </c>
      <c r="L23" s="267">
        <v>91.4</v>
      </c>
      <c r="M23" s="267">
        <v>118.3</v>
      </c>
      <c r="N23" s="267">
        <v>81.400000000000006</v>
      </c>
      <c r="O23" s="267">
        <v>108.1</v>
      </c>
      <c r="P23" s="267">
        <v>311.39999999999998</v>
      </c>
      <c r="Q23" s="267">
        <v>78</v>
      </c>
      <c r="R23" s="267">
        <v>224.5</v>
      </c>
      <c r="S23" s="267">
        <v>231.9</v>
      </c>
    </row>
    <row r="24" spans="1:19" ht="13.5" customHeight="1">
      <c r="A24" s="236" t="s">
        <v>85</v>
      </c>
      <c r="B24" s="234">
        <v>7</v>
      </c>
      <c r="C24" s="246"/>
      <c r="D24" s="256">
        <v>117.2</v>
      </c>
      <c r="E24" s="267">
        <v>78.900000000000006</v>
      </c>
      <c r="F24" s="267">
        <v>122.8</v>
      </c>
      <c r="G24" s="267">
        <v>118.6</v>
      </c>
      <c r="H24" s="267">
        <v>85.8</v>
      </c>
      <c r="I24" s="267">
        <v>93.1</v>
      </c>
      <c r="J24" s="267">
        <v>113.6</v>
      </c>
      <c r="K24" s="267">
        <v>78.3</v>
      </c>
      <c r="L24" s="267">
        <v>81.5</v>
      </c>
      <c r="M24" s="267">
        <v>111.7</v>
      </c>
      <c r="N24" s="267">
        <v>79.099999999999994</v>
      </c>
      <c r="O24" s="267">
        <v>102.7</v>
      </c>
      <c r="P24" s="267">
        <v>249.4</v>
      </c>
      <c r="Q24" s="267">
        <v>79.7</v>
      </c>
      <c r="R24" s="267">
        <v>300</v>
      </c>
      <c r="S24" s="267">
        <v>204.3</v>
      </c>
    </row>
    <row r="25" spans="1:19" ht="13.5" customHeight="1">
      <c r="A25" s="236" t="s">
        <v>85</v>
      </c>
      <c r="B25" s="234">
        <v>8</v>
      </c>
      <c r="C25" s="246"/>
      <c r="D25" s="256">
        <v>110.8</v>
      </c>
      <c r="E25" s="267">
        <v>65.3</v>
      </c>
      <c r="F25" s="267">
        <v>116.7</v>
      </c>
      <c r="G25" s="267">
        <v>137.19999999999999</v>
      </c>
      <c r="H25" s="267">
        <v>76.099999999999994</v>
      </c>
      <c r="I25" s="267">
        <v>94.8</v>
      </c>
      <c r="J25" s="267">
        <v>120.3</v>
      </c>
      <c r="K25" s="267">
        <v>70.8</v>
      </c>
      <c r="L25" s="267">
        <v>91.4</v>
      </c>
      <c r="M25" s="267">
        <v>110.8</v>
      </c>
      <c r="N25" s="267">
        <v>88.4</v>
      </c>
      <c r="O25" s="267">
        <v>213.5</v>
      </c>
      <c r="P25" s="267">
        <v>122.8</v>
      </c>
      <c r="Q25" s="267">
        <v>88.1</v>
      </c>
      <c r="R25" s="267">
        <v>222.4</v>
      </c>
      <c r="S25" s="267">
        <v>213</v>
      </c>
    </row>
    <row r="26" spans="1:19" ht="13.5" customHeight="1">
      <c r="A26" s="238" t="s">
        <v>85</v>
      </c>
      <c r="B26" s="242">
        <v>9</v>
      </c>
      <c r="C26" s="248"/>
      <c r="D26" s="259">
        <v>121.5</v>
      </c>
      <c r="E26" s="270">
        <v>92.5</v>
      </c>
      <c r="F26" s="270">
        <v>125.4</v>
      </c>
      <c r="G26" s="270">
        <v>141.6</v>
      </c>
      <c r="H26" s="270">
        <v>61.1</v>
      </c>
      <c r="I26" s="270">
        <v>102.6</v>
      </c>
      <c r="J26" s="270">
        <v>116.9</v>
      </c>
      <c r="K26" s="270">
        <v>70</v>
      </c>
      <c r="L26" s="270">
        <v>88.9</v>
      </c>
      <c r="M26" s="270">
        <v>104.2</v>
      </c>
      <c r="N26" s="270">
        <v>72.099999999999994</v>
      </c>
      <c r="O26" s="270">
        <v>137.80000000000001</v>
      </c>
      <c r="P26" s="270">
        <v>282.3</v>
      </c>
      <c r="Q26" s="270">
        <v>83.1</v>
      </c>
      <c r="R26" s="270">
        <v>261.2</v>
      </c>
      <c r="S26" s="270">
        <v>207.2</v>
      </c>
    </row>
    <row r="27" spans="1:19" ht="17.25" customHeight="1">
      <c r="A27" s="293"/>
      <c r="B27" s="293"/>
      <c r="C27" s="293"/>
      <c r="D27" s="260" t="s">
        <v>94</v>
      </c>
      <c r="E27" s="260"/>
      <c r="F27" s="260"/>
      <c r="G27" s="260"/>
      <c r="H27" s="260"/>
      <c r="I27" s="260"/>
      <c r="J27" s="260"/>
      <c r="K27" s="260"/>
      <c r="L27" s="260"/>
      <c r="M27" s="260"/>
      <c r="N27" s="260"/>
      <c r="O27" s="260"/>
      <c r="P27" s="260"/>
      <c r="Q27" s="260"/>
      <c r="R27" s="260"/>
      <c r="S27" s="260"/>
    </row>
    <row r="28" spans="1:19" ht="13.5" customHeight="1">
      <c r="A28" s="233" t="s">
        <v>185</v>
      </c>
      <c r="B28" s="233" t="s">
        <v>58</v>
      </c>
      <c r="C28" s="246" t="s">
        <v>56</v>
      </c>
      <c r="D28" s="255">
        <v>-6.1</v>
      </c>
      <c r="E28" s="266">
        <v>1.3</v>
      </c>
      <c r="F28" s="266">
        <v>-5.8</v>
      </c>
      <c r="G28" s="266">
        <v>90.7</v>
      </c>
      <c r="H28" s="266">
        <v>46.1</v>
      </c>
      <c r="I28" s="266">
        <v>9.9</v>
      </c>
      <c r="J28" s="266">
        <v>16.7</v>
      </c>
      <c r="K28" s="266">
        <v>-24</v>
      </c>
      <c r="L28" s="281">
        <v>-7.6</v>
      </c>
      <c r="M28" s="281">
        <v>-4.7</v>
      </c>
      <c r="N28" s="281">
        <v>27.1</v>
      </c>
      <c r="O28" s="281">
        <v>-11.9</v>
      </c>
      <c r="P28" s="266">
        <v>-58.1</v>
      </c>
      <c r="Q28" s="266">
        <v>-7.9</v>
      </c>
      <c r="R28" s="266">
        <v>-9.1999999999999993</v>
      </c>
      <c r="S28" s="281">
        <v>5.9</v>
      </c>
    </row>
    <row r="29" spans="1:19" ht="13.5" customHeight="1">
      <c r="A29" s="234" t="s">
        <v>51</v>
      </c>
      <c r="B29" s="234" t="s">
        <v>331</v>
      </c>
      <c r="C29" s="246"/>
      <c r="D29" s="256">
        <v>-1.1000000000000001</v>
      </c>
      <c r="E29" s="267">
        <v>23.8</v>
      </c>
      <c r="F29" s="267">
        <v>-10.4</v>
      </c>
      <c r="G29" s="267">
        <v>-29.4</v>
      </c>
      <c r="H29" s="267">
        <v>28</v>
      </c>
      <c r="I29" s="267">
        <v>5.6</v>
      </c>
      <c r="J29" s="267">
        <v>4.9000000000000004</v>
      </c>
      <c r="K29" s="267">
        <v>47.5</v>
      </c>
      <c r="L29" s="282">
        <v>-6.4</v>
      </c>
      <c r="M29" s="282">
        <v>8.1999999999999993</v>
      </c>
      <c r="N29" s="282">
        <v>10.6</v>
      </c>
      <c r="O29" s="282">
        <v>-24.2</v>
      </c>
      <c r="P29" s="267">
        <v>-29.4</v>
      </c>
      <c r="Q29" s="267">
        <v>1.2</v>
      </c>
      <c r="R29" s="267">
        <v>-32.5</v>
      </c>
      <c r="S29" s="282">
        <v>8.9</v>
      </c>
    </row>
    <row r="30" spans="1:19" ht="13.5" customHeight="1">
      <c r="A30" s="234"/>
      <c r="B30" s="234" t="s">
        <v>240</v>
      </c>
      <c r="C30" s="246"/>
      <c r="D30" s="256">
        <v>-16.399999999999999</v>
      </c>
      <c r="E30" s="267">
        <v>4.4000000000000004</v>
      </c>
      <c r="F30" s="267">
        <v>-21.5</v>
      </c>
      <c r="G30" s="267">
        <v>-17.2</v>
      </c>
      <c r="H30" s="267">
        <v>-26.5</v>
      </c>
      <c r="I30" s="267">
        <v>-25.4</v>
      </c>
      <c r="J30" s="267">
        <v>-19.2</v>
      </c>
      <c r="K30" s="267">
        <v>-7</v>
      </c>
      <c r="L30" s="282">
        <v>-16.399999999999999</v>
      </c>
      <c r="M30" s="282">
        <v>10.7</v>
      </c>
      <c r="N30" s="282">
        <v>-33.799999999999997</v>
      </c>
      <c r="O30" s="282">
        <v>-15.1</v>
      </c>
      <c r="P30" s="267">
        <v>27</v>
      </c>
      <c r="Q30" s="267">
        <v>4.0999999999999996</v>
      </c>
      <c r="R30" s="267">
        <v>8.6999999999999993</v>
      </c>
      <c r="S30" s="282">
        <v>-19.2</v>
      </c>
    </row>
    <row r="31" spans="1:19" ht="13.5" customHeight="1">
      <c r="A31" s="234"/>
      <c r="B31" s="234" t="s">
        <v>149</v>
      </c>
      <c r="C31" s="246"/>
      <c r="D31" s="256">
        <v>1.4</v>
      </c>
      <c r="E31" s="267">
        <v>-13.3</v>
      </c>
      <c r="F31" s="267">
        <v>9</v>
      </c>
      <c r="G31" s="267">
        <v>15</v>
      </c>
      <c r="H31" s="267">
        <v>5.5</v>
      </c>
      <c r="I31" s="267">
        <v>1.7</v>
      </c>
      <c r="J31" s="267">
        <v>0.3</v>
      </c>
      <c r="K31" s="267">
        <v>-32.5</v>
      </c>
      <c r="L31" s="282">
        <v>6.8</v>
      </c>
      <c r="M31" s="282">
        <v>-7.1</v>
      </c>
      <c r="N31" s="282">
        <v>-15.7</v>
      </c>
      <c r="O31" s="282">
        <v>5.9</v>
      </c>
      <c r="P31" s="267">
        <v>-27.4</v>
      </c>
      <c r="Q31" s="267">
        <v>-12.1</v>
      </c>
      <c r="R31" s="267">
        <v>23.5</v>
      </c>
      <c r="S31" s="282">
        <v>58.5</v>
      </c>
    </row>
    <row r="32" spans="1:19" ht="13.5" customHeight="1">
      <c r="A32" s="234"/>
      <c r="B32" s="234" t="s">
        <v>364</v>
      </c>
      <c r="C32" s="246"/>
      <c r="D32" s="256">
        <v>8.6999999999999993</v>
      </c>
      <c r="E32" s="267">
        <v>-10.3</v>
      </c>
      <c r="F32" s="267">
        <v>8.5</v>
      </c>
      <c r="G32" s="267">
        <v>-5.7</v>
      </c>
      <c r="H32" s="267">
        <v>-4.7</v>
      </c>
      <c r="I32" s="267">
        <v>-8.1999999999999993</v>
      </c>
      <c r="J32" s="267">
        <v>14</v>
      </c>
      <c r="K32" s="267">
        <v>8.1</v>
      </c>
      <c r="L32" s="282">
        <v>33.6</v>
      </c>
      <c r="M32" s="282">
        <v>15.5</v>
      </c>
      <c r="N32" s="282">
        <v>27.6</v>
      </c>
      <c r="O32" s="282">
        <v>23.6</v>
      </c>
      <c r="P32" s="267">
        <v>34.5</v>
      </c>
      <c r="Q32" s="267">
        <v>17.600000000000001</v>
      </c>
      <c r="R32" s="267">
        <v>54.7</v>
      </c>
      <c r="S32" s="282">
        <v>18.5</v>
      </c>
    </row>
    <row r="33" spans="1:32" ht="13.5" customHeight="1">
      <c r="A33" s="235"/>
      <c r="B33" s="235" t="s">
        <v>155</v>
      </c>
      <c r="C33" s="247"/>
      <c r="D33" s="258">
        <v>5.8</v>
      </c>
      <c r="E33" s="269">
        <v>-0.3</v>
      </c>
      <c r="F33" s="269">
        <v>4.0999999999999996</v>
      </c>
      <c r="G33" s="269">
        <v>34.799999999999997</v>
      </c>
      <c r="H33" s="269">
        <v>3.6</v>
      </c>
      <c r="I33" s="269">
        <v>16.7</v>
      </c>
      <c r="J33" s="269">
        <v>-5.0999999999999996</v>
      </c>
      <c r="K33" s="269">
        <v>-17</v>
      </c>
      <c r="L33" s="269">
        <v>-0.6</v>
      </c>
      <c r="M33" s="269">
        <v>7.3</v>
      </c>
      <c r="N33" s="269">
        <v>14.3</v>
      </c>
      <c r="O33" s="269">
        <v>0.2</v>
      </c>
      <c r="P33" s="269">
        <v>40.5</v>
      </c>
      <c r="Q33" s="269">
        <v>-2.2000000000000002</v>
      </c>
      <c r="R33" s="269">
        <v>-15.1</v>
      </c>
      <c r="S33" s="269">
        <v>4.5999999999999996</v>
      </c>
    </row>
    <row r="34" spans="1:32" ht="13.5" customHeight="1">
      <c r="A34" s="234" t="s">
        <v>169</v>
      </c>
      <c r="B34" s="234">
        <v>9</v>
      </c>
      <c r="C34" s="246" t="s">
        <v>253</v>
      </c>
      <c r="D34" s="255">
        <v>4.7</v>
      </c>
      <c r="E34" s="266">
        <v>0</v>
      </c>
      <c r="F34" s="266">
        <v>2.9</v>
      </c>
      <c r="G34" s="266">
        <v>31.8</v>
      </c>
      <c r="H34" s="266">
        <v>-1.6</v>
      </c>
      <c r="I34" s="266">
        <v>14.4</v>
      </c>
      <c r="J34" s="266">
        <v>-15.9</v>
      </c>
      <c r="K34" s="266">
        <v>-21.1</v>
      </c>
      <c r="L34" s="266">
        <v>-31.1</v>
      </c>
      <c r="M34" s="266">
        <v>0.8</v>
      </c>
      <c r="N34" s="266">
        <v>-7.8</v>
      </c>
      <c r="O34" s="266">
        <v>-9.6</v>
      </c>
      <c r="P34" s="266">
        <v>100.1</v>
      </c>
      <c r="Q34" s="266">
        <v>3.2</v>
      </c>
      <c r="R34" s="266">
        <v>-26.9</v>
      </c>
      <c r="S34" s="266">
        <v>12.5</v>
      </c>
    </row>
    <row r="35" spans="1:32" ht="13.5" customHeight="1">
      <c r="A35" s="236" t="s">
        <v>85</v>
      </c>
      <c r="B35" s="234">
        <v>10</v>
      </c>
      <c r="C35" s="246"/>
      <c r="D35" s="256">
        <v>4.7</v>
      </c>
      <c r="E35" s="267">
        <v>-2.5</v>
      </c>
      <c r="F35" s="267">
        <v>2.8</v>
      </c>
      <c r="G35" s="267">
        <v>21.4</v>
      </c>
      <c r="H35" s="267">
        <v>-10.9</v>
      </c>
      <c r="I35" s="267">
        <v>25.4</v>
      </c>
      <c r="J35" s="267">
        <v>-19.2</v>
      </c>
      <c r="K35" s="267">
        <v>-4.4000000000000004</v>
      </c>
      <c r="L35" s="267">
        <v>-37.6</v>
      </c>
      <c r="M35" s="267">
        <v>-7.1</v>
      </c>
      <c r="N35" s="267">
        <v>17</v>
      </c>
      <c r="O35" s="267">
        <v>-20</v>
      </c>
      <c r="P35" s="267">
        <v>55.6</v>
      </c>
      <c r="Q35" s="267">
        <v>5.3</v>
      </c>
      <c r="R35" s="267">
        <v>-22.8</v>
      </c>
      <c r="S35" s="267">
        <v>5</v>
      </c>
    </row>
    <row r="36" spans="1:32" ht="13.5" customHeight="1">
      <c r="A36" s="236" t="s">
        <v>85</v>
      </c>
      <c r="B36" s="234">
        <v>11</v>
      </c>
      <c r="C36" s="246"/>
      <c r="D36" s="256">
        <v>4.5999999999999996</v>
      </c>
      <c r="E36" s="267">
        <v>6.1</v>
      </c>
      <c r="F36" s="267">
        <v>8.6999999999999993</v>
      </c>
      <c r="G36" s="267">
        <v>30.6</v>
      </c>
      <c r="H36" s="267">
        <v>-20.5</v>
      </c>
      <c r="I36" s="267">
        <v>24.9</v>
      </c>
      <c r="J36" s="267">
        <v>-11.5</v>
      </c>
      <c r="K36" s="267">
        <v>-6.9</v>
      </c>
      <c r="L36" s="267">
        <v>-35.6</v>
      </c>
      <c r="M36" s="267">
        <v>-4.8</v>
      </c>
      <c r="N36" s="267">
        <v>-8.3000000000000007</v>
      </c>
      <c r="O36" s="267">
        <v>-3.4</v>
      </c>
      <c r="P36" s="267">
        <v>39.299999999999997</v>
      </c>
      <c r="Q36" s="267">
        <v>-7.8</v>
      </c>
      <c r="R36" s="267">
        <v>-33.9</v>
      </c>
      <c r="S36" s="267">
        <v>-7.4</v>
      </c>
    </row>
    <row r="37" spans="1:32" ht="13.5" customHeight="1">
      <c r="A37" s="236" t="s">
        <v>85</v>
      </c>
      <c r="B37" s="234">
        <v>12</v>
      </c>
      <c r="D37" s="256">
        <v>0.8</v>
      </c>
      <c r="E37" s="267">
        <v>-5.5</v>
      </c>
      <c r="F37" s="267">
        <v>4.9000000000000004</v>
      </c>
      <c r="G37" s="267">
        <v>48.4</v>
      </c>
      <c r="H37" s="267">
        <v>-28</v>
      </c>
      <c r="I37" s="267">
        <v>21.6</v>
      </c>
      <c r="J37" s="267">
        <v>-4.2</v>
      </c>
      <c r="K37" s="267">
        <v>-15.3</v>
      </c>
      <c r="L37" s="267">
        <v>-40.799999999999997</v>
      </c>
      <c r="M37" s="267">
        <v>10</v>
      </c>
      <c r="N37" s="267">
        <v>-5.0999999999999996</v>
      </c>
      <c r="O37" s="267">
        <v>-24.6</v>
      </c>
      <c r="P37" s="267">
        <v>25.4</v>
      </c>
      <c r="Q37" s="267">
        <v>-15.9</v>
      </c>
      <c r="R37" s="267">
        <v>-33.1</v>
      </c>
      <c r="S37" s="267">
        <v>-6.8</v>
      </c>
    </row>
    <row r="38" spans="1:32" ht="13.5" customHeight="1">
      <c r="A38" s="236" t="s">
        <v>469</v>
      </c>
      <c r="B38" s="234" t="s">
        <v>361</v>
      </c>
      <c r="C38" s="246"/>
      <c r="D38" s="256">
        <v>9.6</v>
      </c>
      <c r="E38" s="267">
        <v>-1.8</v>
      </c>
      <c r="F38" s="267">
        <v>-2.2000000000000002</v>
      </c>
      <c r="G38" s="267">
        <v>4.3</v>
      </c>
      <c r="H38" s="267">
        <v>-36.4</v>
      </c>
      <c r="I38" s="267">
        <v>0</v>
      </c>
      <c r="J38" s="267">
        <v>23.9</v>
      </c>
      <c r="K38" s="267">
        <v>16.100000000000001</v>
      </c>
      <c r="L38" s="267">
        <v>-33.6</v>
      </c>
      <c r="M38" s="267">
        <v>5.9</v>
      </c>
      <c r="N38" s="267">
        <v>-24</v>
      </c>
      <c r="O38" s="267">
        <v>7.6</v>
      </c>
      <c r="P38" s="267">
        <v>112.5</v>
      </c>
      <c r="Q38" s="267">
        <v>-19.600000000000001</v>
      </c>
      <c r="R38" s="267">
        <v>51.4</v>
      </c>
      <c r="S38" s="267">
        <v>44.9</v>
      </c>
    </row>
    <row r="39" spans="1:32" ht="13.5" customHeight="1">
      <c r="A39" s="236" t="s">
        <v>85</v>
      </c>
      <c r="B39" s="234">
        <v>2</v>
      </c>
      <c r="C39" s="246"/>
      <c r="D39" s="256">
        <v>8.3000000000000007</v>
      </c>
      <c r="E39" s="267">
        <v>11.9</v>
      </c>
      <c r="F39" s="267">
        <v>-0.6</v>
      </c>
      <c r="G39" s="267">
        <v>5.6</v>
      </c>
      <c r="H39" s="267">
        <v>-56.4</v>
      </c>
      <c r="I39" s="267">
        <v>10.4</v>
      </c>
      <c r="J39" s="267">
        <v>23.4</v>
      </c>
      <c r="K39" s="267">
        <v>31.6</v>
      </c>
      <c r="L39" s="267">
        <v>-44.8</v>
      </c>
      <c r="M39" s="267">
        <v>1.3</v>
      </c>
      <c r="N39" s="267">
        <v>-28.3</v>
      </c>
      <c r="O39" s="267">
        <v>0</v>
      </c>
      <c r="P39" s="267">
        <v>72</v>
      </c>
      <c r="Q39" s="267">
        <v>-7.2</v>
      </c>
      <c r="R39" s="267">
        <v>50.6</v>
      </c>
      <c r="S39" s="267">
        <v>21.6</v>
      </c>
    </row>
    <row r="40" spans="1:32" ht="13.5" customHeight="1">
      <c r="A40" s="236" t="s">
        <v>85</v>
      </c>
      <c r="B40" s="234">
        <v>3</v>
      </c>
      <c r="C40" s="246"/>
      <c r="D40" s="256">
        <v>8.3000000000000007</v>
      </c>
      <c r="E40" s="267">
        <v>6.2</v>
      </c>
      <c r="F40" s="267">
        <v>-2.9</v>
      </c>
      <c r="G40" s="267">
        <v>21.7</v>
      </c>
      <c r="H40" s="267">
        <v>-38.1</v>
      </c>
      <c r="I40" s="267">
        <v>17.8</v>
      </c>
      <c r="J40" s="267">
        <v>20.3</v>
      </c>
      <c r="K40" s="267">
        <v>14.7</v>
      </c>
      <c r="L40" s="267">
        <v>-40.6</v>
      </c>
      <c r="M40" s="267">
        <v>5.0999999999999996</v>
      </c>
      <c r="N40" s="267">
        <v>-26.1</v>
      </c>
      <c r="O40" s="267">
        <v>10.6</v>
      </c>
      <c r="P40" s="267">
        <v>42.7</v>
      </c>
      <c r="Q40" s="267">
        <v>3.6</v>
      </c>
      <c r="R40" s="267">
        <v>48.9</v>
      </c>
      <c r="S40" s="267">
        <v>20.100000000000001</v>
      </c>
    </row>
    <row r="41" spans="1:32" ht="13.5" customHeight="1">
      <c r="A41" s="237" t="s">
        <v>85</v>
      </c>
      <c r="B41" s="234">
        <v>4</v>
      </c>
      <c r="C41" s="246"/>
      <c r="D41" s="256">
        <v>9</v>
      </c>
      <c r="E41" s="267">
        <v>2.8</v>
      </c>
      <c r="F41" s="267">
        <v>-0.7</v>
      </c>
      <c r="G41" s="267">
        <v>2.4</v>
      </c>
      <c r="H41" s="267">
        <v>-25.2</v>
      </c>
      <c r="I41" s="267">
        <v>-2.2999999999999998</v>
      </c>
      <c r="J41" s="267">
        <v>9.8000000000000007</v>
      </c>
      <c r="K41" s="267">
        <v>11.7</v>
      </c>
      <c r="L41" s="267">
        <v>-42.1</v>
      </c>
      <c r="M41" s="267">
        <v>-5.7</v>
      </c>
      <c r="N41" s="267">
        <v>-26.6</v>
      </c>
      <c r="O41" s="267">
        <v>-5.0999999999999996</v>
      </c>
      <c r="P41" s="267">
        <v>182.4</v>
      </c>
      <c r="Q41" s="267">
        <v>-5.6</v>
      </c>
      <c r="R41" s="267">
        <v>47.8</v>
      </c>
      <c r="S41" s="267">
        <v>10.5</v>
      </c>
    </row>
    <row r="42" spans="1:32" ht="13.5" customHeight="1">
      <c r="A42" s="236" t="s">
        <v>85</v>
      </c>
      <c r="B42" s="234">
        <v>5</v>
      </c>
      <c r="D42" s="256">
        <v>11.8</v>
      </c>
      <c r="E42" s="267">
        <v>13.3</v>
      </c>
      <c r="F42" s="267">
        <v>4</v>
      </c>
      <c r="G42" s="267">
        <v>-3.7</v>
      </c>
      <c r="H42" s="267">
        <v>-46.4</v>
      </c>
      <c r="I42" s="267">
        <v>1.7</v>
      </c>
      <c r="J42" s="267">
        <v>10.5</v>
      </c>
      <c r="K42" s="267">
        <v>15.3</v>
      </c>
      <c r="L42" s="267">
        <v>-39.5</v>
      </c>
      <c r="M42" s="267">
        <v>-3.3</v>
      </c>
      <c r="N42" s="267">
        <v>-14.9</v>
      </c>
      <c r="O42" s="267">
        <v>1.9</v>
      </c>
      <c r="P42" s="267">
        <v>96.3</v>
      </c>
      <c r="Q42" s="267">
        <v>-12.9</v>
      </c>
      <c r="R42" s="267">
        <v>57.7</v>
      </c>
      <c r="S42" s="267">
        <v>28.1</v>
      </c>
    </row>
    <row r="43" spans="1:32" ht="13.5" customHeight="1">
      <c r="A43" s="236" t="s">
        <v>85</v>
      </c>
      <c r="B43" s="234">
        <v>6</v>
      </c>
      <c r="C43" s="246"/>
      <c r="D43" s="256">
        <v>6.5</v>
      </c>
      <c r="E43" s="267">
        <v>5.7</v>
      </c>
      <c r="F43" s="267">
        <v>-0.7</v>
      </c>
      <c r="G43" s="267">
        <v>-5.2</v>
      </c>
      <c r="H43" s="267">
        <v>-50.8</v>
      </c>
      <c r="I43" s="267">
        <v>2.1</v>
      </c>
      <c r="J43" s="267">
        <v>10.7</v>
      </c>
      <c r="K43" s="267">
        <v>26</v>
      </c>
      <c r="L43" s="267">
        <v>-42.2</v>
      </c>
      <c r="M43" s="267">
        <v>2.2000000000000002</v>
      </c>
      <c r="N43" s="267">
        <v>-23.9</v>
      </c>
      <c r="O43" s="267">
        <v>-32.200000000000003</v>
      </c>
      <c r="P43" s="267">
        <v>93.7</v>
      </c>
      <c r="Q43" s="267">
        <v>-23.3</v>
      </c>
      <c r="R43" s="267">
        <v>39.299999999999997</v>
      </c>
      <c r="S43" s="267">
        <v>27</v>
      </c>
    </row>
    <row r="44" spans="1:32" ht="13.5" customHeight="1">
      <c r="A44" s="236" t="s">
        <v>85</v>
      </c>
      <c r="B44" s="234">
        <v>7</v>
      </c>
      <c r="C44" s="246"/>
      <c r="D44" s="256">
        <v>1.8</v>
      </c>
      <c r="E44" s="267">
        <v>-5.7</v>
      </c>
      <c r="F44" s="267">
        <v>2.2000000000000002</v>
      </c>
      <c r="G44" s="267">
        <v>-17.3</v>
      </c>
      <c r="H44" s="267">
        <v>-1</v>
      </c>
      <c r="I44" s="267">
        <v>-19.2</v>
      </c>
      <c r="J44" s="267">
        <v>9.9</v>
      </c>
      <c r="K44" s="267">
        <v>25.3</v>
      </c>
      <c r="L44" s="267">
        <v>-36.5</v>
      </c>
      <c r="M44" s="267">
        <v>-26.8</v>
      </c>
      <c r="N44" s="267">
        <v>-34.6</v>
      </c>
      <c r="O44" s="267">
        <v>-19.100000000000001</v>
      </c>
      <c r="P44" s="267">
        <v>84.2</v>
      </c>
      <c r="Q44" s="267">
        <v>-12.9</v>
      </c>
      <c r="R44" s="267">
        <v>86.1</v>
      </c>
      <c r="S44" s="267">
        <v>14.6</v>
      </c>
    </row>
    <row r="45" spans="1:32" ht="13.5" customHeight="1">
      <c r="A45" s="236" t="s">
        <v>85</v>
      </c>
      <c r="B45" s="234">
        <v>8</v>
      </c>
      <c r="C45" s="246"/>
      <c r="D45" s="256">
        <v>3.1</v>
      </c>
      <c r="E45" s="267">
        <v>-11.9</v>
      </c>
      <c r="F45" s="267">
        <v>-0.7</v>
      </c>
      <c r="G45" s="267">
        <v>-1.2</v>
      </c>
      <c r="H45" s="267">
        <v>-16.600000000000001</v>
      </c>
      <c r="I45" s="267">
        <v>-12.4</v>
      </c>
      <c r="J45" s="267">
        <v>20.3</v>
      </c>
      <c r="K45" s="267">
        <v>30.6</v>
      </c>
      <c r="L45" s="267">
        <v>-27.4</v>
      </c>
      <c r="M45" s="267">
        <v>7.3</v>
      </c>
      <c r="N45" s="267">
        <v>-30.9</v>
      </c>
      <c r="O45" s="267">
        <v>43.7</v>
      </c>
      <c r="P45" s="267">
        <v>94</v>
      </c>
      <c r="Q45" s="267">
        <v>-7.2</v>
      </c>
      <c r="R45" s="267">
        <v>70.3</v>
      </c>
      <c r="S45" s="267">
        <v>17.5</v>
      </c>
    </row>
    <row r="46" spans="1:32" ht="13.5" customHeight="1">
      <c r="A46" s="238" t="s">
        <v>85</v>
      </c>
      <c r="B46" s="242">
        <v>9</v>
      </c>
      <c r="C46" s="248"/>
      <c r="D46" s="259">
        <v>2.7</v>
      </c>
      <c r="E46" s="270">
        <v>17.2</v>
      </c>
      <c r="F46" s="270">
        <v>0</v>
      </c>
      <c r="G46" s="270">
        <v>-5.9</v>
      </c>
      <c r="H46" s="270">
        <v>-45.2</v>
      </c>
      <c r="I46" s="270">
        <v>-10.199999999999999</v>
      </c>
      <c r="J46" s="270">
        <v>18.899999999999999</v>
      </c>
      <c r="K46" s="270">
        <v>18.2</v>
      </c>
      <c r="L46" s="270">
        <v>-29.4</v>
      </c>
      <c r="M46" s="270">
        <v>-3.8</v>
      </c>
      <c r="N46" s="270">
        <v>-44.6</v>
      </c>
      <c r="O46" s="270">
        <v>-5.6</v>
      </c>
      <c r="P46" s="270">
        <v>87.5</v>
      </c>
      <c r="Q46" s="270">
        <v>-19.600000000000001</v>
      </c>
      <c r="R46" s="270">
        <v>75.3</v>
      </c>
      <c r="S46" s="270">
        <v>5.0999999999999996</v>
      </c>
    </row>
    <row r="47" spans="1:32" ht="27" customHeight="1">
      <c r="A47" s="239" t="s">
        <v>470</v>
      </c>
      <c r="B47" s="239"/>
      <c r="C47" s="249"/>
      <c r="D47" s="261">
        <v>9.6999999999999993</v>
      </c>
      <c r="E47" s="261">
        <v>41.7</v>
      </c>
      <c r="F47" s="261">
        <v>7.5</v>
      </c>
      <c r="G47" s="261">
        <v>3.2</v>
      </c>
      <c r="H47" s="261">
        <v>-19.7</v>
      </c>
      <c r="I47" s="261">
        <v>8.1999999999999993</v>
      </c>
      <c r="J47" s="261">
        <v>-2.8</v>
      </c>
      <c r="K47" s="261">
        <v>-1.1000000000000001</v>
      </c>
      <c r="L47" s="261">
        <v>-2.7</v>
      </c>
      <c r="M47" s="261">
        <v>-6</v>
      </c>
      <c r="N47" s="261">
        <v>-18.399999999999999</v>
      </c>
      <c r="O47" s="261">
        <v>-35.5</v>
      </c>
      <c r="P47" s="261">
        <v>129.9</v>
      </c>
      <c r="Q47" s="261">
        <v>-5.7</v>
      </c>
      <c r="R47" s="261">
        <v>17.399999999999999</v>
      </c>
      <c r="S47" s="261">
        <v>-2.7</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5">
      <c r="A49" s="228" t="s">
        <v>471</v>
      </c>
      <c r="B49" s="8"/>
      <c r="C49" s="8"/>
      <c r="H49" s="309"/>
      <c r="I49" s="309"/>
      <c r="J49" s="309"/>
      <c r="K49" s="309"/>
      <c r="L49" s="309"/>
      <c r="M49" s="309"/>
      <c r="N49" s="309"/>
      <c r="O49" s="309"/>
      <c r="S49" s="19" t="s">
        <v>131</v>
      </c>
    </row>
    <row r="50" spans="1:19">
      <c r="A50" s="229" t="s">
        <v>52</v>
      </c>
      <c r="B50" s="229"/>
      <c r="C50" s="243"/>
      <c r="D50" s="251" t="s">
        <v>69</v>
      </c>
      <c r="E50" s="251" t="s">
        <v>439</v>
      </c>
      <c r="F50" s="251" t="s">
        <v>126</v>
      </c>
      <c r="G50" s="251" t="s">
        <v>103</v>
      </c>
      <c r="H50" s="251" t="s">
        <v>214</v>
      </c>
      <c r="I50" s="251" t="s">
        <v>274</v>
      </c>
      <c r="J50" s="251" t="s">
        <v>454</v>
      </c>
      <c r="K50" s="251" t="s">
        <v>455</v>
      </c>
      <c r="L50" s="251" t="s">
        <v>79</v>
      </c>
      <c r="M50" s="251" t="s">
        <v>332</v>
      </c>
      <c r="N50" s="251" t="s">
        <v>18</v>
      </c>
      <c r="O50" s="251" t="s">
        <v>176</v>
      </c>
      <c r="P50" s="251" t="s">
        <v>132</v>
      </c>
      <c r="Q50" s="251" t="s">
        <v>457</v>
      </c>
      <c r="R50" s="251" t="s">
        <v>458</v>
      </c>
      <c r="S50" s="251" t="s">
        <v>4</v>
      </c>
    </row>
    <row r="51" spans="1:19">
      <c r="A51" s="230"/>
      <c r="B51" s="230"/>
      <c r="C51" s="244"/>
      <c r="D51" s="252" t="s">
        <v>93</v>
      </c>
      <c r="E51" s="252"/>
      <c r="F51" s="252"/>
      <c r="G51" s="252" t="s">
        <v>428</v>
      </c>
      <c r="H51" s="252" t="s">
        <v>388</v>
      </c>
      <c r="I51" s="252" t="s">
        <v>367</v>
      </c>
      <c r="J51" s="252" t="s">
        <v>460</v>
      </c>
      <c r="K51" s="252" t="s">
        <v>148</v>
      </c>
      <c r="L51" s="279" t="s">
        <v>270</v>
      </c>
      <c r="M51" s="283" t="s">
        <v>196</v>
      </c>
      <c r="N51" s="279" t="s">
        <v>278</v>
      </c>
      <c r="O51" s="279" t="s">
        <v>459</v>
      </c>
      <c r="P51" s="279" t="s">
        <v>412</v>
      </c>
      <c r="Q51" s="279" t="s">
        <v>442</v>
      </c>
      <c r="R51" s="279" t="s">
        <v>167</v>
      </c>
      <c r="S51" s="287" t="s">
        <v>334</v>
      </c>
    </row>
    <row r="52" spans="1:19" ht="18" customHeight="1">
      <c r="A52" s="231"/>
      <c r="B52" s="231"/>
      <c r="C52" s="250"/>
      <c r="D52" s="253" t="s">
        <v>209</v>
      </c>
      <c r="E52" s="253" t="s">
        <v>387</v>
      </c>
      <c r="F52" s="253" t="s">
        <v>34</v>
      </c>
      <c r="G52" s="253" t="s">
        <v>461</v>
      </c>
      <c r="H52" s="253" t="s">
        <v>16</v>
      </c>
      <c r="I52" s="253" t="s">
        <v>61</v>
      </c>
      <c r="J52" s="253" t="s">
        <v>310</v>
      </c>
      <c r="K52" s="253" t="s">
        <v>462</v>
      </c>
      <c r="L52" s="280" t="s">
        <v>161</v>
      </c>
      <c r="M52" s="284" t="s">
        <v>463</v>
      </c>
      <c r="N52" s="280" t="s">
        <v>75</v>
      </c>
      <c r="O52" s="280" t="s">
        <v>422</v>
      </c>
      <c r="P52" s="284" t="s">
        <v>304</v>
      </c>
      <c r="Q52" s="284" t="s">
        <v>464</v>
      </c>
      <c r="R52" s="280" t="s">
        <v>465</v>
      </c>
      <c r="S52" s="280" t="s">
        <v>205</v>
      </c>
    </row>
    <row r="53" spans="1:19" ht="15.75" customHeight="1">
      <c r="A53" s="293"/>
      <c r="B53" s="293"/>
      <c r="C53" s="293"/>
      <c r="D53" s="254" t="s">
        <v>134</v>
      </c>
      <c r="E53" s="254"/>
      <c r="F53" s="254"/>
      <c r="G53" s="254"/>
      <c r="H53" s="254"/>
      <c r="I53" s="254"/>
      <c r="J53" s="254"/>
      <c r="K53" s="254"/>
      <c r="L53" s="254"/>
      <c r="M53" s="254"/>
      <c r="N53" s="254"/>
      <c r="O53" s="254"/>
      <c r="P53" s="254"/>
      <c r="Q53" s="254"/>
      <c r="R53" s="254"/>
      <c r="S53" s="293"/>
    </row>
    <row r="54" spans="1:19" ht="13.5" customHeight="1">
      <c r="A54" s="233" t="s">
        <v>185</v>
      </c>
      <c r="B54" s="233" t="s">
        <v>58</v>
      </c>
      <c r="C54" s="246" t="s">
        <v>56</v>
      </c>
      <c r="D54" s="255">
        <v>128.4</v>
      </c>
      <c r="E54" s="266">
        <v>46.7</v>
      </c>
      <c r="F54" s="266">
        <v>150.9</v>
      </c>
      <c r="G54" s="266">
        <v>142.5</v>
      </c>
      <c r="H54" s="266">
        <v>108.1</v>
      </c>
      <c r="I54" s="266">
        <v>137.9</v>
      </c>
      <c r="J54" s="266">
        <v>103.7</v>
      </c>
      <c r="K54" s="266">
        <v>95.1</v>
      </c>
      <c r="L54" s="281">
        <v>123.2</v>
      </c>
      <c r="M54" s="281">
        <v>106.9</v>
      </c>
      <c r="N54" s="281">
        <v>129.1</v>
      </c>
      <c r="O54" s="281">
        <v>133.69999999999999</v>
      </c>
      <c r="P54" s="266">
        <v>258.89999999999998</v>
      </c>
      <c r="Q54" s="266">
        <v>86.6</v>
      </c>
      <c r="R54" s="266">
        <v>107.1</v>
      </c>
      <c r="S54" s="281">
        <v>108.5</v>
      </c>
    </row>
    <row r="55" spans="1:19" ht="13.5" customHeight="1">
      <c r="A55" s="234" t="s">
        <v>51</v>
      </c>
      <c r="B55" s="234" t="s">
        <v>331</v>
      </c>
      <c r="C55" s="246"/>
      <c r="D55" s="256">
        <v>120.7</v>
      </c>
      <c r="E55" s="267">
        <v>77.900000000000006</v>
      </c>
      <c r="F55" s="267">
        <v>129.69999999999999</v>
      </c>
      <c r="G55" s="267">
        <v>125.6</v>
      </c>
      <c r="H55" s="267">
        <v>135.80000000000001</v>
      </c>
      <c r="I55" s="267">
        <v>133.19999999999999</v>
      </c>
      <c r="J55" s="267">
        <v>117.3</v>
      </c>
      <c r="K55" s="267">
        <v>124.5</v>
      </c>
      <c r="L55" s="282">
        <v>110.1</v>
      </c>
      <c r="M55" s="282">
        <v>107.8</v>
      </c>
      <c r="N55" s="282">
        <v>139.30000000000001</v>
      </c>
      <c r="O55" s="282">
        <v>117</v>
      </c>
      <c r="P55" s="267">
        <v>93.2</v>
      </c>
      <c r="Q55" s="267">
        <v>91.9</v>
      </c>
      <c r="R55" s="267">
        <v>91.5</v>
      </c>
      <c r="S55" s="282">
        <v>113</v>
      </c>
    </row>
    <row r="56" spans="1:19" ht="13.5" customHeight="1">
      <c r="A56" s="234"/>
      <c r="B56" s="234" t="s">
        <v>240</v>
      </c>
      <c r="C56" s="246"/>
      <c r="D56" s="256">
        <v>100</v>
      </c>
      <c r="E56" s="267">
        <v>100</v>
      </c>
      <c r="F56" s="267">
        <v>100</v>
      </c>
      <c r="G56" s="267">
        <v>100</v>
      </c>
      <c r="H56" s="267">
        <v>100</v>
      </c>
      <c r="I56" s="267">
        <v>100</v>
      </c>
      <c r="J56" s="267">
        <v>100</v>
      </c>
      <c r="K56" s="267">
        <v>100</v>
      </c>
      <c r="L56" s="282">
        <v>100</v>
      </c>
      <c r="M56" s="282">
        <v>100</v>
      </c>
      <c r="N56" s="282">
        <v>100</v>
      </c>
      <c r="O56" s="282">
        <v>100</v>
      </c>
      <c r="P56" s="267">
        <v>100</v>
      </c>
      <c r="Q56" s="267">
        <v>100</v>
      </c>
      <c r="R56" s="267">
        <v>100</v>
      </c>
      <c r="S56" s="282">
        <v>100</v>
      </c>
    </row>
    <row r="57" spans="1:19" ht="13.5" customHeight="1">
      <c r="A57" s="234"/>
      <c r="B57" s="234" t="s">
        <v>149</v>
      </c>
      <c r="C57" s="246"/>
      <c r="D57" s="256">
        <v>105.1</v>
      </c>
      <c r="E57" s="267">
        <v>80.5</v>
      </c>
      <c r="F57" s="267">
        <v>108.4</v>
      </c>
      <c r="G57" s="267">
        <v>110.1</v>
      </c>
      <c r="H57" s="267">
        <v>77.8</v>
      </c>
      <c r="I57" s="267">
        <v>120.2</v>
      </c>
      <c r="J57" s="267">
        <v>106</v>
      </c>
      <c r="K57" s="267">
        <v>63</v>
      </c>
      <c r="L57" s="282">
        <v>136.19999999999999</v>
      </c>
      <c r="M57" s="282">
        <v>94.9</v>
      </c>
      <c r="N57" s="282">
        <v>79.8</v>
      </c>
      <c r="O57" s="282">
        <v>103.7</v>
      </c>
      <c r="P57" s="267">
        <v>82.1</v>
      </c>
      <c r="Q57" s="267">
        <v>90.9</v>
      </c>
      <c r="R57" s="267">
        <v>128.9</v>
      </c>
      <c r="S57" s="282">
        <v>153</v>
      </c>
    </row>
    <row r="58" spans="1:19" ht="13.5" customHeight="1">
      <c r="A58" s="234"/>
      <c r="B58" s="234" t="s">
        <v>364</v>
      </c>
      <c r="C58" s="246"/>
      <c r="D58" s="257">
        <v>117.3</v>
      </c>
      <c r="E58" s="263">
        <v>59.3</v>
      </c>
      <c r="F58" s="263">
        <v>118.4</v>
      </c>
      <c r="G58" s="263">
        <v>112.4</v>
      </c>
      <c r="H58" s="263">
        <v>77.900000000000006</v>
      </c>
      <c r="I58" s="263">
        <v>109.8</v>
      </c>
      <c r="J58" s="263">
        <v>129.4</v>
      </c>
      <c r="K58" s="263">
        <v>87.7</v>
      </c>
      <c r="L58" s="263">
        <v>107.9</v>
      </c>
      <c r="M58" s="263">
        <v>114.3</v>
      </c>
      <c r="N58" s="263">
        <v>93.5</v>
      </c>
      <c r="O58" s="263">
        <v>99.8</v>
      </c>
      <c r="P58" s="263">
        <v>167.3</v>
      </c>
      <c r="Q58" s="263">
        <v>108.8</v>
      </c>
      <c r="R58" s="263">
        <v>199.4</v>
      </c>
      <c r="S58" s="263">
        <v>206.9</v>
      </c>
    </row>
    <row r="59" spans="1:19" ht="13.5" customHeight="1">
      <c r="A59" s="235"/>
      <c r="B59" s="235" t="s">
        <v>155</v>
      </c>
      <c r="C59" s="247"/>
      <c r="D59" s="258">
        <v>120</v>
      </c>
      <c r="E59" s="269">
        <v>57.7</v>
      </c>
      <c r="F59" s="269">
        <v>120.3</v>
      </c>
      <c r="G59" s="269">
        <v>109.3</v>
      </c>
      <c r="H59" s="269">
        <v>80.900000000000006</v>
      </c>
      <c r="I59" s="269">
        <v>113.9</v>
      </c>
      <c r="J59" s="269">
        <v>103.9</v>
      </c>
      <c r="K59" s="269">
        <v>62.1</v>
      </c>
      <c r="L59" s="269">
        <v>121.2</v>
      </c>
      <c r="M59" s="269">
        <v>120.7</v>
      </c>
      <c r="N59" s="269">
        <v>90.8</v>
      </c>
      <c r="O59" s="269">
        <v>104.3</v>
      </c>
      <c r="P59" s="269">
        <v>340.7</v>
      </c>
      <c r="Q59" s="269">
        <v>109.8</v>
      </c>
      <c r="R59" s="269">
        <v>167.1</v>
      </c>
      <c r="S59" s="269">
        <v>174.3</v>
      </c>
    </row>
    <row r="60" spans="1:19" ht="13.5" customHeight="1">
      <c r="A60" s="234" t="s">
        <v>169</v>
      </c>
      <c r="B60" s="234">
        <v>9</v>
      </c>
      <c r="C60" s="246" t="s">
        <v>253</v>
      </c>
      <c r="D60" s="255">
        <v>123.1</v>
      </c>
      <c r="E60" s="266">
        <v>60.2</v>
      </c>
      <c r="F60" s="266">
        <v>122.6</v>
      </c>
      <c r="G60" s="266">
        <v>104.4</v>
      </c>
      <c r="H60" s="266">
        <v>95.2</v>
      </c>
      <c r="I60" s="266">
        <v>116.2</v>
      </c>
      <c r="J60" s="266">
        <v>97.1</v>
      </c>
      <c r="K60" s="266">
        <v>57.5</v>
      </c>
      <c r="L60" s="266">
        <v>113.8</v>
      </c>
      <c r="M60" s="266">
        <v>114.5</v>
      </c>
      <c r="N60" s="266">
        <v>90.8</v>
      </c>
      <c r="O60" s="266">
        <v>114.9</v>
      </c>
      <c r="P60" s="266">
        <v>388.1</v>
      </c>
      <c r="Q60" s="266">
        <v>115.9</v>
      </c>
      <c r="R60" s="266">
        <v>149.30000000000001</v>
      </c>
      <c r="S60" s="266">
        <v>174.6</v>
      </c>
    </row>
    <row r="61" spans="1:19" ht="13.5" customHeight="1">
      <c r="A61" s="236" t="s">
        <v>85</v>
      </c>
      <c r="B61" s="234">
        <v>10</v>
      </c>
      <c r="C61" s="246"/>
      <c r="D61" s="256">
        <v>126</v>
      </c>
      <c r="E61" s="267">
        <v>56</v>
      </c>
      <c r="F61" s="267">
        <v>128.19999999999999</v>
      </c>
      <c r="G61" s="267">
        <v>105.1</v>
      </c>
      <c r="H61" s="267">
        <v>95.9</v>
      </c>
      <c r="I61" s="267">
        <v>114.6</v>
      </c>
      <c r="J61" s="267">
        <v>108.8</v>
      </c>
      <c r="K61" s="267">
        <v>66.900000000000006</v>
      </c>
      <c r="L61" s="267">
        <v>110.3</v>
      </c>
      <c r="M61" s="267">
        <v>116.8</v>
      </c>
      <c r="N61" s="267">
        <v>83.1</v>
      </c>
      <c r="O61" s="267">
        <v>106.4</v>
      </c>
      <c r="P61" s="267">
        <v>402.4</v>
      </c>
      <c r="Q61" s="267">
        <v>107.2</v>
      </c>
      <c r="R61" s="267">
        <v>153.5</v>
      </c>
      <c r="S61" s="267">
        <v>180.3</v>
      </c>
    </row>
    <row r="62" spans="1:19" ht="13.5" customHeight="1">
      <c r="A62" s="236" t="s">
        <v>85</v>
      </c>
      <c r="B62" s="234">
        <v>11</v>
      </c>
      <c r="C62" s="246"/>
      <c r="D62" s="256">
        <v>124</v>
      </c>
      <c r="E62" s="267">
        <v>52.5</v>
      </c>
      <c r="F62" s="267">
        <v>127.4</v>
      </c>
      <c r="G62" s="267">
        <v>106.6</v>
      </c>
      <c r="H62" s="267">
        <v>79.3</v>
      </c>
      <c r="I62" s="267">
        <v>118.7</v>
      </c>
      <c r="J62" s="267">
        <v>108.8</v>
      </c>
      <c r="K62" s="267">
        <v>65.400000000000006</v>
      </c>
      <c r="L62" s="267">
        <v>112.6</v>
      </c>
      <c r="M62" s="267">
        <v>124.4</v>
      </c>
      <c r="N62" s="267">
        <v>92.3</v>
      </c>
      <c r="O62" s="267">
        <v>121.3</v>
      </c>
      <c r="P62" s="267">
        <v>371.4</v>
      </c>
      <c r="Q62" s="267">
        <v>104.3</v>
      </c>
      <c r="R62" s="267">
        <v>154.9</v>
      </c>
      <c r="S62" s="267">
        <v>176.1</v>
      </c>
    </row>
    <row r="63" spans="1:19" ht="13.5" customHeight="1">
      <c r="A63" s="236" t="s">
        <v>85</v>
      </c>
      <c r="B63" s="234">
        <v>12</v>
      </c>
      <c r="D63" s="256">
        <v>123.1</v>
      </c>
      <c r="E63" s="267">
        <v>55.2</v>
      </c>
      <c r="F63" s="267">
        <v>126.6</v>
      </c>
      <c r="G63" s="267">
        <v>108.1</v>
      </c>
      <c r="H63" s="267">
        <v>78.599999999999994</v>
      </c>
      <c r="I63" s="267">
        <v>126.8</v>
      </c>
      <c r="J63" s="267">
        <v>120.6</v>
      </c>
      <c r="K63" s="267">
        <v>63</v>
      </c>
      <c r="L63" s="267">
        <v>108</v>
      </c>
      <c r="M63" s="267">
        <v>129</v>
      </c>
      <c r="N63" s="267">
        <v>90.8</v>
      </c>
      <c r="O63" s="267">
        <v>87.2</v>
      </c>
      <c r="P63" s="267">
        <v>281</v>
      </c>
      <c r="Q63" s="267">
        <v>101.4</v>
      </c>
      <c r="R63" s="267">
        <v>195.8</v>
      </c>
      <c r="S63" s="267">
        <v>177.5</v>
      </c>
    </row>
    <row r="64" spans="1:19" ht="13.5" customHeight="1">
      <c r="A64" s="236" t="s">
        <v>469</v>
      </c>
      <c r="B64" s="234" t="s">
        <v>361</v>
      </c>
      <c r="C64" s="246"/>
      <c r="D64" s="256">
        <v>126</v>
      </c>
      <c r="E64" s="267">
        <v>53.7</v>
      </c>
      <c r="F64" s="267">
        <v>115.3</v>
      </c>
      <c r="G64" s="267">
        <v>107.4</v>
      </c>
      <c r="H64" s="267">
        <v>51</v>
      </c>
      <c r="I64" s="267">
        <v>91.4</v>
      </c>
      <c r="J64" s="267">
        <v>108.8</v>
      </c>
      <c r="K64" s="267">
        <v>55.9</v>
      </c>
      <c r="L64" s="267">
        <v>78.2</v>
      </c>
      <c r="M64" s="267">
        <v>109.2</v>
      </c>
      <c r="N64" s="267">
        <v>60</v>
      </c>
      <c r="O64" s="267">
        <v>183</v>
      </c>
      <c r="P64" s="267">
        <v>650</v>
      </c>
      <c r="Q64" s="267">
        <v>85.5</v>
      </c>
      <c r="R64" s="267">
        <v>395.8</v>
      </c>
      <c r="S64" s="267">
        <v>247.9</v>
      </c>
    </row>
    <row r="65" spans="1:19" ht="13.5" customHeight="1">
      <c r="A65" s="236" t="s">
        <v>85</v>
      </c>
      <c r="B65" s="234">
        <v>2</v>
      </c>
      <c r="C65" s="246"/>
      <c r="D65" s="256">
        <v>121.2</v>
      </c>
      <c r="E65" s="267">
        <v>59.8</v>
      </c>
      <c r="F65" s="267">
        <v>121</v>
      </c>
      <c r="G65" s="267">
        <v>99.3</v>
      </c>
      <c r="H65" s="267">
        <v>48.3</v>
      </c>
      <c r="I65" s="267">
        <v>87.4</v>
      </c>
      <c r="J65" s="267">
        <v>92.6</v>
      </c>
      <c r="K65" s="267">
        <v>59.8</v>
      </c>
      <c r="L65" s="267">
        <v>78.2</v>
      </c>
      <c r="M65" s="267">
        <v>121.4</v>
      </c>
      <c r="N65" s="267">
        <v>46.2</v>
      </c>
      <c r="O65" s="267">
        <v>163.80000000000001</v>
      </c>
      <c r="P65" s="267">
        <v>569</v>
      </c>
      <c r="Q65" s="267">
        <v>87</v>
      </c>
      <c r="R65" s="267">
        <v>298.60000000000002</v>
      </c>
      <c r="S65" s="267">
        <v>212.7</v>
      </c>
    </row>
    <row r="66" spans="1:19" ht="13.5" customHeight="1">
      <c r="A66" s="236" t="s">
        <v>85</v>
      </c>
      <c r="B66" s="234">
        <v>3</v>
      </c>
      <c r="C66" s="246"/>
      <c r="D66" s="256">
        <v>119.2</v>
      </c>
      <c r="E66" s="267">
        <v>55.6</v>
      </c>
      <c r="F66" s="267">
        <v>113.7</v>
      </c>
      <c r="G66" s="267">
        <v>111.8</v>
      </c>
      <c r="H66" s="267">
        <v>62.8</v>
      </c>
      <c r="I66" s="267">
        <v>87.9</v>
      </c>
      <c r="J66" s="267">
        <v>98.5</v>
      </c>
      <c r="K66" s="267">
        <v>63</v>
      </c>
      <c r="L66" s="267">
        <v>78.2</v>
      </c>
      <c r="M66" s="267">
        <v>137.4</v>
      </c>
      <c r="N66" s="267">
        <v>50.8</v>
      </c>
      <c r="O66" s="267">
        <v>153.19999999999999</v>
      </c>
      <c r="P66" s="267">
        <v>519</v>
      </c>
      <c r="Q66" s="267">
        <v>98.6</v>
      </c>
      <c r="R66" s="267">
        <v>316.89999999999998</v>
      </c>
      <c r="S66" s="267">
        <v>205.6</v>
      </c>
    </row>
    <row r="67" spans="1:19" ht="13.5" customHeight="1">
      <c r="A67" s="237" t="s">
        <v>85</v>
      </c>
      <c r="B67" s="234">
        <v>4</v>
      </c>
      <c r="C67" s="246"/>
      <c r="D67" s="256">
        <v>132.69999999999999</v>
      </c>
      <c r="E67" s="267">
        <v>52.5</v>
      </c>
      <c r="F67" s="267">
        <v>117.7</v>
      </c>
      <c r="G67" s="267">
        <v>101.5</v>
      </c>
      <c r="H67" s="267">
        <v>60</v>
      </c>
      <c r="I67" s="267">
        <v>99</v>
      </c>
      <c r="J67" s="267">
        <v>105.9</v>
      </c>
      <c r="K67" s="267">
        <v>63.8</v>
      </c>
      <c r="L67" s="267">
        <v>86.2</v>
      </c>
      <c r="M67" s="267">
        <v>117.6</v>
      </c>
      <c r="N67" s="267">
        <v>52.3</v>
      </c>
      <c r="O67" s="267">
        <v>153.19999999999999</v>
      </c>
      <c r="P67" s="267">
        <v>921.4</v>
      </c>
      <c r="Q67" s="267">
        <v>95.7</v>
      </c>
      <c r="R67" s="267">
        <v>280.3</v>
      </c>
      <c r="S67" s="267">
        <v>208.5</v>
      </c>
    </row>
    <row r="68" spans="1:19" ht="13.5" customHeight="1">
      <c r="A68" s="236" t="s">
        <v>85</v>
      </c>
      <c r="B68" s="234">
        <v>5</v>
      </c>
      <c r="D68" s="256">
        <v>126</v>
      </c>
      <c r="E68" s="267">
        <v>52.5</v>
      </c>
      <c r="F68" s="267">
        <v>110.5</v>
      </c>
      <c r="G68" s="267">
        <v>100.7</v>
      </c>
      <c r="H68" s="267">
        <v>43.4</v>
      </c>
      <c r="I68" s="267">
        <v>95.5</v>
      </c>
      <c r="J68" s="267">
        <v>100</v>
      </c>
      <c r="K68" s="267">
        <v>68.5</v>
      </c>
      <c r="L68" s="267">
        <v>80.5</v>
      </c>
      <c r="M68" s="267">
        <v>109.2</v>
      </c>
      <c r="N68" s="267">
        <v>64.599999999999994</v>
      </c>
      <c r="O68" s="267">
        <v>142.6</v>
      </c>
      <c r="P68" s="267">
        <v>861.9</v>
      </c>
      <c r="Q68" s="267">
        <v>88.4</v>
      </c>
      <c r="R68" s="267">
        <v>336.6</v>
      </c>
      <c r="S68" s="267">
        <v>191.5</v>
      </c>
    </row>
    <row r="69" spans="1:19" ht="13.5" customHeight="1">
      <c r="A69" s="234" t="s">
        <v>85</v>
      </c>
      <c r="B69" s="234">
        <v>6</v>
      </c>
      <c r="C69" s="246"/>
      <c r="D69" s="256">
        <v>124</v>
      </c>
      <c r="E69" s="267">
        <v>51.7</v>
      </c>
      <c r="F69" s="267">
        <v>115.3</v>
      </c>
      <c r="G69" s="267">
        <v>97.8</v>
      </c>
      <c r="H69" s="267">
        <v>40</v>
      </c>
      <c r="I69" s="267">
        <v>91.9</v>
      </c>
      <c r="J69" s="267">
        <v>97.1</v>
      </c>
      <c r="K69" s="267">
        <v>65.400000000000006</v>
      </c>
      <c r="L69" s="267">
        <v>78.2</v>
      </c>
      <c r="M69" s="267">
        <v>123.7</v>
      </c>
      <c r="N69" s="267">
        <v>43.1</v>
      </c>
      <c r="O69" s="267">
        <v>114.9</v>
      </c>
      <c r="P69" s="267">
        <v>781</v>
      </c>
      <c r="Q69" s="267">
        <v>84.1</v>
      </c>
      <c r="R69" s="267">
        <v>235.2</v>
      </c>
      <c r="S69" s="267">
        <v>209.9</v>
      </c>
    </row>
    <row r="70" spans="1:19" ht="13.5" customHeight="1">
      <c r="A70" s="236" t="s">
        <v>85</v>
      </c>
      <c r="B70" s="234">
        <v>7</v>
      </c>
      <c r="C70" s="246"/>
      <c r="D70" s="256">
        <v>121.2</v>
      </c>
      <c r="E70" s="267">
        <v>50.2</v>
      </c>
      <c r="F70" s="267">
        <v>117.7</v>
      </c>
      <c r="G70" s="267">
        <v>101.5</v>
      </c>
      <c r="H70" s="267">
        <v>68.3</v>
      </c>
      <c r="I70" s="267">
        <v>88.4</v>
      </c>
      <c r="J70" s="267">
        <v>101.5</v>
      </c>
      <c r="K70" s="267">
        <v>62.2</v>
      </c>
      <c r="L70" s="267">
        <v>79.3</v>
      </c>
      <c r="M70" s="267">
        <v>116.8</v>
      </c>
      <c r="N70" s="267">
        <v>60</v>
      </c>
      <c r="O70" s="267">
        <v>123.4</v>
      </c>
      <c r="P70" s="267">
        <v>604.79999999999995</v>
      </c>
      <c r="Q70" s="267">
        <v>84.1</v>
      </c>
      <c r="R70" s="267">
        <v>283.10000000000002</v>
      </c>
      <c r="S70" s="267">
        <v>204.2</v>
      </c>
    </row>
    <row r="71" spans="1:19" ht="13.5" customHeight="1">
      <c r="A71" s="236" t="s">
        <v>85</v>
      </c>
      <c r="B71" s="234">
        <v>8</v>
      </c>
      <c r="C71" s="246"/>
      <c r="D71" s="256">
        <v>113.5</v>
      </c>
      <c r="E71" s="267">
        <v>45.2</v>
      </c>
      <c r="F71" s="267">
        <v>114.5</v>
      </c>
      <c r="G71" s="267">
        <v>105.1</v>
      </c>
      <c r="H71" s="267">
        <v>54.5</v>
      </c>
      <c r="I71" s="267">
        <v>93.4</v>
      </c>
      <c r="J71" s="267">
        <v>95.6</v>
      </c>
      <c r="K71" s="267">
        <v>55.9</v>
      </c>
      <c r="L71" s="267">
        <v>75.900000000000006</v>
      </c>
      <c r="M71" s="267">
        <v>119.1</v>
      </c>
      <c r="N71" s="267">
        <v>70.8</v>
      </c>
      <c r="O71" s="267">
        <v>295.7</v>
      </c>
      <c r="P71" s="267">
        <v>297.60000000000002</v>
      </c>
      <c r="Q71" s="267">
        <v>91.3</v>
      </c>
      <c r="R71" s="267">
        <v>214.1</v>
      </c>
      <c r="S71" s="267">
        <v>216.9</v>
      </c>
    </row>
    <row r="72" spans="1:19" ht="13.5" customHeight="1">
      <c r="A72" s="238" t="s">
        <v>85</v>
      </c>
      <c r="B72" s="242">
        <v>9</v>
      </c>
      <c r="C72" s="248"/>
      <c r="D72" s="259">
        <v>126</v>
      </c>
      <c r="E72" s="270">
        <v>80.7</v>
      </c>
      <c r="F72" s="270">
        <v>120.2</v>
      </c>
      <c r="G72" s="270">
        <v>122.1</v>
      </c>
      <c r="H72" s="270">
        <v>37.9</v>
      </c>
      <c r="I72" s="270">
        <v>97</v>
      </c>
      <c r="J72" s="270">
        <v>92.6</v>
      </c>
      <c r="K72" s="270">
        <v>54.3</v>
      </c>
      <c r="L72" s="270">
        <v>81.599999999999994</v>
      </c>
      <c r="M72" s="270">
        <v>113</v>
      </c>
      <c r="N72" s="270">
        <v>52.3</v>
      </c>
      <c r="O72" s="270">
        <v>178.7</v>
      </c>
      <c r="P72" s="270">
        <v>704.8</v>
      </c>
      <c r="Q72" s="270">
        <v>89.9</v>
      </c>
      <c r="R72" s="270">
        <v>260.60000000000002</v>
      </c>
      <c r="S72" s="270">
        <v>198.6</v>
      </c>
    </row>
    <row r="73" spans="1:19" ht="17.25" customHeight="1">
      <c r="A73" s="293"/>
      <c r="B73" s="293"/>
      <c r="C73" s="293"/>
      <c r="D73" s="260" t="s">
        <v>94</v>
      </c>
      <c r="E73" s="260"/>
      <c r="F73" s="260"/>
      <c r="G73" s="260"/>
      <c r="H73" s="260"/>
      <c r="I73" s="260"/>
      <c r="J73" s="260"/>
      <c r="K73" s="260"/>
      <c r="L73" s="260"/>
      <c r="M73" s="260"/>
      <c r="N73" s="260"/>
      <c r="O73" s="260"/>
      <c r="P73" s="260"/>
      <c r="Q73" s="260"/>
      <c r="R73" s="260"/>
      <c r="S73" s="260"/>
    </row>
    <row r="74" spans="1:19" ht="13.5" customHeight="1">
      <c r="A74" s="233" t="s">
        <v>185</v>
      </c>
      <c r="B74" s="233" t="s">
        <v>58</v>
      </c>
      <c r="C74" s="246" t="s">
        <v>56</v>
      </c>
      <c r="D74" s="255">
        <v>-8.5</v>
      </c>
      <c r="E74" s="266">
        <v>-18.8</v>
      </c>
      <c r="F74" s="266">
        <v>-4.5999999999999996</v>
      </c>
      <c r="G74" s="266">
        <v>78.900000000000006</v>
      </c>
      <c r="H74" s="266">
        <v>74.900000000000006</v>
      </c>
      <c r="I74" s="266">
        <v>-6.4</v>
      </c>
      <c r="J74" s="266">
        <v>9.4</v>
      </c>
      <c r="K74" s="266">
        <v>36</v>
      </c>
      <c r="L74" s="281">
        <v>-18.3</v>
      </c>
      <c r="M74" s="281">
        <v>19.5</v>
      </c>
      <c r="N74" s="281">
        <v>27.2</v>
      </c>
      <c r="O74" s="281">
        <v>-9.8000000000000007</v>
      </c>
      <c r="P74" s="266">
        <v>-63.3</v>
      </c>
      <c r="Q74" s="266">
        <v>-7.9</v>
      </c>
      <c r="R74" s="266">
        <v>-24.1</v>
      </c>
      <c r="S74" s="281">
        <v>17.600000000000001</v>
      </c>
    </row>
    <row r="75" spans="1:19" ht="13.5" customHeight="1">
      <c r="A75" s="234" t="s">
        <v>51</v>
      </c>
      <c r="B75" s="234" t="s">
        <v>331</v>
      </c>
      <c r="C75" s="246"/>
      <c r="D75" s="256">
        <v>-6</v>
      </c>
      <c r="E75" s="267">
        <v>67</v>
      </c>
      <c r="F75" s="267">
        <v>-14</v>
      </c>
      <c r="G75" s="267">
        <v>-11.8</v>
      </c>
      <c r="H75" s="267">
        <v>25.6</v>
      </c>
      <c r="I75" s="267">
        <v>-3.4</v>
      </c>
      <c r="J75" s="267">
        <v>13.1</v>
      </c>
      <c r="K75" s="267">
        <v>30.9</v>
      </c>
      <c r="L75" s="282">
        <v>-10.6</v>
      </c>
      <c r="M75" s="282">
        <v>0.9</v>
      </c>
      <c r="N75" s="282">
        <v>7.9</v>
      </c>
      <c r="O75" s="282">
        <v>-12.6</v>
      </c>
      <c r="P75" s="267">
        <v>-64</v>
      </c>
      <c r="Q75" s="267">
        <v>6</v>
      </c>
      <c r="R75" s="267">
        <v>-14.5</v>
      </c>
      <c r="S75" s="282">
        <v>4.2</v>
      </c>
    </row>
    <row r="76" spans="1:19" ht="13.5" customHeight="1">
      <c r="A76" s="234"/>
      <c r="B76" s="234" t="s">
        <v>240</v>
      </c>
      <c r="C76" s="246"/>
      <c r="D76" s="256">
        <v>-17.100000000000001</v>
      </c>
      <c r="E76" s="267">
        <v>28.4</v>
      </c>
      <c r="F76" s="267">
        <v>-22.9</v>
      </c>
      <c r="G76" s="267">
        <v>-20.399999999999999</v>
      </c>
      <c r="H76" s="267">
        <v>-26.4</v>
      </c>
      <c r="I76" s="267">
        <v>-24.9</v>
      </c>
      <c r="J76" s="267">
        <v>-14.8</v>
      </c>
      <c r="K76" s="267">
        <v>-19.7</v>
      </c>
      <c r="L76" s="282">
        <v>-9.1</v>
      </c>
      <c r="M76" s="282">
        <v>-7.2</v>
      </c>
      <c r="N76" s="282">
        <v>-28.2</v>
      </c>
      <c r="O76" s="282">
        <v>-14.5</v>
      </c>
      <c r="P76" s="267">
        <v>7.6</v>
      </c>
      <c r="Q76" s="267">
        <v>8.9</v>
      </c>
      <c r="R76" s="267">
        <v>9.3000000000000007</v>
      </c>
      <c r="S76" s="282">
        <v>-11.5</v>
      </c>
    </row>
    <row r="77" spans="1:19" ht="13.5" customHeight="1">
      <c r="A77" s="234"/>
      <c r="B77" s="234" t="s">
        <v>149</v>
      </c>
      <c r="C77" s="246"/>
      <c r="D77" s="256">
        <v>5</v>
      </c>
      <c r="E77" s="267">
        <v>-19.5</v>
      </c>
      <c r="F77" s="267">
        <v>8.4</v>
      </c>
      <c r="G77" s="267">
        <v>10.1</v>
      </c>
      <c r="H77" s="267">
        <v>-22.2</v>
      </c>
      <c r="I77" s="267">
        <v>20.2</v>
      </c>
      <c r="J77" s="267">
        <v>6</v>
      </c>
      <c r="K77" s="267">
        <v>-37.1</v>
      </c>
      <c r="L77" s="282">
        <v>36.200000000000003</v>
      </c>
      <c r="M77" s="282">
        <v>-5.2</v>
      </c>
      <c r="N77" s="282">
        <v>-20.2</v>
      </c>
      <c r="O77" s="282">
        <v>3.7</v>
      </c>
      <c r="P77" s="267">
        <v>-18.100000000000001</v>
      </c>
      <c r="Q77" s="267">
        <v>-9.1999999999999993</v>
      </c>
      <c r="R77" s="267">
        <v>28.9</v>
      </c>
      <c r="S77" s="282">
        <v>53</v>
      </c>
    </row>
    <row r="78" spans="1:19" ht="13.5" customHeight="1">
      <c r="A78" s="234"/>
      <c r="B78" s="234" t="s">
        <v>364</v>
      </c>
      <c r="C78" s="246"/>
      <c r="D78" s="256">
        <v>11.6</v>
      </c>
      <c r="E78" s="267">
        <v>-26.3</v>
      </c>
      <c r="F78" s="267">
        <v>9.1999999999999993</v>
      </c>
      <c r="G78" s="267">
        <v>2.1</v>
      </c>
      <c r="H78" s="267">
        <v>0.1</v>
      </c>
      <c r="I78" s="267">
        <v>-8.6999999999999993</v>
      </c>
      <c r="J78" s="267">
        <v>22.1</v>
      </c>
      <c r="K78" s="267">
        <v>39.200000000000003</v>
      </c>
      <c r="L78" s="282">
        <v>-20.8</v>
      </c>
      <c r="M78" s="282">
        <v>20.399999999999999</v>
      </c>
      <c r="N78" s="282">
        <v>17.2</v>
      </c>
      <c r="O78" s="282">
        <v>-3.8</v>
      </c>
      <c r="P78" s="267">
        <v>103.8</v>
      </c>
      <c r="Q78" s="267">
        <v>19.7</v>
      </c>
      <c r="R78" s="267">
        <v>54.7</v>
      </c>
      <c r="S78" s="282">
        <v>35.200000000000003</v>
      </c>
    </row>
    <row r="79" spans="1:19" ht="13.5" customHeight="1">
      <c r="A79" s="235"/>
      <c r="B79" s="235" t="s">
        <v>155</v>
      </c>
      <c r="C79" s="247"/>
      <c r="D79" s="258">
        <v>2.2999999999999998</v>
      </c>
      <c r="E79" s="269">
        <v>-2.7</v>
      </c>
      <c r="F79" s="269">
        <v>1.6</v>
      </c>
      <c r="G79" s="269">
        <v>-2.8</v>
      </c>
      <c r="H79" s="269">
        <v>3.9</v>
      </c>
      <c r="I79" s="269">
        <v>3.7</v>
      </c>
      <c r="J79" s="269">
        <v>-19.7</v>
      </c>
      <c r="K79" s="269">
        <v>-29.2</v>
      </c>
      <c r="L79" s="269">
        <v>12.3</v>
      </c>
      <c r="M79" s="269">
        <v>5.6</v>
      </c>
      <c r="N79" s="269">
        <v>-2.9</v>
      </c>
      <c r="O79" s="269">
        <v>4.5</v>
      </c>
      <c r="P79" s="269">
        <v>103.6</v>
      </c>
      <c r="Q79" s="269">
        <v>0.9</v>
      </c>
      <c r="R79" s="269">
        <v>-16.2</v>
      </c>
      <c r="S79" s="269">
        <v>-15.8</v>
      </c>
    </row>
    <row r="80" spans="1:19" ht="13.5" customHeight="1">
      <c r="A80" s="234" t="s">
        <v>169</v>
      </c>
      <c r="B80" s="234">
        <v>9</v>
      </c>
      <c r="C80" s="246" t="s">
        <v>253</v>
      </c>
      <c r="D80" s="255">
        <v>4.0999999999999996</v>
      </c>
      <c r="E80" s="266">
        <v>19.899999999999999</v>
      </c>
      <c r="F80" s="266">
        <v>0.7</v>
      </c>
      <c r="G80" s="266">
        <v>-13.9</v>
      </c>
      <c r="H80" s="266">
        <v>10.4</v>
      </c>
      <c r="I80" s="266">
        <v>2.2999999999999998</v>
      </c>
      <c r="J80" s="266">
        <v>-23.2</v>
      </c>
      <c r="K80" s="266">
        <v>-30.5</v>
      </c>
      <c r="L80" s="266">
        <v>-23.3</v>
      </c>
      <c r="M80" s="266">
        <v>2</v>
      </c>
      <c r="N80" s="266">
        <v>-3.2</v>
      </c>
      <c r="O80" s="266">
        <v>1.9</v>
      </c>
      <c r="P80" s="266">
        <v>139.69999999999999</v>
      </c>
      <c r="Q80" s="266">
        <v>8.1</v>
      </c>
      <c r="R80" s="266">
        <v>-21.5</v>
      </c>
      <c r="S80" s="266">
        <v>-12.7</v>
      </c>
    </row>
    <row r="81" spans="1:32" ht="13.5" customHeight="1">
      <c r="A81" s="236" t="s">
        <v>85</v>
      </c>
      <c r="B81" s="234">
        <v>10</v>
      </c>
      <c r="C81" s="246"/>
      <c r="D81" s="256">
        <v>3.2</v>
      </c>
      <c r="E81" s="267">
        <v>-17.600000000000001</v>
      </c>
      <c r="F81" s="267">
        <v>1.9</v>
      </c>
      <c r="G81" s="267">
        <v>-20.100000000000001</v>
      </c>
      <c r="H81" s="267">
        <v>10.4</v>
      </c>
      <c r="I81" s="267">
        <v>8</v>
      </c>
      <c r="J81" s="267">
        <v>-22.1</v>
      </c>
      <c r="K81" s="267">
        <v>-22</v>
      </c>
      <c r="L81" s="267">
        <v>-22</v>
      </c>
      <c r="M81" s="267">
        <v>-3.8</v>
      </c>
      <c r="N81" s="267">
        <v>-8.5</v>
      </c>
      <c r="O81" s="267">
        <v>-19.3</v>
      </c>
      <c r="P81" s="267">
        <v>116.7</v>
      </c>
      <c r="Q81" s="267">
        <v>4.2</v>
      </c>
      <c r="R81" s="267">
        <v>-22.7</v>
      </c>
      <c r="S81" s="267">
        <v>-17.399999999999999</v>
      </c>
    </row>
    <row r="82" spans="1:32" ht="13.5" customHeight="1">
      <c r="A82" s="236" t="s">
        <v>85</v>
      </c>
      <c r="B82" s="234">
        <v>11</v>
      </c>
      <c r="C82" s="246"/>
      <c r="D82" s="256">
        <v>1.6</v>
      </c>
      <c r="E82" s="267">
        <v>17.2</v>
      </c>
      <c r="F82" s="267">
        <v>3.2</v>
      </c>
      <c r="G82" s="267">
        <v>-7.6</v>
      </c>
      <c r="H82" s="267">
        <v>-4.2</v>
      </c>
      <c r="I82" s="267">
        <v>11.4</v>
      </c>
      <c r="J82" s="267">
        <v>-13</v>
      </c>
      <c r="K82" s="267">
        <v>-25.2</v>
      </c>
      <c r="L82" s="267">
        <v>-27.4</v>
      </c>
      <c r="M82" s="267">
        <v>1.9</v>
      </c>
      <c r="N82" s="267">
        <v>-9.1</v>
      </c>
      <c r="O82" s="267">
        <v>1.8</v>
      </c>
      <c r="P82" s="267">
        <v>100</v>
      </c>
      <c r="Q82" s="267">
        <v>-11.2</v>
      </c>
      <c r="R82" s="267">
        <v>-30.8</v>
      </c>
      <c r="S82" s="267">
        <v>-24.2</v>
      </c>
    </row>
    <row r="83" spans="1:32" ht="13.5" customHeight="1">
      <c r="A83" s="236" t="s">
        <v>85</v>
      </c>
      <c r="B83" s="234">
        <v>12</v>
      </c>
      <c r="D83" s="256">
        <v>-1.5</v>
      </c>
      <c r="E83" s="267">
        <v>-22.7</v>
      </c>
      <c r="F83" s="267">
        <v>2.6</v>
      </c>
      <c r="G83" s="267">
        <v>1.4</v>
      </c>
      <c r="H83" s="267">
        <v>-11.7</v>
      </c>
      <c r="I83" s="267">
        <v>11.6</v>
      </c>
      <c r="J83" s="267">
        <v>-6.8</v>
      </c>
      <c r="K83" s="267">
        <v>-25.3</v>
      </c>
      <c r="L83" s="267">
        <v>-31.9</v>
      </c>
      <c r="M83" s="267">
        <v>12.7</v>
      </c>
      <c r="N83" s="267">
        <v>-24.3</v>
      </c>
      <c r="O83" s="267">
        <v>-21.2</v>
      </c>
      <c r="P83" s="267">
        <v>96.6</v>
      </c>
      <c r="Q83" s="267">
        <v>-20.5</v>
      </c>
      <c r="R83" s="267">
        <v>-35.6</v>
      </c>
      <c r="S83" s="267">
        <v>-22.2</v>
      </c>
    </row>
    <row r="84" spans="1:32" ht="13.5" customHeight="1">
      <c r="A84" s="236" t="s">
        <v>469</v>
      </c>
      <c r="B84" s="234" t="s">
        <v>361</v>
      </c>
      <c r="C84" s="246"/>
      <c r="D84" s="256">
        <v>7.4</v>
      </c>
      <c r="E84" s="267">
        <v>0</v>
      </c>
      <c r="F84" s="267">
        <v>-0.7</v>
      </c>
      <c r="G84" s="267">
        <v>-0.6</v>
      </c>
      <c r="H84" s="267">
        <v>-30.9</v>
      </c>
      <c r="I84" s="267">
        <v>-15.8</v>
      </c>
      <c r="J84" s="267">
        <v>-3.9</v>
      </c>
      <c r="K84" s="267">
        <v>1.5</v>
      </c>
      <c r="L84" s="267">
        <v>-30.6</v>
      </c>
      <c r="M84" s="267">
        <v>-2.7</v>
      </c>
      <c r="N84" s="267">
        <v>-22</v>
      </c>
      <c r="O84" s="267">
        <v>36.6</v>
      </c>
      <c r="P84" s="267">
        <v>121.9</v>
      </c>
      <c r="Q84" s="267">
        <v>-27.2</v>
      </c>
      <c r="R84" s="267">
        <v>70.3</v>
      </c>
      <c r="S84" s="267">
        <v>35.4</v>
      </c>
    </row>
    <row r="85" spans="1:32" ht="13.5" customHeight="1">
      <c r="A85" s="236" t="s">
        <v>85</v>
      </c>
      <c r="B85" s="234">
        <v>2</v>
      </c>
      <c r="C85" s="246"/>
      <c r="D85" s="256">
        <v>2.5</v>
      </c>
      <c r="E85" s="267">
        <v>2.6</v>
      </c>
      <c r="F85" s="267">
        <v>0</v>
      </c>
      <c r="G85" s="267">
        <v>-8.6999999999999993</v>
      </c>
      <c r="H85" s="267">
        <v>-44.9</v>
      </c>
      <c r="I85" s="267">
        <v>-18</v>
      </c>
      <c r="J85" s="267">
        <v>-6</v>
      </c>
      <c r="K85" s="267">
        <v>13.3</v>
      </c>
      <c r="L85" s="267">
        <v>-41.3</v>
      </c>
      <c r="M85" s="267">
        <v>-7.5</v>
      </c>
      <c r="N85" s="267">
        <v>-34.700000000000003</v>
      </c>
      <c r="O85" s="267">
        <v>32.700000000000003</v>
      </c>
      <c r="P85" s="267">
        <v>75.7</v>
      </c>
      <c r="Q85" s="267">
        <v>-18.8</v>
      </c>
      <c r="R85" s="267">
        <v>85.9</v>
      </c>
      <c r="S85" s="267">
        <v>15.3</v>
      </c>
    </row>
    <row r="86" spans="1:32" ht="13.5" customHeight="1">
      <c r="A86" s="236" t="s">
        <v>85</v>
      </c>
      <c r="B86" s="234">
        <v>3</v>
      </c>
      <c r="C86" s="246"/>
      <c r="D86" s="256">
        <v>1.6</v>
      </c>
      <c r="E86" s="267">
        <v>-12.7</v>
      </c>
      <c r="F86" s="267">
        <v>-4.8</v>
      </c>
      <c r="G86" s="267">
        <v>-3.8</v>
      </c>
      <c r="H86" s="267">
        <v>-37.200000000000003</v>
      </c>
      <c r="I86" s="267">
        <v>-16.399999999999999</v>
      </c>
      <c r="J86" s="267">
        <v>-3</v>
      </c>
      <c r="K86" s="267">
        <v>-4.7</v>
      </c>
      <c r="L86" s="267">
        <v>-35.799999999999997</v>
      </c>
      <c r="M86" s="267">
        <v>6.5</v>
      </c>
      <c r="N86" s="267">
        <v>-47.6</v>
      </c>
      <c r="O86" s="267">
        <v>35.799999999999997</v>
      </c>
      <c r="P86" s="267">
        <v>49.3</v>
      </c>
      <c r="Q86" s="267">
        <v>-1.4</v>
      </c>
      <c r="R86" s="267">
        <v>95.6</v>
      </c>
      <c r="S86" s="267">
        <v>24.8</v>
      </c>
    </row>
    <row r="87" spans="1:32" ht="13.5" customHeight="1">
      <c r="A87" s="237" t="s">
        <v>85</v>
      </c>
      <c r="B87" s="234">
        <v>4</v>
      </c>
      <c r="C87" s="246"/>
      <c r="D87" s="256">
        <v>8.6999999999999993</v>
      </c>
      <c r="E87" s="267">
        <v>-16</v>
      </c>
      <c r="F87" s="267">
        <v>-4</v>
      </c>
      <c r="G87" s="267">
        <v>-19.3</v>
      </c>
      <c r="H87" s="267">
        <v>-14.7</v>
      </c>
      <c r="I87" s="267">
        <v>-18</v>
      </c>
      <c r="J87" s="267">
        <v>-9.9</v>
      </c>
      <c r="K87" s="267">
        <v>-11</v>
      </c>
      <c r="L87" s="267">
        <v>-46.1</v>
      </c>
      <c r="M87" s="267">
        <v>-1.8</v>
      </c>
      <c r="N87" s="267">
        <v>-40.4</v>
      </c>
      <c r="O87" s="267">
        <v>14.3</v>
      </c>
      <c r="P87" s="267">
        <v>207.1</v>
      </c>
      <c r="Q87" s="267">
        <v>-4.3</v>
      </c>
      <c r="R87" s="267">
        <v>64.5</v>
      </c>
      <c r="S87" s="267">
        <v>9.6999999999999993</v>
      </c>
    </row>
    <row r="88" spans="1:32" ht="13.5" customHeight="1">
      <c r="A88" s="236" t="s">
        <v>85</v>
      </c>
      <c r="B88" s="234">
        <v>5</v>
      </c>
      <c r="D88" s="256">
        <v>13</v>
      </c>
      <c r="E88" s="267">
        <v>-11.8</v>
      </c>
      <c r="F88" s="267">
        <v>2.2000000000000002</v>
      </c>
      <c r="G88" s="267">
        <v>-13.3</v>
      </c>
      <c r="H88" s="267">
        <v>-40.1</v>
      </c>
      <c r="I88" s="267">
        <v>-9.1</v>
      </c>
      <c r="J88" s="267">
        <v>0</v>
      </c>
      <c r="K88" s="267">
        <v>7.4</v>
      </c>
      <c r="L88" s="267">
        <v>-35.1</v>
      </c>
      <c r="M88" s="267">
        <v>-2.1</v>
      </c>
      <c r="N88" s="267">
        <v>-17.7</v>
      </c>
      <c r="O88" s="267">
        <v>24.1</v>
      </c>
      <c r="P88" s="267">
        <v>105.7</v>
      </c>
      <c r="Q88" s="267">
        <v>-11.6</v>
      </c>
      <c r="R88" s="267">
        <v>86.7</v>
      </c>
      <c r="S88" s="267">
        <v>30.7</v>
      </c>
    </row>
    <row r="89" spans="1:32" ht="13.5" customHeight="1">
      <c r="A89" s="234" t="s">
        <v>85</v>
      </c>
      <c r="B89" s="234">
        <v>6</v>
      </c>
      <c r="C89" s="246"/>
      <c r="D89" s="256">
        <v>4.8</v>
      </c>
      <c r="E89" s="267">
        <v>-11.9</v>
      </c>
      <c r="F89" s="267">
        <v>-2.7</v>
      </c>
      <c r="G89" s="267">
        <v>-10.8</v>
      </c>
      <c r="H89" s="267">
        <v>-54</v>
      </c>
      <c r="I89" s="267">
        <v>-19.100000000000001</v>
      </c>
      <c r="J89" s="267">
        <v>4.9000000000000004</v>
      </c>
      <c r="K89" s="267">
        <v>5.0999999999999996</v>
      </c>
      <c r="L89" s="267">
        <v>-38.700000000000003</v>
      </c>
      <c r="M89" s="267">
        <v>3.3</v>
      </c>
      <c r="N89" s="267">
        <v>-39.1</v>
      </c>
      <c r="O89" s="267">
        <v>-1.8</v>
      </c>
      <c r="P89" s="267">
        <v>105</v>
      </c>
      <c r="Q89" s="267">
        <v>-26.6</v>
      </c>
      <c r="R89" s="267">
        <v>62.1</v>
      </c>
      <c r="S89" s="267">
        <v>31.8</v>
      </c>
    </row>
    <row r="90" spans="1:32" ht="13.5" customHeight="1">
      <c r="A90" s="236" t="s">
        <v>85</v>
      </c>
      <c r="B90" s="234">
        <v>7</v>
      </c>
      <c r="C90" s="246"/>
      <c r="D90" s="256">
        <v>5.9</v>
      </c>
      <c r="E90" s="267">
        <v>-15.6</v>
      </c>
      <c r="F90" s="267">
        <v>2.8</v>
      </c>
      <c r="G90" s="267">
        <v>-0.7</v>
      </c>
      <c r="H90" s="267">
        <v>16.600000000000001</v>
      </c>
      <c r="I90" s="267">
        <v>-26.1</v>
      </c>
      <c r="J90" s="267">
        <v>4.5</v>
      </c>
      <c r="K90" s="267">
        <v>4</v>
      </c>
      <c r="L90" s="267">
        <v>-32.299999999999997</v>
      </c>
      <c r="M90" s="267">
        <v>-5.6</v>
      </c>
      <c r="N90" s="267">
        <v>-22</v>
      </c>
      <c r="O90" s="267">
        <v>9.4</v>
      </c>
      <c r="P90" s="267">
        <v>82.7</v>
      </c>
      <c r="Q90" s="267">
        <v>-15.9</v>
      </c>
      <c r="R90" s="267">
        <v>70.3</v>
      </c>
      <c r="S90" s="267">
        <v>27.1</v>
      </c>
    </row>
    <row r="91" spans="1:32" ht="13.5" customHeight="1">
      <c r="A91" s="236" t="s">
        <v>85</v>
      </c>
      <c r="B91" s="234">
        <v>8</v>
      </c>
      <c r="C91" s="246"/>
      <c r="D91" s="256">
        <v>4.4000000000000004</v>
      </c>
      <c r="E91" s="267">
        <v>-17.5</v>
      </c>
      <c r="F91" s="267">
        <v>2.1</v>
      </c>
      <c r="G91" s="267">
        <v>9.9</v>
      </c>
      <c r="H91" s="267">
        <v>-26.2</v>
      </c>
      <c r="I91" s="267">
        <v>-15.6</v>
      </c>
      <c r="J91" s="267">
        <v>0</v>
      </c>
      <c r="K91" s="267">
        <v>2.9</v>
      </c>
      <c r="L91" s="267">
        <v>-37.1</v>
      </c>
      <c r="M91" s="267">
        <v>2</v>
      </c>
      <c r="N91" s="267">
        <v>-25.8</v>
      </c>
      <c r="O91" s="267">
        <v>65.5</v>
      </c>
      <c r="P91" s="267">
        <v>95.3</v>
      </c>
      <c r="Q91" s="267">
        <v>-14.8</v>
      </c>
      <c r="R91" s="267">
        <v>65.2</v>
      </c>
      <c r="S91" s="267">
        <v>32.700000000000003</v>
      </c>
    </row>
    <row r="92" spans="1:32" ht="13.5" customHeight="1">
      <c r="A92" s="238" t="s">
        <v>85</v>
      </c>
      <c r="B92" s="242">
        <v>9</v>
      </c>
      <c r="C92" s="248"/>
      <c r="D92" s="259">
        <v>4.8</v>
      </c>
      <c r="E92" s="270">
        <v>31.4</v>
      </c>
      <c r="F92" s="270">
        <v>-1.3</v>
      </c>
      <c r="G92" s="270">
        <v>22.1</v>
      </c>
      <c r="H92" s="270">
        <v>-60.8</v>
      </c>
      <c r="I92" s="270">
        <v>-16.5</v>
      </c>
      <c r="J92" s="270">
        <v>-6</v>
      </c>
      <c r="K92" s="270">
        <v>-5.6</v>
      </c>
      <c r="L92" s="270">
        <v>-28.3</v>
      </c>
      <c r="M92" s="270">
        <v>-1.3</v>
      </c>
      <c r="N92" s="270">
        <v>-35.799999999999997</v>
      </c>
      <c r="O92" s="270">
        <v>23.5</v>
      </c>
      <c r="P92" s="270">
        <v>89.8</v>
      </c>
      <c r="Q92" s="270">
        <v>-20.399999999999999</v>
      </c>
      <c r="R92" s="270">
        <v>74.5</v>
      </c>
      <c r="S92" s="270">
        <v>18.5</v>
      </c>
    </row>
    <row r="93" spans="1:32" ht="27" customHeight="1">
      <c r="A93" s="239" t="s">
        <v>470</v>
      </c>
      <c r="B93" s="239"/>
      <c r="C93" s="249"/>
      <c r="D93" s="304">
        <v>11</v>
      </c>
      <c r="E93" s="261">
        <v>78.5</v>
      </c>
      <c r="F93" s="261">
        <v>5</v>
      </c>
      <c r="G93" s="261">
        <v>16.2</v>
      </c>
      <c r="H93" s="261">
        <v>-30.5</v>
      </c>
      <c r="I93" s="261">
        <v>3.9</v>
      </c>
      <c r="J93" s="261">
        <v>-3.1</v>
      </c>
      <c r="K93" s="261">
        <v>-2.9</v>
      </c>
      <c r="L93" s="261">
        <v>7.5</v>
      </c>
      <c r="M93" s="261">
        <v>-5.0999999999999996</v>
      </c>
      <c r="N93" s="261">
        <v>-26.1</v>
      </c>
      <c r="O93" s="261">
        <v>-39.6</v>
      </c>
      <c r="P93" s="261">
        <v>136.80000000000001</v>
      </c>
      <c r="Q93" s="261">
        <v>-1.5</v>
      </c>
      <c r="R93" s="261">
        <v>21.7</v>
      </c>
      <c r="S93" s="261">
        <v>-8.4</v>
      </c>
      <c r="T93" s="240"/>
      <c r="U93" s="240"/>
      <c r="V93" s="240"/>
      <c r="W93" s="240"/>
      <c r="X93" s="240"/>
      <c r="Y93" s="240"/>
      <c r="Z93" s="240"/>
      <c r="AA93" s="240"/>
      <c r="AB93" s="240"/>
      <c r="AC93" s="240"/>
      <c r="AD93" s="240"/>
      <c r="AE93" s="240"/>
      <c r="AF93" s="240"/>
    </row>
    <row r="94" spans="1:32" ht="27" customHeight="1">
      <c r="A94" s="314"/>
      <c r="B94" s="314"/>
      <c r="C94" s="314"/>
      <c r="D94" s="321"/>
      <c r="E94" s="321"/>
      <c r="F94" s="321"/>
      <c r="G94" s="321"/>
      <c r="H94" s="321"/>
      <c r="I94" s="321"/>
      <c r="J94" s="321"/>
      <c r="K94" s="321"/>
      <c r="L94" s="321"/>
      <c r="M94" s="321"/>
      <c r="N94" s="321"/>
      <c r="O94" s="321"/>
      <c r="P94" s="321"/>
      <c r="Q94" s="321"/>
      <c r="R94" s="321"/>
      <c r="S94" s="321"/>
    </row>
  </sheetData>
  <mergeCells count="11">
    <mergeCell ref="G2:N2"/>
    <mergeCell ref="H3:O3"/>
    <mergeCell ref="D7:R7"/>
    <mergeCell ref="D27:S27"/>
    <mergeCell ref="A47:C47"/>
    <mergeCell ref="H49:O49"/>
    <mergeCell ref="D53:R53"/>
    <mergeCell ref="D73:S73"/>
    <mergeCell ref="A93:C93"/>
    <mergeCell ref="A4:C6"/>
    <mergeCell ref="A50:C52"/>
  </mergeCells>
  <phoneticPr fontId="5"/>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Ｐゴシック,標準"&amp;12- 11 -</oddFooter>
  </headerFooter>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30">
    <tabColor indexed="17"/>
    <pageSetUpPr fitToPage="1"/>
  </sheetPr>
  <dimension ref="A1:AF95"/>
  <sheetViews>
    <sheetView view="pageBreakPreview" topLeftCell="A9" zoomScaleNormal="85" zoomScaleSheetLayoutView="100" workbookViewId="0"/>
  </sheetViews>
  <sheetFormatPr defaultColWidth="9" defaultRowHeight="13"/>
  <cols>
    <col min="1" max="1" width="4.90625" style="25" bestFit="1" customWidth="1"/>
    <col min="2" max="2" width="3.6328125" style="25" bestFit="1" customWidth="1"/>
    <col min="3" max="3" width="3.08984375" style="25" bestFit="1" customWidth="1"/>
    <col min="4" max="6" width="8.26953125" style="25" customWidth="1"/>
    <col min="7" max="7" width="9.26953125" style="25" customWidth="1"/>
    <col min="8" max="19" width="8.26953125" style="25" customWidth="1"/>
    <col min="20" max="32" width="7.6328125" style="25" customWidth="1"/>
    <col min="33" max="33" width="9" style="25" bestFit="1" customWidth="0"/>
    <col min="34" max="16384" width="9" style="25"/>
  </cols>
  <sheetData>
    <row r="1" spans="1:28" ht="19">
      <c r="A1" s="326"/>
      <c r="B1" s="286"/>
      <c r="C1" s="286"/>
      <c r="D1" s="286"/>
      <c r="E1" s="285"/>
      <c r="F1" s="285"/>
      <c r="G1" s="274"/>
      <c r="H1" s="274"/>
      <c r="I1" s="274"/>
      <c r="J1" s="274"/>
      <c r="K1" s="274"/>
      <c r="L1" s="274"/>
      <c r="M1" s="274"/>
      <c r="N1" s="274"/>
      <c r="O1" s="274"/>
      <c r="P1" s="285"/>
      <c r="Q1" s="285"/>
      <c r="R1" s="286"/>
      <c r="S1" s="285"/>
      <c r="T1" s="285"/>
      <c r="U1" s="285"/>
      <c r="V1" s="285"/>
      <c r="W1" s="285"/>
      <c r="X1" s="285"/>
      <c r="Y1" s="285"/>
      <c r="Z1" s="285"/>
      <c r="AA1" s="285"/>
      <c r="AB1" s="285"/>
    </row>
    <row r="2" spans="1:28" ht="19">
      <c r="A2" s="286"/>
      <c r="B2" s="286"/>
      <c r="C2" s="286"/>
      <c r="D2" s="286"/>
      <c r="E2" s="285"/>
      <c r="F2" s="285"/>
      <c r="G2" s="275" t="s">
        <v>477</v>
      </c>
      <c r="H2" s="275"/>
      <c r="I2" s="275"/>
      <c r="J2" s="275"/>
      <c r="K2" s="275"/>
      <c r="L2" s="275"/>
      <c r="M2" s="275"/>
      <c r="N2" s="275"/>
      <c r="O2" s="275"/>
      <c r="P2" s="285"/>
      <c r="Q2" s="285"/>
      <c r="R2" s="286"/>
      <c r="S2" s="285"/>
      <c r="T2" s="285"/>
      <c r="U2" s="285"/>
      <c r="V2" s="285"/>
      <c r="W2" s="285"/>
      <c r="X2" s="285"/>
      <c r="Y2" s="285"/>
      <c r="Z2" s="285"/>
      <c r="AA2" s="285"/>
      <c r="AB2" s="285"/>
    </row>
    <row r="3" spans="1:28" ht="16.5">
      <c r="A3" s="228" t="s">
        <v>256</v>
      </c>
      <c r="B3" s="8"/>
      <c r="C3" s="8"/>
      <c r="H3" s="276"/>
      <c r="I3" s="276"/>
      <c r="J3" s="276"/>
      <c r="K3" s="276"/>
      <c r="L3" s="276"/>
      <c r="M3" s="276"/>
      <c r="N3" s="276"/>
      <c r="O3" s="276"/>
      <c r="S3" s="19" t="s">
        <v>131</v>
      </c>
    </row>
    <row r="4" spans="1:28">
      <c r="A4" s="229" t="s">
        <v>52</v>
      </c>
      <c r="B4" s="229"/>
      <c r="C4" s="243"/>
      <c r="D4" s="251" t="s">
        <v>69</v>
      </c>
      <c r="E4" s="251" t="s">
        <v>439</v>
      </c>
      <c r="F4" s="251" t="s">
        <v>126</v>
      </c>
      <c r="G4" s="251" t="s">
        <v>103</v>
      </c>
      <c r="H4" s="251" t="s">
        <v>214</v>
      </c>
      <c r="I4" s="251" t="s">
        <v>274</v>
      </c>
      <c r="J4" s="251" t="s">
        <v>454</v>
      </c>
      <c r="K4" s="251" t="s">
        <v>455</v>
      </c>
      <c r="L4" s="251" t="s">
        <v>79</v>
      </c>
      <c r="M4" s="251" t="s">
        <v>332</v>
      </c>
      <c r="N4" s="251" t="s">
        <v>18</v>
      </c>
      <c r="O4" s="251" t="s">
        <v>176</v>
      </c>
      <c r="P4" s="251" t="s">
        <v>132</v>
      </c>
      <c r="Q4" s="251" t="s">
        <v>457</v>
      </c>
      <c r="R4" s="251" t="s">
        <v>458</v>
      </c>
      <c r="S4" s="251" t="s">
        <v>4</v>
      </c>
    </row>
    <row r="5" spans="1:28">
      <c r="A5" s="230"/>
      <c r="B5" s="230"/>
      <c r="C5" s="244"/>
      <c r="D5" s="252" t="s">
        <v>93</v>
      </c>
      <c r="E5" s="252"/>
      <c r="F5" s="252"/>
      <c r="G5" s="252" t="s">
        <v>428</v>
      </c>
      <c r="H5" s="252" t="s">
        <v>388</v>
      </c>
      <c r="I5" s="252" t="s">
        <v>367</v>
      </c>
      <c r="J5" s="252" t="s">
        <v>460</v>
      </c>
      <c r="K5" s="252" t="s">
        <v>148</v>
      </c>
      <c r="L5" s="279" t="s">
        <v>270</v>
      </c>
      <c r="M5" s="283" t="s">
        <v>196</v>
      </c>
      <c r="N5" s="279" t="s">
        <v>278</v>
      </c>
      <c r="O5" s="279" t="s">
        <v>459</v>
      </c>
      <c r="P5" s="279" t="s">
        <v>412</v>
      </c>
      <c r="Q5" s="279" t="s">
        <v>442</v>
      </c>
      <c r="R5" s="279" t="s">
        <v>167</v>
      </c>
      <c r="S5" s="287" t="s">
        <v>334</v>
      </c>
    </row>
    <row r="6" spans="1:28" ht="18" customHeight="1">
      <c r="A6" s="231"/>
      <c r="B6" s="231"/>
      <c r="C6" s="245"/>
      <c r="D6" s="253" t="s">
        <v>209</v>
      </c>
      <c r="E6" s="253" t="s">
        <v>387</v>
      </c>
      <c r="F6" s="253" t="s">
        <v>34</v>
      </c>
      <c r="G6" s="253" t="s">
        <v>461</v>
      </c>
      <c r="H6" s="253" t="s">
        <v>16</v>
      </c>
      <c r="I6" s="253" t="s">
        <v>61</v>
      </c>
      <c r="J6" s="253" t="s">
        <v>310</v>
      </c>
      <c r="K6" s="253" t="s">
        <v>462</v>
      </c>
      <c r="L6" s="280" t="s">
        <v>161</v>
      </c>
      <c r="M6" s="284" t="s">
        <v>463</v>
      </c>
      <c r="N6" s="280" t="s">
        <v>75</v>
      </c>
      <c r="O6" s="280" t="s">
        <v>422</v>
      </c>
      <c r="P6" s="284" t="s">
        <v>304</v>
      </c>
      <c r="Q6" s="284" t="s">
        <v>464</v>
      </c>
      <c r="R6" s="280" t="s">
        <v>465</v>
      </c>
      <c r="S6" s="280" t="s">
        <v>205</v>
      </c>
    </row>
    <row r="7" spans="1:28" ht="15.75" customHeight="1">
      <c r="A7" s="293"/>
      <c r="B7" s="293"/>
      <c r="C7" s="293"/>
      <c r="D7" s="254" t="s">
        <v>134</v>
      </c>
      <c r="E7" s="254"/>
      <c r="F7" s="254"/>
      <c r="G7" s="254"/>
      <c r="H7" s="254"/>
      <c r="I7" s="254"/>
      <c r="J7" s="254"/>
      <c r="K7" s="254"/>
      <c r="L7" s="254"/>
      <c r="M7" s="254"/>
      <c r="N7" s="254"/>
      <c r="O7" s="254"/>
      <c r="P7" s="254"/>
      <c r="Q7" s="254"/>
      <c r="R7" s="254"/>
      <c r="S7" s="293"/>
    </row>
    <row r="8" spans="1:28" ht="13.5" customHeight="1">
      <c r="A8" s="233" t="s">
        <v>185</v>
      </c>
      <c r="B8" s="233" t="s">
        <v>58</v>
      </c>
      <c r="C8" s="246" t="s">
        <v>56</v>
      </c>
      <c r="D8" s="329">
        <v>99.2</v>
      </c>
      <c r="E8" s="345">
        <v>94.9</v>
      </c>
      <c r="F8" s="345">
        <v>101.5</v>
      </c>
      <c r="G8" s="345">
        <v>32.799999999999997</v>
      </c>
      <c r="H8" s="345">
        <v>98.3</v>
      </c>
      <c r="I8" s="345">
        <v>95.5</v>
      </c>
      <c r="J8" s="345">
        <v>96.4</v>
      </c>
      <c r="K8" s="345">
        <v>99.2</v>
      </c>
      <c r="L8" s="359">
        <v>102.1</v>
      </c>
      <c r="M8" s="359">
        <v>123.1</v>
      </c>
      <c r="N8" s="359">
        <v>107.5</v>
      </c>
      <c r="O8" s="359">
        <v>102.7</v>
      </c>
      <c r="P8" s="345">
        <v>89.2</v>
      </c>
      <c r="Q8" s="345">
        <v>98.8</v>
      </c>
      <c r="R8" s="345">
        <v>102.1</v>
      </c>
      <c r="S8" s="359">
        <v>100.1</v>
      </c>
    </row>
    <row r="9" spans="1:28" ht="13.5" customHeight="1">
      <c r="A9" s="234" t="s">
        <v>51</v>
      </c>
      <c r="B9" s="234" t="s">
        <v>331</v>
      </c>
      <c r="C9" s="246"/>
      <c r="D9" s="330">
        <v>100.3</v>
      </c>
      <c r="E9" s="346">
        <v>98.8</v>
      </c>
      <c r="F9" s="346">
        <v>101.3</v>
      </c>
      <c r="G9" s="346">
        <v>100.9</v>
      </c>
      <c r="H9" s="346">
        <v>96.9</v>
      </c>
      <c r="I9" s="346">
        <v>96.9</v>
      </c>
      <c r="J9" s="346">
        <v>97</v>
      </c>
      <c r="K9" s="346">
        <v>99.9</v>
      </c>
      <c r="L9" s="360">
        <v>100.1</v>
      </c>
      <c r="M9" s="360">
        <v>125.4</v>
      </c>
      <c r="N9" s="360">
        <v>110.3</v>
      </c>
      <c r="O9" s="360">
        <v>103.2</v>
      </c>
      <c r="P9" s="346">
        <v>88.9</v>
      </c>
      <c r="Q9" s="346">
        <v>99.2</v>
      </c>
      <c r="R9" s="346">
        <v>101.6</v>
      </c>
      <c r="S9" s="360">
        <v>102.1</v>
      </c>
    </row>
    <row r="10" spans="1:28">
      <c r="A10" s="234"/>
      <c r="B10" s="234" t="s">
        <v>240</v>
      </c>
      <c r="C10" s="246"/>
      <c r="D10" s="330">
        <v>100</v>
      </c>
      <c r="E10" s="346">
        <v>100</v>
      </c>
      <c r="F10" s="346">
        <v>100</v>
      </c>
      <c r="G10" s="346">
        <v>100</v>
      </c>
      <c r="H10" s="346">
        <v>100</v>
      </c>
      <c r="I10" s="346">
        <v>100</v>
      </c>
      <c r="J10" s="346">
        <v>100</v>
      </c>
      <c r="K10" s="346">
        <v>100</v>
      </c>
      <c r="L10" s="360">
        <v>100</v>
      </c>
      <c r="M10" s="360">
        <v>100</v>
      </c>
      <c r="N10" s="360">
        <v>100</v>
      </c>
      <c r="O10" s="360">
        <v>100</v>
      </c>
      <c r="P10" s="346">
        <v>100</v>
      </c>
      <c r="Q10" s="346">
        <v>100</v>
      </c>
      <c r="R10" s="346">
        <v>100</v>
      </c>
      <c r="S10" s="360">
        <v>100</v>
      </c>
    </row>
    <row r="11" spans="1:28" ht="13.5" customHeight="1">
      <c r="A11" s="234"/>
      <c r="B11" s="234" t="s">
        <v>149</v>
      </c>
      <c r="C11" s="246"/>
      <c r="D11" s="330">
        <v>100.4</v>
      </c>
      <c r="E11" s="346">
        <v>99.8</v>
      </c>
      <c r="F11" s="346">
        <v>98</v>
      </c>
      <c r="G11" s="346">
        <v>95.6</v>
      </c>
      <c r="H11" s="346">
        <v>101.1</v>
      </c>
      <c r="I11" s="346">
        <v>98</v>
      </c>
      <c r="J11" s="346">
        <v>101.1</v>
      </c>
      <c r="K11" s="346">
        <v>91.4</v>
      </c>
      <c r="L11" s="360">
        <v>99.2</v>
      </c>
      <c r="M11" s="360">
        <v>121.2</v>
      </c>
      <c r="N11" s="360">
        <v>97.8</v>
      </c>
      <c r="O11" s="360">
        <v>99.9</v>
      </c>
      <c r="P11" s="346">
        <v>104.8</v>
      </c>
      <c r="Q11" s="346">
        <v>101</v>
      </c>
      <c r="R11" s="346">
        <v>97.2</v>
      </c>
      <c r="S11" s="360">
        <v>107.4</v>
      </c>
    </row>
    <row r="12" spans="1:28" ht="13.5" customHeight="1">
      <c r="A12" s="234"/>
      <c r="B12" s="234" t="s">
        <v>364</v>
      </c>
      <c r="C12" s="246"/>
      <c r="D12" s="331">
        <v>101.2</v>
      </c>
      <c r="E12" s="347">
        <v>94.6</v>
      </c>
      <c r="F12" s="347">
        <v>100.9</v>
      </c>
      <c r="G12" s="347">
        <v>94.6</v>
      </c>
      <c r="H12" s="347">
        <v>96.6</v>
      </c>
      <c r="I12" s="347">
        <v>95.8</v>
      </c>
      <c r="J12" s="347">
        <v>99.4</v>
      </c>
      <c r="K12" s="347">
        <v>90</v>
      </c>
      <c r="L12" s="347">
        <v>88.6</v>
      </c>
      <c r="M12" s="347">
        <v>116.7</v>
      </c>
      <c r="N12" s="347">
        <v>101.2</v>
      </c>
      <c r="O12" s="347">
        <v>100.7</v>
      </c>
      <c r="P12" s="347">
        <v>107.3</v>
      </c>
      <c r="Q12" s="347">
        <v>102.6</v>
      </c>
      <c r="R12" s="347">
        <v>96.5</v>
      </c>
      <c r="S12" s="347">
        <v>110.8</v>
      </c>
    </row>
    <row r="13" spans="1:28" ht="13.5" customHeight="1">
      <c r="A13" s="235"/>
      <c r="B13" s="235" t="s">
        <v>155</v>
      </c>
      <c r="C13" s="247"/>
      <c r="D13" s="332">
        <v>102.1</v>
      </c>
      <c r="E13" s="348">
        <v>101.5</v>
      </c>
      <c r="F13" s="348">
        <v>101.6</v>
      </c>
      <c r="G13" s="348">
        <v>89.9</v>
      </c>
      <c r="H13" s="348">
        <v>97.7</v>
      </c>
      <c r="I13" s="348">
        <v>95.9</v>
      </c>
      <c r="J13" s="348">
        <v>97.5</v>
      </c>
      <c r="K13" s="348">
        <v>91.1</v>
      </c>
      <c r="L13" s="348">
        <v>103.7</v>
      </c>
      <c r="M13" s="348">
        <v>113.7</v>
      </c>
      <c r="N13" s="348">
        <v>105.3</v>
      </c>
      <c r="O13" s="348">
        <v>101.5</v>
      </c>
      <c r="P13" s="348">
        <v>110.1</v>
      </c>
      <c r="Q13" s="348">
        <v>104.2</v>
      </c>
      <c r="R13" s="348">
        <v>92.1</v>
      </c>
      <c r="S13" s="348">
        <v>109.2</v>
      </c>
    </row>
    <row r="14" spans="1:28" ht="13.5" customHeight="1">
      <c r="A14" s="234" t="s">
        <v>169</v>
      </c>
      <c r="B14" s="234">
        <v>9</v>
      </c>
      <c r="C14" s="246" t="s">
        <v>253</v>
      </c>
      <c r="D14" s="333">
        <v>102.3</v>
      </c>
      <c r="E14" s="349">
        <v>101.2</v>
      </c>
      <c r="F14" s="349">
        <v>101.7</v>
      </c>
      <c r="G14" s="349">
        <v>88.1</v>
      </c>
      <c r="H14" s="349">
        <v>97.3</v>
      </c>
      <c r="I14" s="349">
        <v>96.7</v>
      </c>
      <c r="J14" s="349">
        <v>97.5</v>
      </c>
      <c r="K14" s="349">
        <v>91.5</v>
      </c>
      <c r="L14" s="349">
        <v>107.6</v>
      </c>
      <c r="M14" s="349">
        <v>114.5</v>
      </c>
      <c r="N14" s="349">
        <v>106.7</v>
      </c>
      <c r="O14" s="349">
        <v>102.8</v>
      </c>
      <c r="P14" s="349">
        <v>110.6</v>
      </c>
      <c r="Q14" s="349">
        <v>104.6</v>
      </c>
      <c r="R14" s="349">
        <v>92.4</v>
      </c>
      <c r="S14" s="349">
        <v>107.5</v>
      </c>
    </row>
    <row r="15" spans="1:28" ht="13.5" customHeight="1">
      <c r="A15" s="236" t="s">
        <v>85</v>
      </c>
      <c r="B15" s="234">
        <v>10</v>
      </c>
      <c r="C15" s="246"/>
      <c r="D15" s="334">
        <v>102.3</v>
      </c>
      <c r="E15" s="350">
        <v>101.5</v>
      </c>
      <c r="F15" s="350">
        <v>101.5</v>
      </c>
      <c r="G15" s="350">
        <v>88.1</v>
      </c>
      <c r="H15" s="350">
        <v>95.2</v>
      </c>
      <c r="I15" s="350">
        <v>97.2</v>
      </c>
      <c r="J15" s="350">
        <v>98.2</v>
      </c>
      <c r="K15" s="350">
        <v>92.3</v>
      </c>
      <c r="L15" s="350">
        <v>106.4</v>
      </c>
      <c r="M15" s="350">
        <v>115</v>
      </c>
      <c r="N15" s="350">
        <v>105.6</v>
      </c>
      <c r="O15" s="350">
        <v>101.9</v>
      </c>
      <c r="P15" s="350">
        <v>111.1</v>
      </c>
      <c r="Q15" s="350">
        <v>104.3</v>
      </c>
      <c r="R15" s="350">
        <v>91.9</v>
      </c>
      <c r="S15" s="350">
        <v>107.6</v>
      </c>
    </row>
    <row r="16" spans="1:28" ht="13.5" customHeight="1">
      <c r="A16" s="236" t="s">
        <v>85</v>
      </c>
      <c r="B16" s="234">
        <v>11</v>
      </c>
      <c r="C16" s="246"/>
      <c r="D16" s="334">
        <v>102.4</v>
      </c>
      <c r="E16" s="350">
        <v>102.9</v>
      </c>
      <c r="F16" s="350">
        <v>101.5</v>
      </c>
      <c r="G16" s="350">
        <v>87.1</v>
      </c>
      <c r="H16" s="350">
        <v>95.7</v>
      </c>
      <c r="I16" s="350">
        <v>97</v>
      </c>
      <c r="J16" s="350">
        <v>97.9</v>
      </c>
      <c r="K16" s="350">
        <v>91.9</v>
      </c>
      <c r="L16" s="350">
        <v>104.1</v>
      </c>
      <c r="M16" s="350">
        <v>114.4</v>
      </c>
      <c r="N16" s="350">
        <v>106.5</v>
      </c>
      <c r="O16" s="350">
        <v>100.9</v>
      </c>
      <c r="P16" s="350">
        <v>111.6</v>
      </c>
      <c r="Q16" s="350">
        <v>104.1</v>
      </c>
      <c r="R16" s="350">
        <v>91.7</v>
      </c>
      <c r="S16" s="350">
        <v>108.3</v>
      </c>
    </row>
    <row r="17" spans="1:19" ht="13.5" customHeight="1">
      <c r="A17" s="236" t="s">
        <v>85</v>
      </c>
      <c r="B17" s="234">
        <v>12</v>
      </c>
      <c r="D17" s="334">
        <v>102.5</v>
      </c>
      <c r="E17" s="350">
        <v>103.3</v>
      </c>
      <c r="F17" s="350">
        <v>100.9</v>
      </c>
      <c r="G17" s="350">
        <v>87.6</v>
      </c>
      <c r="H17" s="350">
        <v>95.4</v>
      </c>
      <c r="I17" s="350">
        <v>97</v>
      </c>
      <c r="J17" s="350">
        <v>98</v>
      </c>
      <c r="K17" s="350">
        <v>90.9</v>
      </c>
      <c r="L17" s="350">
        <v>107.1</v>
      </c>
      <c r="M17" s="350">
        <v>114.1</v>
      </c>
      <c r="N17" s="350">
        <v>108</v>
      </c>
      <c r="O17" s="350">
        <v>101.9</v>
      </c>
      <c r="P17" s="350">
        <v>111.3</v>
      </c>
      <c r="Q17" s="350">
        <v>104.5</v>
      </c>
      <c r="R17" s="350">
        <v>91.6</v>
      </c>
      <c r="S17" s="350">
        <v>109.1</v>
      </c>
    </row>
    <row r="18" spans="1:19" ht="13.5" customHeight="1">
      <c r="A18" s="236" t="s">
        <v>469</v>
      </c>
      <c r="B18" s="234" t="s">
        <v>361</v>
      </c>
      <c r="C18" s="246"/>
      <c r="D18" s="334">
        <v>102.1</v>
      </c>
      <c r="E18" s="350">
        <v>104.4</v>
      </c>
      <c r="F18" s="350">
        <v>100.3</v>
      </c>
      <c r="G18" s="350">
        <v>85.8</v>
      </c>
      <c r="H18" s="350">
        <v>92.3</v>
      </c>
      <c r="I18" s="350">
        <v>96.7</v>
      </c>
      <c r="J18" s="350">
        <v>97.1</v>
      </c>
      <c r="K18" s="350">
        <v>90.4</v>
      </c>
      <c r="L18" s="350">
        <v>107.9</v>
      </c>
      <c r="M18" s="350">
        <v>114.3</v>
      </c>
      <c r="N18" s="350">
        <v>109.2</v>
      </c>
      <c r="O18" s="350">
        <v>100.8</v>
      </c>
      <c r="P18" s="350">
        <v>111.5</v>
      </c>
      <c r="Q18" s="350">
        <v>103.4</v>
      </c>
      <c r="R18" s="350">
        <v>92.8</v>
      </c>
      <c r="S18" s="350">
        <v>109.3</v>
      </c>
    </row>
    <row r="19" spans="1:19" ht="13.5" customHeight="1">
      <c r="A19" s="236" t="s">
        <v>85</v>
      </c>
      <c r="B19" s="234">
        <v>2</v>
      </c>
      <c r="C19" s="246"/>
      <c r="D19" s="334">
        <v>101.8</v>
      </c>
      <c r="E19" s="350">
        <v>104</v>
      </c>
      <c r="F19" s="350">
        <v>99.6</v>
      </c>
      <c r="G19" s="350">
        <v>81</v>
      </c>
      <c r="H19" s="350">
        <v>91.7</v>
      </c>
      <c r="I19" s="350">
        <v>98.2</v>
      </c>
      <c r="J19" s="350">
        <v>97.3</v>
      </c>
      <c r="K19" s="350">
        <v>89.4</v>
      </c>
      <c r="L19" s="350">
        <v>109.5</v>
      </c>
      <c r="M19" s="350">
        <v>114.1</v>
      </c>
      <c r="N19" s="350">
        <v>107.7</v>
      </c>
      <c r="O19" s="350">
        <v>100.3</v>
      </c>
      <c r="P19" s="350">
        <v>111.6</v>
      </c>
      <c r="Q19" s="350">
        <v>103.3</v>
      </c>
      <c r="R19" s="350">
        <v>92.8</v>
      </c>
      <c r="S19" s="350">
        <v>108.4</v>
      </c>
    </row>
    <row r="20" spans="1:19" ht="13.5" customHeight="1">
      <c r="A20" s="236" t="s">
        <v>85</v>
      </c>
      <c r="B20" s="234">
        <v>3</v>
      </c>
      <c r="C20" s="246"/>
      <c r="D20" s="334">
        <v>101.4</v>
      </c>
      <c r="E20" s="350">
        <v>103.3</v>
      </c>
      <c r="F20" s="350">
        <v>99.2</v>
      </c>
      <c r="G20" s="350">
        <v>81.599999999999994</v>
      </c>
      <c r="H20" s="350">
        <v>91.9</v>
      </c>
      <c r="I20" s="350">
        <v>98.9</v>
      </c>
      <c r="J20" s="350">
        <v>97.3</v>
      </c>
      <c r="K20" s="350">
        <v>88.4</v>
      </c>
      <c r="L20" s="350">
        <v>109</v>
      </c>
      <c r="M20" s="350">
        <v>113.1</v>
      </c>
      <c r="N20" s="350">
        <v>105.9</v>
      </c>
      <c r="O20" s="350">
        <v>99.3</v>
      </c>
      <c r="P20" s="350">
        <v>110.5</v>
      </c>
      <c r="Q20" s="350">
        <v>102.9</v>
      </c>
      <c r="R20" s="350">
        <v>91.5</v>
      </c>
      <c r="S20" s="350">
        <v>108.9</v>
      </c>
    </row>
    <row r="21" spans="1:19" ht="13.5" customHeight="1">
      <c r="A21" s="237" t="s">
        <v>85</v>
      </c>
      <c r="B21" s="234">
        <v>4</v>
      </c>
      <c r="C21" s="246"/>
      <c r="D21" s="334">
        <v>102</v>
      </c>
      <c r="E21" s="350">
        <v>104.4</v>
      </c>
      <c r="F21" s="350">
        <v>100</v>
      </c>
      <c r="G21" s="350">
        <v>83.5</v>
      </c>
      <c r="H21" s="350">
        <v>91.3</v>
      </c>
      <c r="I21" s="350">
        <v>98.4</v>
      </c>
      <c r="J21" s="350">
        <v>97.5</v>
      </c>
      <c r="K21" s="350">
        <v>88.6</v>
      </c>
      <c r="L21" s="350">
        <v>107.8</v>
      </c>
      <c r="M21" s="350">
        <v>114.6</v>
      </c>
      <c r="N21" s="350">
        <v>104.3</v>
      </c>
      <c r="O21" s="350">
        <v>97.5</v>
      </c>
      <c r="P21" s="350">
        <v>110.7</v>
      </c>
      <c r="Q21" s="350">
        <v>105.5</v>
      </c>
      <c r="R21" s="350">
        <v>99.7</v>
      </c>
      <c r="S21" s="350">
        <v>109.6</v>
      </c>
    </row>
    <row r="22" spans="1:19" ht="13.5" customHeight="1">
      <c r="A22" s="236" t="s">
        <v>85</v>
      </c>
      <c r="B22" s="234">
        <v>5</v>
      </c>
      <c r="D22" s="334">
        <v>102.4</v>
      </c>
      <c r="E22" s="350">
        <v>103.9</v>
      </c>
      <c r="F22" s="350">
        <v>100.1</v>
      </c>
      <c r="G22" s="350">
        <v>86.6</v>
      </c>
      <c r="H22" s="350">
        <v>92.4</v>
      </c>
      <c r="I22" s="350">
        <v>98.5</v>
      </c>
      <c r="J22" s="350">
        <v>98.7</v>
      </c>
      <c r="K22" s="350">
        <v>88.8</v>
      </c>
      <c r="L22" s="350">
        <v>110</v>
      </c>
      <c r="M22" s="350">
        <v>114.4</v>
      </c>
      <c r="N22" s="350">
        <v>104.2</v>
      </c>
      <c r="O22" s="350">
        <v>100.5</v>
      </c>
      <c r="P22" s="350">
        <v>111.8</v>
      </c>
      <c r="Q22" s="350">
        <v>105.7</v>
      </c>
      <c r="R22" s="350">
        <v>99.4</v>
      </c>
      <c r="S22" s="350">
        <v>109.2</v>
      </c>
    </row>
    <row r="23" spans="1:19" ht="13.5" customHeight="1">
      <c r="A23" s="236" t="s">
        <v>85</v>
      </c>
      <c r="B23" s="234">
        <v>6</v>
      </c>
      <c r="C23" s="246"/>
      <c r="D23" s="334">
        <v>102.5</v>
      </c>
      <c r="E23" s="350">
        <v>103.6</v>
      </c>
      <c r="F23" s="350">
        <v>100.3</v>
      </c>
      <c r="G23" s="350">
        <v>86.4</v>
      </c>
      <c r="H23" s="350">
        <v>92.6</v>
      </c>
      <c r="I23" s="350">
        <v>97.3</v>
      </c>
      <c r="J23" s="350">
        <v>98.4</v>
      </c>
      <c r="K23" s="350">
        <v>88.9</v>
      </c>
      <c r="L23" s="350">
        <v>111.7</v>
      </c>
      <c r="M23" s="350">
        <v>115.4</v>
      </c>
      <c r="N23" s="350">
        <v>104.7</v>
      </c>
      <c r="O23" s="350">
        <v>102.3</v>
      </c>
      <c r="P23" s="350">
        <v>112.5</v>
      </c>
      <c r="Q23" s="350">
        <v>106</v>
      </c>
      <c r="R23" s="350">
        <v>100.5</v>
      </c>
      <c r="S23" s="350">
        <v>108.9</v>
      </c>
    </row>
    <row r="24" spans="1:19" ht="13.5" customHeight="1">
      <c r="A24" s="236" t="s">
        <v>85</v>
      </c>
      <c r="B24" s="234">
        <v>7</v>
      </c>
      <c r="C24" s="246"/>
      <c r="D24" s="334">
        <v>102.4</v>
      </c>
      <c r="E24" s="350">
        <v>99.9</v>
      </c>
      <c r="F24" s="350">
        <v>99.9</v>
      </c>
      <c r="G24" s="350">
        <v>86.1</v>
      </c>
      <c r="H24" s="350">
        <v>92.6</v>
      </c>
      <c r="I24" s="350">
        <v>97.4</v>
      </c>
      <c r="J24" s="350">
        <v>98.4</v>
      </c>
      <c r="K24" s="350">
        <v>89.2</v>
      </c>
      <c r="L24" s="350">
        <v>112.9</v>
      </c>
      <c r="M24" s="350">
        <v>114.3</v>
      </c>
      <c r="N24" s="350">
        <v>108.1</v>
      </c>
      <c r="O24" s="350">
        <v>102.8</v>
      </c>
      <c r="P24" s="350">
        <v>113</v>
      </c>
      <c r="Q24" s="350">
        <v>105.5</v>
      </c>
      <c r="R24" s="350">
        <v>100.8</v>
      </c>
      <c r="S24" s="350">
        <v>107.9</v>
      </c>
    </row>
    <row r="25" spans="1:19" ht="13.5" customHeight="1">
      <c r="A25" s="236" t="s">
        <v>85</v>
      </c>
      <c r="B25" s="234">
        <v>8</v>
      </c>
      <c r="C25" s="246"/>
      <c r="D25" s="334">
        <v>102.2</v>
      </c>
      <c r="E25" s="350">
        <v>99.5</v>
      </c>
      <c r="F25" s="350">
        <v>99.5</v>
      </c>
      <c r="G25" s="350">
        <v>85.3</v>
      </c>
      <c r="H25" s="350">
        <v>92</v>
      </c>
      <c r="I25" s="350">
        <v>95.5</v>
      </c>
      <c r="J25" s="350">
        <v>98.4</v>
      </c>
      <c r="K25" s="350">
        <v>89</v>
      </c>
      <c r="L25" s="350">
        <v>130.6</v>
      </c>
      <c r="M25" s="350">
        <v>114.5</v>
      </c>
      <c r="N25" s="350">
        <v>108.9</v>
      </c>
      <c r="O25" s="350">
        <v>103.5</v>
      </c>
      <c r="P25" s="350">
        <v>114</v>
      </c>
      <c r="Q25" s="350">
        <v>105.3</v>
      </c>
      <c r="R25" s="350">
        <v>99.9</v>
      </c>
      <c r="S25" s="350">
        <v>104.3</v>
      </c>
    </row>
    <row r="26" spans="1:19" ht="13.5" customHeight="1">
      <c r="A26" s="238" t="s">
        <v>85</v>
      </c>
      <c r="B26" s="242">
        <v>9</v>
      </c>
      <c r="C26" s="248"/>
      <c r="D26" s="335">
        <v>101.5</v>
      </c>
      <c r="E26" s="351">
        <v>100.3</v>
      </c>
      <c r="F26" s="351">
        <v>98.5</v>
      </c>
      <c r="G26" s="351">
        <v>84.7</v>
      </c>
      <c r="H26" s="351">
        <v>92.3</v>
      </c>
      <c r="I26" s="351">
        <v>95</v>
      </c>
      <c r="J26" s="351">
        <v>98.3</v>
      </c>
      <c r="K26" s="351">
        <v>88.8</v>
      </c>
      <c r="L26" s="351">
        <v>127.4</v>
      </c>
      <c r="M26" s="351">
        <v>114.2</v>
      </c>
      <c r="N26" s="351">
        <v>107.8</v>
      </c>
      <c r="O26" s="351">
        <v>104.7</v>
      </c>
      <c r="P26" s="351">
        <v>112.6</v>
      </c>
      <c r="Q26" s="351">
        <v>104.7</v>
      </c>
      <c r="R26" s="351">
        <v>99.7</v>
      </c>
      <c r="S26" s="351">
        <v>102.2</v>
      </c>
    </row>
    <row r="27" spans="1:19" ht="17.25" customHeight="1">
      <c r="A27" s="293"/>
      <c r="B27" s="293"/>
      <c r="C27" s="293"/>
      <c r="D27" s="260" t="s">
        <v>94</v>
      </c>
      <c r="E27" s="260"/>
      <c r="F27" s="260"/>
      <c r="G27" s="260"/>
      <c r="H27" s="260"/>
      <c r="I27" s="260"/>
      <c r="J27" s="260"/>
      <c r="K27" s="260"/>
      <c r="L27" s="260"/>
      <c r="M27" s="260"/>
      <c r="N27" s="260"/>
      <c r="O27" s="260"/>
      <c r="P27" s="260"/>
      <c r="Q27" s="260"/>
      <c r="R27" s="260"/>
      <c r="S27" s="260"/>
    </row>
    <row r="28" spans="1:19" ht="13.5" customHeight="1">
      <c r="A28" s="233" t="s">
        <v>185</v>
      </c>
      <c r="B28" s="233" t="s">
        <v>58</v>
      </c>
      <c r="C28" s="246" t="s">
        <v>56</v>
      </c>
      <c r="D28" s="255">
        <v>0.6</v>
      </c>
      <c r="E28" s="266">
        <v>-3.1</v>
      </c>
      <c r="F28" s="266">
        <v>0.4</v>
      </c>
      <c r="G28" s="266">
        <v>-63.4</v>
      </c>
      <c r="H28" s="266">
        <v>4</v>
      </c>
      <c r="I28" s="266">
        <v>0.1</v>
      </c>
      <c r="J28" s="266">
        <v>2.2999999999999998</v>
      </c>
      <c r="K28" s="266">
        <v>1.1000000000000001</v>
      </c>
      <c r="L28" s="281">
        <v>0.9</v>
      </c>
      <c r="M28" s="281">
        <v>2.9</v>
      </c>
      <c r="N28" s="281">
        <v>-1.8</v>
      </c>
      <c r="O28" s="281">
        <v>0.1</v>
      </c>
      <c r="P28" s="266">
        <v>0.8</v>
      </c>
      <c r="Q28" s="266">
        <v>3.6</v>
      </c>
      <c r="R28" s="266">
        <v>-12.5</v>
      </c>
      <c r="S28" s="281">
        <v>3.9</v>
      </c>
    </row>
    <row r="29" spans="1:19" ht="13.5" customHeight="1">
      <c r="A29" s="234" t="s">
        <v>51</v>
      </c>
      <c r="B29" s="234" t="s">
        <v>331</v>
      </c>
      <c r="C29" s="246"/>
      <c r="D29" s="256">
        <v>1.1000000000000001</v>
      </c>
      <c r="E29" s="267">
        <v>4.0999999999999996</v>
      </c>
      <c r="F29" s="267">
        <v>-0.2</v>
      </c>
      <c r="G29" s="267">
        <v>208.1</v>
      </c>
      <c r="H29" s="267">
        <v>-1.4</v>
      </c>
      <c r="I29" s="267">
        <v>1.5</v>
      </c>
      <c r="J29" s="267">
        <v>0.7</v>
      </c>
      <c r="K29" s="267">
        <v>0.7</v>
      </c>
      <c r="L29" s="282">
        <v>-1.9</v>
      </c>
      <c r="M29" s="282">
        <v>1.9</v>
      </c>
      <c r="N29" s="282">
        <v>2.7</v>
      </c>
      <c r="O29" s="282">
        <v>0.5</v>
      </c>
      <c r="P29" s="267">
        <v>-0.4</v>
      </c>
      <c r="Q29" s="267">
        <v>0.5</v>
      </c>
      <c r="R29" s="267">
        <v>-0.5</v>
      </c>
      <c r="S29" s="282">
        <v>2</v>
      </c>
    </row>
    <row r="30" spans="1:19" ht="13.5" customHeight="1">
      <c r="A30" s="234"/>
      <c r="B30" s="234" t="s">
        <v>240</v>
      </c>
      <c r="C30" s="246"/>
      <c r="D30" s="256">
        <v>-0.3</v>
      </c>
      <c r="E30" s="267">
        <v>1.2</v>
      </c>
      <c r="F30" s="267">
        <v>-1.3</v>
      </c>
      <c r="G30" s="267">
        <v>-0.9</v>
      </c>
      <c r="H30" s="267">
        <v>3.2</v>
      </c>
      <c r="I30" s="267">
        <v>3.1</v>
      </c>
      <c r="J30" s="267">
        <v>3.1</v>
      </c>
      <c r="K30" s="267">
        <v>0.1</v>
      </c>
      <c r="L30" s="282">
        <v>-0.1</v>
      </c>
      <c r="M30" s="282">
        <v>-20.3</v>
      </c>
      <c r="N30" s="282">
        <v>-9.4</v>
      </c>
      <c r="O30" s="282">
        <v>-3.1</v>
      </c>
      <c r="P30" s="267">
        <v>12.5</v>
      </c>
      <c r="Q30" s="267">
        <v>0.8</v>
      </c>
      <c r="R30" s="267">
        <v>-1.6</v>
      </c>
      <c r="S30" s="282">
        <v>-2.1</v>
      </c>
    </row>
    <row r="31" spans="1:19" ht="13.5" customHeight="1">
      <c r="A31" s="234"/>
      <c r="B31" s="234" t="s">
        <v>149</v>
      </c>
      <c r="C31" s="246"/>
      <c r="D31" s="256">
        <v>0.4</v>
      </c>
      <c r="E31" s="267">
        <v>-0.2</v>
      </c>
      <c r="F31" s="267">
        <v>-2</v>
      </c>
      <c r="G31" s="267">
        <v>-4.4000000000000004</v>
      </c>
      <c r="H31" s="267">
        <v>1.1000000000000001</v>
      </c>
      <c r="I31" s="267">
        <v>-2</v>
      </c>
      <c r="J31" s="267">
        <v>1.1000000000000001</v>
      </c>
      <c r="K31" s="267">
        <v>-8.6</v>
      </c>
      <c r="L31" s="282">
        <v>-0.8</v>
      </c>
      <c r="M31" s="282">
        <v>21.2</v>
      </c>
      <c r="N31" s="282">
        <v>-2.2000000000000002</v>
      </c>
      <c r="O31" s="282">
        <v>-0.1</v>
      </c>
      <c r="P31" s="267">
        <v>4.8</v>
      </c>
      <c r="Q31" s="267">
        <v>1</v>
      </c>
      <c r="R31" s="267">
        <v>-2.8</v>
      </c>
      <c r="S31" s="282">
        <v>7.4</v>
      </c>
    </row>
    <row r="32" spans="1:19" ht="13.5" customHeight="1">
      <c r="A32" s="234"/>
      <c r="B32" s="234" t="s">
        <v>364</v>
      </c>
      <c r="C32" s="246"/>
      <c r="D32" s="256">
        <v>0.8</v>
      </c>
      <c r="E32" s="267">
        <v>-5.2</v>
      </c>
      <c r="F32" s="267">
        <v>2.9</v>
      </c>
      <c r="G32" s="267">
        <v>-1.1000000000000001</v>
      </c>
      <c r="H32" s="267">
        <v>-4.5</v>
      </c>
      <c r="I32" s="267">
        <v>-2.2000000000000002</v>
      </c>
      <c r="J32" s="267">
        <v>-1.7</v>
      </c>
      <c r="K32" s="267">
        <v>-1.6</v>
      </c>
      <c r="L32" s="282">
        <v>-10.7</v>
      </c>
      <c r="M32" s="282">
        <v>-3.7</v>
      </c>
      <c r="N32" s="282">
        <v>3.5</v>
      </c>
      <c r="O32" s="282">
        <v>0.8</v>
      </c>
      <c r="P32" s="267">
        <v>2.4</v>
      </c>
      <c r="Q32" s="267">
        <v>1.6</v>
      </c>
      <c r="R32" s="267">
        <v>-0.7</v>
      </c>
      <c r="S32" s="282">
        <v>3.2</v>
      </c>
    </row>
    <row r="33" spans="1:32" ht="13.5" customHeight="1">
      <c r="A33" s="235"/>
      <c r="B33" s="235" t="s">
        <v>155</v>
      </c>
      <c r="C33" s="247"/>
      <c r="D33" s="258">
        <v>0.9</v>
      </c>
      <c r="E33" s="269">
        <v>7.3</v>
      </c>
      <c r="F33" s="269">
        <v>0.7</v>
      </c>
      <c r="G33" s="269">
        <v>-4.8</v>
      </c>
      <c r="H33" s="269">
        <v>1.1000000000000001</v>
      </c>
      <c r="I33" s="269">
        <v>0.1</v>
      </c>
      <c r="J33" s="269">
        <v>-1.9</v>
      </c>
      <c r="K33" s="269">
        <v>1.2</v>
      </c>
      <c r="L33" s="269">
        <v>17.2</v>
      </c>
      <c r="M33" s="269">
        <v>-2.5</v>
      </c>
      <c r="N33" s="269">
        <v>4.0999999999999996</v>
      </c>
      <c r="O33" s="269">
        <v>0.7</v>
      </c>
      <c r="P33" s="269">
        <v>2.6</v>
      </c>
      <c r="Q33" s="269">
        <v>1.6</v>
      </c>
      <c r="R33" s="269">
        <v>-4.5999999999999996</v>
      </c>
      <c r="S33" s="269">
        <v>-1.5</v>
      </c>
    </row>
    <row r="34" spans="1:32" ht="13.5" customHeight="1">
      <c r="A34" s="234" t="s">
        <v>169</v>
      </c>
      <c r="B34" s="234">
        <v>9</v>
      </c>
      <c r="C34" s="246" t="s">
        <v>253</v>
      </c>
      <c r="D34" s="336">
        <v>0.7</v>
      </c>
      <c r="E34" s="352">
        <v>8.4</v>
      </c>
      <c r="F34" s="352">
        <v>0.8</v>
      </c>
      <c r="G34" s="352">
        <v>-7.1</v>
      </c>
      <c r="H34" s="352">
        <v>1.9</v>
      </c>
      <c r="I34" s="352">
        <v>0</v>
      </c>
      <c r="J34" s="352">
        <v>-1.4</v>
      </c>
      <c r="K34" s="352">
        <v>1.4</v>
      </c>
      <c r="L34" s="352">
        <v>21.5</v>
      </c>
      <c r="M34" s="352">
        <v>-1.8</v>
      </c>
      <c r="N34" s="352">
        <v>1.8</v>
      </c>
      <c r="O34" s="352">
        <v>1.9</v>
      </c>
      <c r="P34" s="352">
        <v>1.5</v>
      </c>
      <c r="Q34" s="352">
        <v>1.9</v>
      </c>
      <c r="R34" s="352">
        <v>-2</v>
      </c>
      <c r="S34" s="352">
        <v>-3.4</v>
      </c>
    </row>
    <row r="35" spans="1:32" ht="13.5" customHeight="1">
      <c r="A35" s="236" t="s">
        <v>85</v>
      </c>
      <c r="B35" s="234">
        <v>10</v>
      </c>
      <c r="C35" s="246"/>
      <c r="D35" s="337">
        <v>0.7</v>
      </c>
      <c r="E35" s="353">
        <v>6.3</v>
      </c>
      <c r="F35" s="353">
        <v>0.9</v>
      </c>
      <c r="G35" s="353">
        <v>-6.9</v>
      </c>
      <c r="H35" s="353">
        <v>-0.4</v>
      </c>
      <c r="I35" s="353">
        <v>0.8</v>
      </c>
      <c r="J35" s="353">
        <v>0.1</v>
      </c>
      <c r="K35" s="353">
        <v>1.7</v>
      </c>
      <c r="L35" s="353">
        <v>24.7</v>
      </c>
      <c r="M35" s="353">
        <v>-1.6</v>
      </c>
      <c r="N35" s="353">
        <v>1.8</v>
      </c>
      <c r="O35" s="353">
        <v>-2.2999999999999998</v>
      </c>
      <c r="P35" s="353">
        <v>1</v>
      </c>
      <c r="Q35" s="353">
        <v>1.2</v>
      </c>
      <c r="R35" s="353">
        <v>-2.6</v>
      </c>
      <c r="S35" s="353">
        <v>-4.3</v>
      </c>
    </row>
    <row r="36" spans="1:32" ht="13.5" customHeight="1">
      <c r="A36" s="236" t="s">
        <v>85</v>
      </c>
      <c r="B36" s="234">
        <v>11</v>
      </c>
      <c r="C36" s="246"/>
      <c r="D36" s="337">
        <v>1</v>
      </c>
      <c r="E36" s="353">
        <v>8.9</v>
      </c>
      <c r="F36" s="353">
        <v>1.3</v>
      </c>
      <c r="G36" s="353">
        <v>-4.2</v>
      </c>
      <c r="H36" s="353">
        <v>-0.1</v>
      </c>
      <c r="I36" s="353">
        <v>1.7</v>
      </c>
      <c r="J36" s="353">
        <v>-0.6</v>
      </c>
      <c r="K36" s="353">
        <v>0.8</v>
      </c>
      <c r="L36" s="353">
        <v>22.1</v>
      </c>
      <c r="M36" s="353">
        <v>-1.5</v>
      </c>
      <c r="N36" s="353">
        <v>1.9</v>
      </c>
      <c r="O36" s="353">
        <v>-0.8</v>
      </c>
      <c r="P36" s="353">
        <v>1.6</v>
      </c>
      <c r="Q36" s="353">
        <v>0.9</v>
      </c>
      <c r="R36" s="353">
        <v>-3</v>
      </c>
      <c r="S36" s="353">
        <v>-3.1</v>
      </c>
    </row>
    <row r="37" spans="1:32" ht="13.5" customHeight="1">
      <c r="A37" s="236" t="s">
        <v>85</v>
      </c>
      <c r="B37" s="234">
        <v>12</v>
      </c>
      <c r="D37" s="337">
        <v>1</v>
      </c>
      <c r="E37" s="353">
        <v>10.199999999999999</v>
      </c>
      <c r="F37" s="353">
        <v>0.4</v>
      </c>
      <c r="G37" s="353">
        <v>-3.6</v>
      </c>
      <c r="H37" s="353">
        <v>-0.6</v>
      </c>
      <c r="I37" s="353">
        <v>1.1000000000000001</v>
      </c>
      <c r="J37" s="353">
        <v>-0.2</v>
      </c>
      <c r="K37" s="353">
        <v>0.3</v>
      </c>
      <c r="L37" s="353">
        <v>24.5</v>
      </c>
      <c r="M37" s="353">
        <v>-1</v>
      </c>
      <c r="N37" s="353">
        <v>3.7</v>
      </c>
      <c r="O37" s="353">
        <v>-1.2</v>
      </c>
      <c r="P37" s="353">
        <v>1.5</v>
      </c>
      <c r="Q37" s="353">
        <v>0.7</v>
      </c>
      <c r="R37" s="353">
        <v>-3.6</v>
      </c>
      <c r="S37" s="353">
        <v>-2.4</v>
      </c>
    </row>
    <row r="38" spans="1:32" ht="13.5" customHeight="1">
      <c r="A38" s="236" t="s">
        <v>469</v>
      </c>
      <c r="B38" s="234" t="s">
        <v>361</v>
      </c>
      <c r="C38" s="246"/>
      <c r="D38" s="337">
        <v>0.1</v>
      </c>
      <c r="E38" s="353">
        <v>3.9</v>
      </c>
      <c r="F38" s="353">
        <v>-0.3</v>
      </c>
      <c r="G38" s="353">
        <v>-5.2</v>
      </c>
      <c r="H38" s="353">
        <v>-5.8</v>
      </c>
      <c r="I38" s="353">
        <v>1.4</v>
      </c>
      <c r="J38" s="353">
        <v>-0.5</v>
      </c>
      <c r="K38" s="353">
        <v>0.3</v>
      </c>
      <c r="L38" s="353">
        <v>9.1</v>
      </c>
      <c r="M38" s="353">
        <v>-0.3</v>
      </c>
      <c r="N38" s="353">
        <v>3</v>
      </c>
      <c r="O38" s="353">
        <v>-1.7</v>
      </c>
      <c r="P38" s="353">
        <v>2.1</v>
      </c>
      <c r="Q38" s="353">
        <v>-0.3</v>
      </c>
      <c r="R38" s="353">
        <v>0.4</v>
      </c>
      <c r="S38" s="353">
        <v>-2.8</v>
      </c>
    </row>
    <row r="39" spans="1:32" ht="13.5" customHeight="1">
      <c r="A39" s="236" t="s">
        <v>85</v>
      </c>
      <c r="B39" s="234">
        <v>2</v>
      </c>
      <c r="C39" s="246"/>
      <c r="D39" s="337">
        <v>0.1</v>
      </c>
      <c r="E39" s="353">
        <v>3.7</v>
      </c>
      <c r="F39" s="353">
        <v>-1</v>
      </c>
      <c r="G39" s="353">
        <v>-10.4</v>
      </c>
      <c r="H39" s="353">
        <v>-6.1</v>
      </c>
      <c r="I39" s="353">
        <v>3.6</v>
      </c>
      <c r="J39" s="353">
        <v>-0.9</v>
      </c>
      <c r="K39" s="353">
        <v>-0.1</v>
      </c>
      <c r="L39" s="353">
        <v>8.8000000000000007</v>
      </c>
      <c r="M39" s="353">
        <v>0.3</v>
      </c>
      <c r="N39" s="353">
        <v>2.8</v>
      </c>
      <c r="O39" s="353">
        <v>-1</v>
      </c>
      <c r="P39" s="353">
        <v>2.2999999999999998</v>
      </c>
      <c r="Q39" s="353">
        <v>-0.5</v>
      </c>
      <c r="R39" s="353">
        <v>1.6</v>
      </c>
      <c r="S39" s="353">
        <v>-2.2999999999999998</v>
      </c>
    </row>
    <row r="40" spans="1:32" ht="13.5" customHeight="1">
      <c r="A40" s="236" t="s">
        <v>85</v>
      </c>
      <c r="B40" s="234">
        <v>3</v>
      </c>
      <c r="C40" s="246"/>
      <c r="D40" s="337">
        <v>0.5</v>
      </c>
      <c r="E40" s="353">
        <v>2.6</v>
      </c>
      <c r="F40" s="353">
        <v>-1.4</v>
      </c>
      <c r="G40" s="353">
        <v>-9.9</v>
      </c>
      <c r="H40" s="353">
        <v>-5.5</v>
      </c>
      <c r="I40" s="353">
        <v>4.5</v>
      </c>
      <c r="J40" s="353">
        <v>0.7</v>
      </c>
      <c r="K40" s="353">
        <v>-1</v>
      </c>
      <c r="L40" s="353">
        <v>8.5</v>
      </c>
      <c r="M40" s="353">
        <v>-0.9</v>
      </c>
      <c r="N40" s="353">
        <v>3.8</v>
      </c>
      <c r="O40" s="353">
        <v>-1.4</v>
      </c>
      <c r="P40" s="353">
        <v>2.2999999999999998</v>
      </c>
      <c r="Q40" s="353">
        <v>0.1</v>
      </c>
      <c r="R40" s="353">
        <v>5.2</v>
      </c>
      <c r="S40" s="353">
        <v>-1.2</v>
      </c>
    </row>
    <row r="41" spans="1:32" ht="13.5" customHeight="1">
      <c r="A41" s="237" t="s">
        <v>85</v>
      </c>
      <c r="B41" s="234">
        <v>4</v>
      </c>
      <c r="C41" s="246"/>
      <c r="D41" s="337">
        <v>-0.2</v>
      </c>
      <c r="E41" s="353">
        <v>3.2</v>
      </c>
      <c r="F41" s="353">
        <v>-2.2999999999999998</v>
      </c>
      <c r="G41" s="353">
        <v>-10.6</v>
      </c>
      <c r="H41" s="353">
        <v>-8.5</v>
      </c>
      <c r="I41" s="353">
        <v>2.7</v>
      </c>
      <c r="J41" s="353">
        <v>1.1000000000000001</v>
      </c>
      <c r="K41" s="353">
        <v>-3.3</v>
      </c>
      <c r="L41" s="353">
        <v>7.1</v>
      </c>
      <c r="M41" s="353">
        <v>1.9</v>
      </c>
      <c r="N41" s="353">
        <v>-0.4</v>
      </c>
      <c r="O41" s="353">
        <v>-1.3</v>
      </c>
      <c r="P41" s="353">
        <v>1.2</v>
      </c>
      <c r="Q41" s="353">
        <v>0.7</v>
      </c>
      <c r="R41" s="353">
        <v>6.4</v>
      </c>
      <c r="S41" s="353">
        <v>-1.6</v>
      </c>
    </row>
    <row r="42" spans="1:32" ht="13.5" customHeight="1">
      <c r="A42" s="236" t="s">
        <v>85</v>
      </c>
      <c r="B42" s="234">
        <v>5</v>
      </c>
      <c r="D42" s="337">
        <v>0.5</v>
      </c>
      <c r="E42" s="353">
        <v>2.7</v>
      </c>
      <c r="F42" s="353">
        <v>-2.2000000000000002</v>
      </c>
      <c r="G42" s="353">
        <v>-7.2</v>
      </c>
      <c r="H42" s="353">
        <v>-7.2</v>
      </c>
      <c r="I42" s="353">
        <v>3.9</v>
      </c>
      <c r="J42" s="353">
        <v>1.4</v>
      </c>
      <c r="K42" s="353">
        <v>-2.2000000000000002</v>
      </c>
      <c r="L42" s="353">
        <v>6.2</v>
      </c>
      <c r="M42" s="353">
        <v>1.7</v>
      </c>
      <c r="N42" s="353">
        <v>1.2</v>
      </c>
      <c r="O42" s="353">
        <v>0.2</v>
      </c>
      <c r="P42" s="353">
        <v>2.2000000000000002</v>
      </c>
      <c r="Q42" s="353">
        <v>1.1000000000000001</v>
      </c>
      <c r="R42" s="353">
        <v>6.1</v>
      </c>
      <c r="S42" s="353">
        <v>0.9</v>
      </c>
    </row>
    <row r="43" spans="1:32" ht="13.5" customHeight="1">
      <c r="A43" s="236" t="s">
        <v>85</v>
      </c>
      <c r="B43" s="234">
        <v>6</v>
      </c>
      <c r="C43" s="246"/>
      <c r="D43" s="337">
        <v>0.1</v>
      </c>
      <c r="E43" s="353">
        <v>1.8</v>
      </c>
      <c r="F43" s="353">
        <v>-2.2999999999999998</v>
      </c>
      <c r="G43" s="353">
        <v>-7.3</v>
      </c>
      <c r="H43" s="353">
        <v>-6.7</v>
      </c>
      <c r="I43" s="353">
        <v>2.2000000000000002</v>
      </c>
      <c r="J43" s="353">
        <v>0.7</v>
      </c>
      <c r="K43" s="353">
        <v>-2.6</v>
      </c>
      <c r="L43" s="353">
        <v>7.9</v>
      </c>
      <c r="M43" s="353">
        <v>2.2000000000000002</v>
      </c>
      <c r="N43" s="353">
        <v>0.6</v>
      </c>
      <c r="O43" s="353">
        <v>1.9</v>
      </c>
      <c r="P43" s="353">
        <v>1.4</v>
      </c>
      <c r="Q43" s="353">
        <v>1.4</v>
      </c>
      <c r="R43" s="353">
        <v>7.8</v>
      </c>
      <c r="S43" s="353">
        <v>0.2</v>
      </c>
    </row>
    <row r="44" spans="1:32" ht="13.5" customHeight="1">
      <c r="A44" s="236" t="s">
        <v>85</v>
      </c>
      <c r="B44" s="234">
        <v>7</v>
      </c>
      <c r="C44" s="246"/>
      <c r="D44" s="337">
        <v>0.1</v>
      </c>
      <c r="E44" s="353">
        <v>-2</v>
      </c>
      <c r="F44" s="353">
        <v>-2.5</v>
      </c>
      <c r="G44" s="353">
        <v>-2.6</v>
      </c>
      <c r="H44" s="353">
        <v>-6.7</v>
      </c>
      <c r="I44" s="353">
        <v>1.9</v>
      </c>
      <c r="J44" s="353">
        <v>1.2</v>
      </c>
      <c r="K44" s="353">
        <v>-3.1</v>
      </c>
      <c r="L44" s="353">
        <v>7.2</v>
      </c>
      <c r="M44" s="353">
        <v>1.3</v>
      </c>
      <c r="N44" s="353">
        <v>3.2</v>
      </c>
      <c r="O44" s="353">
        <v>0.6</v>
      </c>
      <c r="P44" s="353">
        <v>2.4</v>
      </c>
      <c r="Q44" s="353">
        <v>0.7</v>
      </c>
      <c r="R44" s="353">
        <v>8.1999999999999993</v>
      </c>
      <c r="S44" s="353">
        <v>0.9</v>
      </c>
    </row>
    <row r="45" spans="1:32" ht="13.5" customHeight="1">
      <c r="A45" s="236" t="s">
        <v>85</v>
      </c>
      <c r="B45" s="234">
        <v>8</v>
      </c>
      <c r="C45" s="246"/>
      <c r="D45" s="337">
        <v>-0.4</v>
      </c>
      <c r="E45" s="353">
        <v>-2.4</v>
      </c>
      <c r="F45" s="353">
        <v>-2.4</v>
      </c>
      <c r="G45" s="353">
        <v>-3.9</v>
      </c>
      <c r="H45" s="353">
        <v>-6.8</v>
      </c>
      <c r="I45" s="353">
        <v>-1.1000000000000001</v>
      </c>
      <c r="J45" s="353">
        <v>0.6</v>
      </c>
      <c r="K45" s="353">
        <v>-2.6</v>
      </c>
      <c r="L45" s="353">
        <v>22.1</v>
      </c>
      <c r="M45" s="353">
        <v>1.4</v>
      </c>
      <c r="N45" s="353">
        <v>1.2</v>
      </c>
      <c r="O45" s="353">
        <v>0</v>
      </c>
      <c r="P45" s="353">
        <v>3</v>
      </c>
      <c r="Q45" s="353">
        <v>0.8</v>
      </c>
      <c r="R45" s="353">
        <v>7.3</v>
      </c>
      <c r="S45" s="353">
        <v>-3.9</v>
      </c>
    </row>
    <row r="46" spans="1:32" ht="13.5" customHeight="1">
      <c r="A46" s="238" t="s">
        <v>85</v>
      </c>
      <c r="B46" s="242">
        <v>9</v>
      </c>
      <c r="C46" s="248"/>
      <c r="D46" s="259">
        <v>-0.8</v>
      </c>
      <c r="E46" s="270">
        <v>-0.9</v>
      </c>
      <c r="F46" s="270">
        <v>-3.1</v>
      </c>
      <c r="G46" s="270">
        <v>-3.9</v>
      </c>
      <c r="H46" s="270">
        <v>-5.0999999999999996</v>
      </c>
      <c r="I46" s="270">
        <v>-1.8</v>
      </c>
      <c r="J46" s="270">
        <v>0.8</v>
      </c>
      <c r="K46" s="270">
        <v>-3</v>
      </c>
      <c r="L46" s="270">
        <v>18.399999999999999</v>
      </c>
      <c r="M46" s="270">
        <v>-0.3</v>
      </c>
      <c r="N46" s="270">
        <v>1</v>
      </c>
      <c r="O46" s="270">
        <v>1.8</v>
      </c>
      <c r="P46" s="270">
        <v>1.8</v>
      </c>
      <c r="Q46" s="270">
        <v>0.1</v>
      </c>
      <c r="R46" s="270">
        <v>7.9</v>
      </c>
      <c r="S46" s="270">
        <v>-4.9000000000000004</v>
      </c>
    </row>
    <row r="47" spans="1:32" ht="27" customHeight="1">
      <c r="A47" s="239" t="s">
        <v>470</v>
      </c>
      <c r="B47" s="239"/>
      <c r="C47" s="249"/>
      <c r="D47" s="261">
        <v>-0.7</v>
      </c>
      <c r="E47" s="261">
        <v>0.8</v>
      </c>
      <c r="F47" s="261">
        <v>-1</v>
      </c>
      <c r="G47" s="261">
        <v>-0.7</v>
      </c>
      <c r="H47" s="261">
        <v>0.3</v>
      </c>
      <c r="I47" s="261">
        <v>-0.5</v>
      </c>
      <c r="J47" s="261">
        <v>-0.1</v>
      </c>
      <c r="K47" s="261">
        <v>-0.2</v>
      </c>
      <c r="L47" s="261">
        <v>-2.5</v>
      </c>
      <c r="M47" s="261">
        <v>-0.3</v>
      </c>
      <c r="N47" s="261">
        <v>-1</v>
      </c>
      <c r="O47" s="261">
        <v>1.2</v>
      </c>
      <c r="P47" s="261">
        <v>-1.2</v>
      </c>
      <c r="Q47" s="261">
        <v>-0.6</v>
      </c>
      <c r="R47" s="261">
        <v>-0.2</v>
      </c>
      <c r="S47" s="261">
        <v>-2</v>
      </c>
      <c r="T47" s="240"/>
      <c r="U47" s="240"/>
      <c r="V47" s="240"/>
      <c r="W47" s="240"/>
      <c r="X47" s="240"/>
      <c r="Y47" s="240"/>
      <c r="Z47" s="240"/>
      <c r="AA47" s="240"/>
      <c r="AB47" s="240"/>
      <c r="AC47" s="240"/>
      <c r="AD47" s="240"/>
      <c r="AE47" s="240"/>
      <c r="AF47" s="240"/>
    </row>
    <row r="48" spans="1:32" ht="27" customHeight="1">
      <c r="A48" s="240"/>
      <c r="B48" s="240"/>
      <c r="C48" s="240"/>
      <c r="D48" s="302"/>
      <c r="E48" s="302"/>
      <c r="F48" s="302"/>
      <c r="G48" s="302"/>
      <c r="H48" s="302"/>
      <c r="I48" s="302"/>
      <c r="J48" s="302"/>
      <c r="K48" s="302"/>
      <c r="L48" s="302"/>
      <c r="M48" s="302"/>
      <c r="N48" s="302"/>
      <c r="O48" s="302"/>
      <c r="P48" s="302"/>
      <c r="Q48" s="302"/>
      <c r="R48" s="302"/>
      <c r="S48" s="302"/>
      <c r="T48" s="240"/>
      <c r="U48" s="240"/>
      <c r="V48" s="240"/>
      <c r="W48" s="240"/>
      <c r="X48" s="240"/>
      <c r="Y48" s="240"/>
      <c r="Z48" s="240"/>
      <c r="AA48" s="240"/>
      <c r="AB48" s="240"/>
      <c r="AC48" s="240"/>
      <c r="AD48" s="240"/>
      <c r="AE48" s="240"/>
      <c r="AF48" s="240"/>
    </row>
    <row r="49" spans="1:19" ht="16.5">
      <c r="A49" s="228" t="s">
        <v>471</v>
      </c>
      <c r="B49" s="8"/>
      <c r="C49" s="8"/>
      <c r="H49" s="309"/>
      <c r="I49" s="309"/>
      <c r="J49" s="309"/>
      <c r="K49" s="309"/>
      <c r="L49" s="309"/>
      <c r="M49" s="309"/>
      <c r="N49" s="309"/>
      <c r="O49" s="309"/>
      <c r="S49" s="19" t="s">
        <v>131</v>
      </c>
    </row>
    <row r="50" spans="1:19">
      <c r="A50" s="229" t="s">
        <v>52</v>
      </c>
      <c r="B50" s="229"/>
      <c r="C50" s="243"/>
      <c r="D50" s="251" t="s">
        <v>69</v>
      </c>
      <c r="E50" s="251" t="s">
        <v>439</v>
      </c>
      <c r="F50" s="251" t="s">
        <v>126</v>
      </c>
      <c r="G50" s="251" t="s">
        <v>103</v>
      </c>
      <c r="H50" s="251" t="s">
        <v>214</v>
      </c>
      <c r="I50" s="251" t="s">
        <v>274</v>
      </c>
      <c r="J50" s="251" t="s">
        <v>454</v>
      </c>
      <c r="K50" s="251" t="s">
        <v>455</v>
      </c>
      <c r="L50" s="251" t="s">
        <v>79</v>
      </c>
      <c r="M50" s="251" t="s">
        <v>332</v>
      </c>
      <c r="N50" s="251" t="s">
        <v>18</v>
      </c>
      <c r="O50" s="251" t="s">
        <v>176</v>
      </c>
      <c r="P50" s="251" t="s">
        <v>132</v>
      </c>
      <c r="Q50" s="251" t="s">
        <v>457</v>
      </c>
      <c r="R50" s="251" t="s">
        <v>458</v>
      </c>
      <c r="S50" s="251" t="s">
        <v>4</v>
      </c>
    </row>
    <row r="51" spans="1:19">
      <c r="A51" s="230"/>
      <c r="B51" s="230"/>
      <c r="C51" s="244"/>
      <c r="D51" s="252" t="s">
        <v>93</v>
      </c>
      <c r="E51" s="252"/>
      <c r="F51" s="252"/>
      <c r="G51" s="252" t="s">
        <v>428</v>
      </c>
      <c r="H51" s="252" t="s">
        <v>388</v>
      </c>
      <c r="I51" s="252" t="s">
        <v>367</v>
      </c>
      <c r="J51" s="252" t="s">
        <v>460</v>
      </c>
      <c r="K51" s="252" t="s">
        <v>148</v>
      </c>
      <c r="L51" s="279" t="s">
        <v>270</v>
      </c>
      <c r="M51" s="283" t="s">
        <v>196</v>
      </c>
      <c r="N51" s="279" t="s">
        <v>278</v>
      </c>
      <c r="O51" s="279" t="s">
        <v>459</v>
      </c>
      <c r="P51" s="279" t="s">
        <v>412</v>
      </c>
      <c r="Q51" s="279" t="s">
        <v>442</v>
      </c>
      <c r="R51" s="279" t="s">
        <v>167</v>
      </c>
      <c r="S51" s="287" t="s">
        <v>334</v>
      </c>
    </row>
    <row r="52" spans="1:19" ht="18" customHeight="1">
      <c r="A52" s="231"/>
      <c r="B52" s="231"/>
      <c r="C52" s="250"/>
      <c r="D52" s="253" t="s">
        <v>209</v>
      </c>
      <c r="E52" s="253" t="s">
        <v>387</v>
      </c>
      <c r="F52" s="253" t="s">
        <v>34</v>
      </c>
      <c r="G52" s="253" t="s">
        <v>461</v>
      </c>
      <c r="H52" s="253" t="s">
        <v>16</v>
      </c>
      <c r="I52" s="253" t="s">
        <v>61</v>
      </c>
      <c r="J52" s="253" t="s">
        <v>310</v>
      </c>
      <c r="K52" s="253" t="s">
        <v>462</v>
      </c>
      <c r="L52" s="280" t="s">
        <v>161</v>
      </c>
      <c r="M52" s="284" t="s">
        <v>463</v>
      </c>
      <c r="N52" s="280" t="s">
        <v>75</v>
      </c>
      <c r="O52" s="280" t="s">
        <v>422</v>
      </c>
      <c r="P52" s="284" t="s">
        <v>304</v>
      </c>
      <c r="Q52" s="284" t="s">
        <v>464</v>
      </c>
      <c r="R52" s="280" t="s">
        <v>465</v>
      </c>
      <c r="S52" s="280" t="s">
        <v>205</v>
      </c>
    </row>
    <row r="53" spans="1:19" ht="15.75" customHeight="1">
      <c r="A53" s="293"/>
      <c r="B53" s="293"/>
      <c r="C53" s="293"/>
      <c r="D53" s="254" t="s">
        <v>134</v>
      </c>
      <c r="E53" s="254"/>
      <c r="F53" s="254"/>
      <c r="G53" s="254"/>
      <c r="H53" s="254"/>
      <c r="I53" s="254"/>
      <c r="J53" s="254"/>
      <c r="K53" s="254"/>
      <c r="L53" s="254"/>
      <c r="M53" s="254"/>
      <c r="N53" s="254"/>
      <c r="O53" s="254"/>
      <c r="P53" s="254"/>
      <c r="Q53" s="254"/>
      <c r="R53" s="254"/>
      <c r="S53" s="293"/>
    </row>
    <row r="54" spans="1:19" ht="13.5" customHeight="1">
      <c r="A54" s="233" t="s">
        <v>185</v>
      </c>
      <c r="B54" s="233" t="s">
        <v>58</v>
      </c>
      <c r="C54" s="246" t="s">
        <v>56</v>
      </c>
      <c r="D54" s="338">
        <v>98.5</v>
      </c>
      <c r="E54" s="354">
        <v>94.4</v>
      </c>
      <c r="F54" s="354">
        <v>99</v>
      </c>
      <c r="G54" s="354">
        <v>45.4</v>
      </c>
      <c r="H54" s="354">
        <v>92.5</v>
      </c>
      <c r="I54" s="354">
        <v>93.8</v>
      </c>
      <c r="J54" s="354">
        <v>93</v>
      </c>
      <c r="K54" s="354">
        <v>100.9</v>
      </c>
      <c r="L54" s="361">
        <v>129.5</v>
      </c>
      <c r="M54" s="361">
        <v>142</v>
      </c>
      <c r="N54" s="361">
        <v>104.9</v>
      </c>
      <c r="O54" s="361">
        <v>100.3</v>
      </c>
      <c r="P54" s="354">
        <v>84.3</v>
      </c>
      <c r="Q54" s="354">
        <v>101</v>
      </c>
      <c r="R54" s="354">
        <v>104.9</v>
      </c>
      <c r="S54" s="361">
        <v>103.8</v>
      </c>
    </row>
    <row r="55" spans="1:19" ht="13.5" customHeight="1">
      <c r="A55" s="234" t="s">
        <v>51</v>
      </c>
      <c r="B55" s="234" t="s">
        <v>331</v>
      </c>
      <c r="C55" s="246"/>
      <c r="D55" s="339">
        <v>99.5</v>
      </c>
      <c r="E55" s="22">
        <v>100.4</v>
      </c>
      <c r="F55" s="22">
        <v>99.9</v>
      </c>
      <c r="G55" s="22">
        <v>101.4</v>
      </c>
      <c r="H55" s="22">
        <v>94.9</v>
      </c>
      <c r="I55" s="22">
        <v>96.1</v>
      </c>
      <c r="J55" s="22">
        <v>95</v>
      </c>
      <c r="K55" s="22">
        <v>98.4</v>
      </c>
      <c r="L55" s="362">
        <v>125.3</v>
      </c>
      <c r="M55" s="362">
        <v>146.30000000000001</v>
      </c>
      <c r="N55" s="362">
        <v>105.5</v>
      </c>
      <c r="O55" s="362">
        <v>104.1</v>
      </c>
      <c r="P55" s="22">
        <v>80.3</v>
      </c>
      <c r="Q55" s="22">
        <v>100</v>
      </c>
      <c r="R55" s="22">
        <v>104.1</v>
      </c>
      <c r="S55" s="362">
        <v>104.7</v>
      </c>
    </row>
    <row r="56" spans="1:19" ht="13.5" customHeight="1">
      <c r="A56" s="234"/>
      <c r="B56" s="234" t="s">
        <v>240</v>
      </c>
      <c r="C56" s="246"/>
      <c r="D56" s="339">
        <v>100</v>
      </c>
      <c r="E56" s="22">
        <v>100</v>
      </c>
      <c r="F56" s="22">
        <v>100</v>
      </c>
      <c r="G56" s="22">
        <v>100</v>
      </c>
      <c r="H56" s="22">
        <v>100</v>
      </c>
      <c r="I56" s="22">
        <v>100</v>
      </c>
      <c r="J56" s="22">
        <v>100</v>
      </c>
      <c r="K56" s="22">
        <v>100</v>
      </c>
      <c r="L56" s="362">
        <v>100</v>
      </c>
      <c r="M56" s="362">
        <v>100</v>
      </c>
      <c r="N56" s="362">
        <v>100</v>
      </c>
      <c r="O56" s="362">
        <v>100</v>
      </c>
      <c r="P56" s="22">
        <v>100</v>
      </c>
      <c r="Q56" s="22">
        <v>100</v>
      </c>
      <c r="R56" s="22">
        <v>100</v>
      </c>
      <c r="S56" s="362">
        <v>100</v>
      </c>
    </row>
    <row r="57" spans="1:19" ht="13.5" customHeight="1">
      <c r="A57" s="234"/>
      <c r="B57" s="234" t="s">
        <v>149</v>
      </c>
      <c r="C57" s="246"/>
      <c r="D57" s="339">
        <v>101.8</v>
      </c>
      <c r="E57" s="22">
        <v>98.8</v>
      </c>
      <c r="F57" s="22">
        <v>99.2</v>
      </c>
      <c r="G57" s="22">
        <v>97.6</v>
      </c>
      <c r="H57" s="22">
        <v>99.8</v>
      </c>
      <c r="I57" s="22">
        <v>97.9</v>
      </c>
      <c r="J57" s="22">
        <v>103.8</v>
      </c>
      <c r="K57" s="22">
        <v>98.1</v>
      </c>
      <c r="L57" s="362">
        <v>104.7</v>
      </c>
      <c r="M57" s="362">
        <v>138.1</v>
      </c>
      <c r="N57" s="362">
        <v>93.7</v>
      </c>
      <c r="O57" s="362">
        <v>99</v>
      </c>
      <c r="P57" s="22">
        <v>107.9</v>
      </c>
      <c r="Q57" s="22">
        <v>101.4</v>
      </c>
      <c r="R57" s="22">
        <v>97.6</v>
      </c>
      <c r="S57" s="362">
        <v>112.1</v>
      </c>
    </row>
    <row r="58" spans="1:19" ht="13.5" customHeight="1">
      <c r="A58" s="234"/>
      <c r="B58" s="234" t="s">
        <v>364</v>
      </c>
      <c r="C58" s="246"/>
      <c r="D58" s="340">
        <v>102.5</v>
      </c>
      <c r="E58" s="271">
        <v>80.400000000000006</v>
      </c>
      <c r="F58" s="271">
        <v>101.9</v>
      </c>
      <c r="G58" s="271">
        <v>95.3</v>
      </c>
      <c r="H58" s="271">
        <v>95</v>
      </c>
      <c r="I58" s="271">
        <v>95.5</v>
      </c>
      <c r="J58" s="271">
        <v>101.2</v>
      </c>
      <c r="K58" s="271">
        <v>96.7</v>
      </c>
      <c r="L58" s="271">
        <v>79.5</v>
      </c>
      <c r="M58" s="271">
        <v>133.69999999999999</v>
      </c>
      <c r="N58" s="271">
        <v>93.7</v>
      </c>
      <c r="O58" s="271">
        <v>99.2</v>
      </c>
      <c r="P58" s="271">
        <v>111.2</v>
      </c>
      <c r="Q58" s="271">
        <v>102.5</v>
      </c>
      <c r="R58" s="271">
        <v>94.6</v>
      </c>
      <c r="S58" s="271">
        <v>117.7</v>
      </c>
    </row>
    <row r="59" spans="1:19" ht="13.5" customHeight="1">
      <c r="A59" s="235"/>
      <c r="B59" s="235" t="s">
        <v>155</v>
      </c>
      <c r="C59" s="247"/>
      <c r="D59" s="341">
        <v>103.6</v>
      </c>
      <c r="E59" s="355">
        <v>98.4</v>
      </c>
      <c r="F59" s="355">
        <v>102</v>
      </c>
      <c r="G59" s="355">
        <v>90.1</v>
      </c>
      <c r="H59" s="355">
        <v>98.1</v>
      </c>
      <c r="I59" s="355">
        <v>95.2</v>
      </c>
      <c r="J59" s="355">
        <v>98.1</v>
      </c>
      <c r="K59" s="355">
        <v>95</v>
      </c>
      <c r="L59" s="355">
        <v>130.6</v>
      </c>
      <c r="M59" s="355">
        <v>130.6</v>
      </c>
      <c r="N59" s="355">
        <v>96.2</v>
      </c>
      <c r="O59" s="355">
        <v>100.5</v>
      </c>
      <c r="P59" s="355">
        <v>116.8</v>
      </c>
      <c r="Q59" s="355">
        <v>105.5</v>
      </c>
      <c r="R59" s="355">
        <v>90.5</v>
      </c>
      <c r="S59" s="355">
        <v>115.3</v>
      </c>
    </row>
    <row r="60" spans="1:19" ht="13.5" customHeight="1">
      <c r="A60" s="234" t="s">
        <v>169</v>
      </c>
      <c r="B60" s="234">
        <v>9</v>
      </c>
      <c r="C60" s="246" t="s">
        <v>253</v>
      </c>
      <c r="D60" s="342">
        <v>103.8</v>
      </c>
      <c r="E60" s="356">
        <v>98</v>
      </c>
      <c r="F60" s="356">
        <v>102.1</v>
      </c>
      <c r="G60" s="356">
        <v>86.9</v>
      </c>
      <c r="H60" s="356">
        <v>98.7</v>
      </c>
      <c r="I60" s="356">
        <v>95.3</v>
      </c>
      <c r="J60" s="356">
        <v>98.6</v>
      </c>
      <c r="K60" s="356">
        <v>94.7</v>
      </c>
      <c r="L60" s="356">
        <v>130.9</v>
      </c>
      <c r="M60" s="356">
        <v>132</v>
      </c>
      <c r="N60" s="356">
        <v>98.5</v>
      </c>
      <c r="O60" s="356">
        <v>101.4</v>
      </c>
      <c r="P60" s="356">
        <v>117.5</v>
      </c>
      <c r="Q60" s="356">
        <v>106.1</v>
      </c>
      <c r="R60" s="356">
        <v>90</v>
      </c>
      <c r="S60" s="356">
        <v>113.5</v>
      </c>
    </row>
    <row r="61" spans="1:19" ht="13.5" customHeight="1">
      <c r="A61" s="236" t="s">
        <v>85</v>
      </c>
      <c r="B61" s="234">
        <v>10</v>
      </c>
      <c r="C61" s="246"/>
      <c r="D61" s="343">
        <v>103.6</v>
      </c>
      <c r="E61" s="357">
        <v>97</v>
      </c>
      <c r="F61" s="357">
        <v>101.8</v>
      </c>
      <c r="G61" s="357">
        <v>86.9</v>
      </c>
      <c r="H61" s="357">
        <v>96.6</v>
      </c>
      <c r="I61" s="357">
        <v>95.7</v>
      </c>
      <c r="J61" s="357">
        <v>97.7</v>
      </c>
      <c r="K61" s="357">
        <v>96.2</v>
      </c>
      <c r="L61" s="357">
        <v>131.80000000000001</v>
      </c>
      <c r="M61" s="357">
        <v>132.1</v>
      </c>
      <c r="N61" s="357">
        <v>96.7</v>
      </c>
      <c r="O61" s="357">
        <v>100.3</v>
      </c>
      <c r="P61" s="357">
        <v>118.6</v>
      </c>
      <c r="Q61" s="357">
        <v>106.3</v>
      </c>
      <c r="R61" s="357">
        <v>89.3</v>
      </c>
      <c r="S61" s="357">
        <v>112.4</v>
      </c>
    </row>
    <row r="62" spans="1:19" ht="13.5" customHeight="1">
      <c r="A62" s="236" t="s">
        <v>85</v>
      </c>
      <c r="B62" s="234">
        <v>11</v>
      </c>
      <c r="C62" s="246"/>
      <c r="D62" s="343">
        <v>103.8</v>
      </c>
      <c r="E62" s="357">
        <v>97.4</v>
      </c>
      <c r="F62" s="357">
        <v>102</v>
      </c>
      <c r="G62" s="357">
        <v>86.7</v>
      </c>
      <c r="H62" s="357">
        <v>97.2</v>
      </c>
      <c r="I62" s="357">
        <v>95.8</v>
      </c>
      <c r="J62" s="357">
        <v>98.5</v>
      </c>
      <c r="K62" s="357">
        <v>95.9</v>
      </c>
      <c r="L62" s="357">
        <v>132.1</v>
      </c>
      <c r="M62" s="357">
        <v>132</v>
      </c>
      <c r="N62" s="357">
        <v>97.3</v>
      </c>
      <c r="O62" s="357">
        <v>99.5</v>
      </c>
      <c r="P62" s="357">
        <v>118.6</v>
      </c>
      <c r="Q62" s="357">
        <v>106.3</v>
      </c>
      <c r="R62" s="357">
        <v>89.4</v>
      </c>
      <c r="S62" s="357">
        <v>113.8</v>
      </c>
    </row>
    <row r="63" spans="1:19" ht="13.5" customHeight="1">
      <c r="A63" s="236" t="s">
        <v>85</v>
      </c>
      <c r="B63" s="234">
        <v>12</v>
      </c>
      <c r="D63" s="343">
        <v>103.7</v>
      </c>
      <c r="E63" s="357">
        <v>97.6</v>
      </c>
      <c r="F63" s="357">
        <v>101.2</v>
      </c>
      <c r="G63" s="357">
        <v>85.2</v>
      </c>
      <c r="H63" s="357">
        <v>96.9</v>
      </c>
      <c r="I63" s="357">
        <v>95.7</v>
      </c>
      <c r="J63" s="357">
        <v>98.1</v>
      </c>
      <c r="K63" s="357">
        <v>95.4</v>
      </c>
      <c r="L63" s="357">
        <v>142.30000000000001</v>
      </c>
      <c r="M63" s="357">
        <v>132.30000000000001</v>
      </c>
      <c r="N63" s="357">
        <v>97.4</v>
      </c>
      <c r="O63" s="357">
        <v>100.3</v>
      </c>
      <c r="P63" s="357">
        <v>118.8</v>
      </c>
      <c r="Q63" s="357">
        <v>106.6</v>
      </c>
      <c r="R63" s="357">
        <v>89.3</v>
      </c>
      <c r="S63" s="357">
        <v>114.9</v>
      </c>
    </row>
    <row r="64" spans="1:19" ht="13.5" customHeight="1">
      <c r="A64" s="236" t="s">
        <v>469</v>
      </c>
      <c r="B64" s="234" t="s">
        <v>361</v>
      </c>
      <c r="C64" s="246"/>
      <c r="D64" s="343">
        <v>103.2</v>
      </c>
      <c r="E64" s="357">
        <v>94.3</v>
      </c>
      <c r="F64" s="357">
        <v>101</v>
      </c>
      <c r="G64" s="357">
        <v>85</v>
      </c>
      <c r="H64" s="357">
        <v>92.5</v>
      </c>
      <c r="I64" s="357">
        <v>96.5</v>
      </c>
      <c r="J64" s="357">
        <v>97.2</v>
      </c>
      <c r="K64" s="357">
        <v>94.8</v>
      </c>
      <c r="L64" s="357">
        <v>144.6</v>
      </c>
      <c r="M64" s="357">
        <v>132.80000000000001</v>
      </c>
      <c r="N64" s="357">
        <v>94.7</v>
      </c>
      <c r="O64" s="357">
        <v>99.3</v>
      </c>
      <c r="P64" s="357">
        <v>118.5</v>
      </c>
      <c r="Q64" s="357">
        <v>105.1</v>
      </c>
      <c r="R64" s="357">
        <v>97.2</v>
      </c>
      <c r="S64" s="357">
        <v>115.7</v>
      </c>
    </row>
    <row r="65" spans="1:19" ht="13.5" customHeight="1">
      <c r="A65" s="236" t="s">
        <v>85</v>
      </c>
      <c r="B65" s="234">
        <v>2</v>
      </c>
      <c r="C65" s="246"/>
      <c r="D65" s="343">
        <v>102.6</v>
      </c>
      <c r="E65" s="357">
        <v>94.8</v>
      </c>
      <c r="F65" s="357">
        <v>100.2</v>
      </c>
      <c r="G65" s="357">
        <v>80</v>
      </c>
      <c r="H65" s="357">
        <v>92.1</v>
      </c>
      <c r="I65" s="357">
        <v>97</v>
      </c>
      <c r="J65" s="357">
        <v>97.1</v>
      </c>
      <c r="K65" s="357">
        <v>95</v>
      </c>
      <c r="L65" s="357">
        <v>144.1</v>
      </c>
      <c r="M65" s="357">
        <v>132.9</v>
      </c>
      <c r="N65" s="357">
        <v>94.1</v>
      </c>
      <c r="O65" s="357">
        <v>100.3</v>
      </c>
      <c r="P65" s="357">
        <v>117.8</v>
      </c>
      <c r="Q65" s="357">
        <v>104.3</v>
      </c>
      <c r="R65" s="357">
        <v>97.2</v>
      </c>
      <c r="S65" s="357">
        <v>115.2</v>
      </c>
    </row>
    <row r="66" spans="1:19" ht="13.5" customHeight="1">
      <c r="A66" s="236" t="s">
        <v>85</v>
      </c>
      <c r="B66" s="234">
        <v>3</v>
      </c>
      <c r="C66" s="246"/>
      <c r="D66" s="343">
        <v>102.1</v>
      </c>
      <c r="E66" s="357">
        <v>95</v>
      </c>
      <c r="F66" s="357">
        <v>99.6</v>
      </c>
      <c r="G66" s="357">
        <v>79.5</v>
      </c>
      <c r="H66" s="357">
        <v>92.7</v>
      </c>
      <c r="I66" s="357">
        <v>98.1</v>
      </c>
      <c r="J66" s="357">
        <v>96.6</v>
      </c>
      <c r="K66" s="357">
        <v>93</v>
      </c>
      <c r="L66" s="357">
        <v>142.30000000000001</v>
      </c>
      <c r="M66" s="357">
        <v>131.80000000000001</v>
      </c>
      <c r="N66" s="357">
        <v>91.7</v>
      </c>
      <c r="O66" s="357">
        <v>101</v>
      </c>
      <c r="P66" s="357">
        <v>116.5</v>
      </c>
      <c r="Q66" s="357">
        <v>103.6</v>
      </c>
      <c r="R66" s="357">
        <v>94.8</v>
      </c>
      <c r="S66" s="357">
        <v>115.8</v>
      </c>
    </row>
    <row r="67" spans="1:19" ht="13.5" customHeight="1">
      <c r="A67" s="237" t="s">
        <v>85</v>
      </c>
      <c r="B67" s="234">
        <v>4</v>
      </c>
      <c r="C67" s="246"/>
      <c r="D67" s="343">
        <v>103</v>
      </c>
      <c r="E67" s="357">
        <v>98.9</v>
      </c>
      <c r="F67" s="357">
        <v>100.5</v>
      </c>
      <c r="G67" s="357">
        <v>79.8</v>
      </c>
      <c r="H67" s="357">
        <v>91.5</v>
      </c>
      <c r="I67" s="357">
        <v>98.1</v>
      </c>
      <c r="J67" s="357">
        <v>97.7</v>
      </c>
      <c r="K67" s="357">
        <v>92.5</v>
      </c>
      <c r="L67" s="357">
        <v>142.9</v>
      </c>
      <c r="M67" s="357">
        <v>134.1</v>
      </c>
      <c r="N67" s="357">
        <v>92.4</v>
      </c>
      <c r="O67" s="357">
        <v>97.6</v>
      </c>
      <c r="P67" s="357">
        <v>117.6</v>
      </c>
      <c r="Q67" s="357">
        <v>104.4</v>
      </c>
      <c r="R67" s="357">
        <v>109.8</v>
      </c>
      <c r="S67" s="357">
        <v>116.4</v>
      </c>
    </row>
    <row r="68" spans="1:19" ht="13.5" customHeight="1">
      <c r="A68" s="236" t="s">
        <v>85</v>
      </c>
      <c r="B68" s="234">
        <v>5</v>
      </c>
      <c r="D68" s="343">
        <v>103.3</v>
      </c>
      <c r="E68" s="357">
        <v>99.1</v>
      </c>
      <c r="F68" s="357">
        <v>100.9</v>
      </c>
      <c r="G68" s="357">
        <v>84.1</v>
      </c>
      <c r="H68" s="357">
        <v>91.4</v>
      </c>
      <c r="I68" s="357">
        <v>97.9</v>
      </c>
      <c r="J68" s="357">
        <v>98.4</v>
      </c>
      <c r="K68" s="357">
        <v>93.4</v>
      </c>
      <c r="L68" s="357">
        <v>142.5</v>
      </c>
      <c r="M68" s="357">
        <v>134.1</v>
      </c>
      <c r="N68" s="357">
        <v>93.5</v>
      </c>
      <c r="O68" s="357">
        <v>98.3</v>
      </c>
      <c r="P68" s="357">
        <v>118.2</v>
      </c>
      <c r="Q68" s="357">
        <v>104.9</v>
      </c>
      <c r="R68" s="357">
        <v>110.4</v>
      </c>
      <c r="S68" s="357">
        <v>115</v>
      </c>
    </row>
    <row r="69" spans="1:19" ht="13.5" customHeight="1">
      <c r="A69" s="234" t="s">
        <v>85</v>
      </c>
      <c r="B69" s="234">
        <v>6</v>
      </c>
      <c r="C69" s="246"/>
      <c r="D69" s="343">
        <v>103.2</v>
      </c>
      <c r="E69" s="357">
        <v>99</v>
      </c>
      <c r="F69" s="357">
        <v>101</v>
      </c>
      <c r="G69" s="357">
        <v>82.6</v>
      </c>
      <c r="H69" s="357">
        <v>92</v>
      </c>
      <c r="I69" s="357">
        <v>97</v>
      </c>
      <c r="J69" s="357">
        <v>98</v>
      </c>
      <c r="K69" s="357">
        <v>93.5</v>
      </c>
      <c r="L69" s="357">
        <v>141.4</v>
      </c>
      <c r="M69" s="357">
        <v>134.5</v>
      </c>
      <c r="N69" s="357">
        <v>95.1</v>
      </c>
      <c r="O69" s="357">
        <v>100.8</v>
      </c>
      <c r="P69" s="357">
        <v>118.5</v>
      </c>
      <c r="Q69" s="357">
        <v>104.1</v>
      </c>
      <c r="R69" s="357">
        <v>111.1</v>
      </c>
      <c r="S69" s="357">
        <v>114.5</v>
      </c>
    </row>
    <row r="70" spans="1:19" ht="13.5" customHeight="1">
      <c r="A70" s="236" t="s">
        <v>85</v>
      </c>
      <c r="B70" s="234">
        <v>7</v>
      </c>
      <c r="C70" s="246"/>
      <c r="D70" s="343">
        <v>103</v>
      </c>
      <c r="E70" s="357">
        <v>85.2</v>
      </c>
      <c r="F70" s="357">
        <v>100.6</v>
      </c>
      <c r="G70" s="357">
        <v>82.7</v>
      </c>
      <c r="H70" s="357">
        <v>91.5</v>
      </c>
      <c r="I70" s="357">
        <v>97.7</v>
      </c>
      <c r="J70" s="357">
        <v>98</v>
      </c>
      <c r="K70" s="357">
        <v>94.2</v>
      </c>
      <c r="L70" s="357">
        <v>140.4</v>
      </c>
      <c r="M70" s="357">
        <v>133.80000000000001</v>
      </c>
      <c r="N70" s="357">
        <v>100.9</v>
      </c>
      <c r="O70" s="357">
        <v>103.6</v>
      </c>
      <c r="P70" s="357">
        <v>118.5</v>
      </c>
      <c r="Q70" s="357">
        <v>103.6</v>
      </c>
      <c r="R70" s="357">
        <v>110.9</v>
      </c>
      <c r="S70" s="357">
        <v>113.3</v>
      </c>
    </row>
    <row r="71" spans="1:19" ht="13.5" customHeight="1">
      <c r="A71" s="236" t="s">
        <v>85</v>
      </c>
      <c r="B71" s="234">
        <v>8</v>
      </c>
      <c r="C71" s="246"/>
      <c r="D71" s="343">
        <v>102.1</v>
      </c>
      <c r="E71" s="357">
        <v>85.1</v>
      </c>
      <c r="F71" s="357">
        <v>99.9</v>
      </c>
      <c r="G71" s="357">
        <v>83.1</v>
      </c>
      <c r="H71" s="357">
        <v>90.9</v>
      </c>
      <c r="I71" s="357">
        <v>95.9</v>
      </c>
      <c r="J71" s="357">
        <v>97.6</v>
      </c>
      <c r="K71" s="357">
        <v>94</v>
      </c>
      <c r="L71" s="357">
        <v>143</v>
      </c>
      <c r="M71" s="357">
        <v>133.9</v>
      </c>
      <c r="N71" s="357">
        <v>99.7</v>
      </c>
      <c r="O71" s="357">
        <v>104.4</v>
      </c>
      <c r="P71" s="357">
        <v>118.7</v>
      </c>
      <c r="Q71" s="357">
        <v>102.9</v>
      </c>
      <c r="R71" s="357">
        <v>110.1</v>
      </c>
      <c r="S71" s="357">
        <v>109.3</v>
      </c>
    </row>
    <row r="72" spans="1:19" ht="13.5" customHeight="1">
      <c r="A72" s="238" t="s">
        <v>85</v>
      </c>
      <c r="B72" s="242">
        <v>9</v>
      </c>
      <c r="C72" s="248"/>
      <c r="D72" s="344">
        <v>101.2</v>
      </c>
      <c r="E72" s="358">
        <v>85.3</v>
      </c>
      <c r="F72" s="358">
        <v>99</v>
      </c>
      <c r="G72" s="358">
        <v>83.5</v>
      </c>
      <c r="H72" s="358">
        <v>90.9</v>
      </c>
      <c r="I72" s="358">
        <v>95.5</v>
      </c>
      <c r="J72" s="358">
        <v>97.4</v>
      </c>
      <c r="K72" s="358">
        <v>93.3</v>
      </c>
      <c r="L72" s="358">
        <v>143.6</v>
      </c>
      <c r="M72" s="358">
        <v>132.5</v>
      </c>
      <c r="N72" s="358">
        <v>98.8</v>
      </c>
      <c r="O72" s="358">
        <v>105.2</v>
      </c>
      <c r="P72" s="358">
        <v>118.2</v>
      </c>
      <c r="Q72" s="358">
        <v>101.9</v>
      </c>
      <c r="R72" s="358">
        <v>110.5</v>
      </c>
      <c r="S72" s="358">
        <v>106.8</v>
      </c>
    </row>
    <row r="73" spans="1:19" ht="17.25" customHeight="1">
      <c r="A73" s="293"/>
      <c r="B73" s="293"/>
      <c r="C73" s="293"/>
      <c r="D73" s="260" t="s">
        <v>94</v>
      </c>
      <c r="E73" s="260"/>
      <c r="F73" s="260"/>
      <c r="G73" s="260"/>
      <c r="H73" s="260"/>
      <c r="I73" s="260"/>
      <c r="J73" s="260"/>
      <c r="K73" s="260"/>
      <c r="L73" s="260"/>
      <c r="M73" s="260"/>
      <c r="N73" s="260"/>
      <c r="O73" s="260"/>
      <c r="P73" s="260"/>
      <c r="Q73" s="260"/>
      <c r="R73" s="260"/>
      <c r="S73" s="260"/>
    </row>
    <row r="74" spans="1:19" ht="13.5" customHeight="1">
      <c r="A74" s="233" t="s">
        <v>185</v>
      </c>
      <c r="B74" s="233" t="s">
        <v>58</v>
      </c>
      <c r="C74" s="246" t="s">
        <v>56</v>
      </c>
      <c r="D74" s="255">
        <v>1.3</v>
      </c>
      <c r="E74" s="266">
        <v>-0.6</v>
      </c>
      <c r="F74" s="266">
        <v>0.3</v>
      </c>
      <c r="G74" s="266">
        <v>-57.7</v>
      </c>
      <c r="H74" s="266">
        <v>8.5</v>
      </c>
      <c r="I74" s="266">
        <v>0.4</v>
      </c>
      <c r="J74" s="266">
        <v>7.5</v>
      </c>
      <c r="K74" s="266">
        <v>2.1</v>
      </c>
      <c r="L74" s="281">
        <v>1.9</v>
      </c>
      <c r="M74" s="281">
        <v>3.3</v>
      </c>
      <c r="N74" s="281">
        <v>-2.2999999999999998</v>
      </c>
      <c r="O74" s="281">
        <v>-0.5</v>
      </c>
      <c r="P74" s="266">
        <v>0.9</v>
      </c>
      <c r="Q74" s="266">
        <v>3.8</v>
      </c>
      <c r="R74" s="266">
        <v>-19</v>
      </c>
      <c r="S74" s="281">
        <v>5.0999999999999996</v>
      </c>
    </row>
    <row r="75" spans="1:19" ht="13.5" customHeight="1">
      <c r="A75" s="234" t="s">
        <v>51</v>
      </c>
      <c r="B75" s="234" t="s">
        <v>331</v>
      </c>
      <c r="C75" s="246"/>
      <c r="D75" s="256">
        <v>1.1000000000000001</v>
      </c>
      <c r="E75" s="267">
        <v>6.3</v>
      </c>
      <c r="F75" s="267">
        <v>1</v>
      </c>
      <c r="G75" s="267">
        <v>123.3</v>
      </c>
      <c r="H75" s="267">
        <v>2.5</v>
      </c>
      <c r="I75" s="267">
        <v>2.6</v>
      </c>
      <c r="J75" s="267">
        <v>2.2000000000000002</v>
      </c>
      <c r="K75" s="267">
        <v>-2.5</v>
      </c>
      <c r="L75" s="282">
        <v>-3.2</v>
      </c>
      <c r="M75" s="282">
        <v>3</v>
      </c>
      <c r="N75" s="282">
        <v>0.5</v>
      </c>
      <c r="O75" s="282">
        <v>3.8</v>
      </c>
      <c r="P75" s="267">
        <v>-4.7</v>
      </c>
      <c r="Q75" s="267">
        <v>-1</v>
      </c>
      <c r="R75" s="267">
        <v>-0.7</v>
      </c>
      <c r="S75" s="282">
        <v>0.9</v>
      </c>
    </row>
    <row r="76" spans="1:19" ht="13.5" customHeight="1">
      <c r="A76" s="234"/>
      <c r="B76" s="234" t="s">
        <v>240</v>
      </c>
      <c r="C76" s="246"/>
      <c r="D76" s="256">
        <v>0.5</v>
      </c>
      <c r="E76" s="267">
        <v>-0.4</v>
      </c>
      <c r="F76" s="267">
        <v>0.1</v>
      </c>
      <c r="G76" s="267">
        <v>-1.4</v>
      </c>
      <c r="H76" s="267">
        <v>5.4</v>
      </c>
      <c r="I76" s="267">
        <v>4</v>
      </c>
      <c r="J76" s="267">
        <v>5.2</v>
      </c>
      <c r="K76" s="267">
        <v>1.6</v>
      </c>
      <c r="L76" s="282">
        <v>-20.2</v>
      </c>
      <c r="M76" s="282">
        <v>-31.7</v>
      </c>
      <c r="N76" s="282">
        <v>-5.2</v>
      </c>
      <c r="O76" s="282">
        <v>-4</v>
      </c>
      <c r="P76" s="267">
        <v>24.5</v>
      </c>
      <c r="Q76" s="267">
        <v>0</v>
      </c>
      <c r="R76" s="267">
        <v>-4</v>
      </c>
      <c r="S76" s="282">
        <v>-4.5</v>
      </c>
    </row>
    <row r="77" spans="1:19" ht="13.5" customHeight="1">
      <c r="A77" s="234"/>
      <c r="B77" s="234" t="s">
        <v>149</v>
      </c>
      <c r="C77" s="246"/>
      <c r="D77" s="256">
        <v>1.8</v>
      </c>
      <c r="E77" s="267">
        <v>-1.2</v>
      </c>
      <c r="F77" s="267">
        <v>-0.8</v>
      </c>
      <c r="G77" s="267">
        <v>-2.4</v>
      </c>
      <c r="H77" s="267">
        <v>-0.2</v>
      </c>
      <c r="I77" s="267">
        <v>-2.1</v>
      </c>
      <c r="J77" s="267">
        <v>3.8</v>
      </c>
      <c r="K77" s="267">
        <v>-1.9</v>
      </c>
      <c r="L77" s="282">
        <v>4.7</v>
      </c>
      <c r="M77" s="282">
        <v>38.1</v>
      </c>
      <c r="N77" s="282">
        <v>-6.3</v>
      </c>
      <c r="O77" s="282">
        <v>-1</v>
      </c>
      <c r="P77" s="267">
        <v>7.9</v>
      </c>
      <c r="Q77" s="267">
        <v>1.4</v>
      </c>
      <c r="R77" s="267">
        <v>-2.4</v>
      </c>
      <c r="S77" s="282">
        <v>12.1</v>
      </c>
    </row>
    <row r="78" spans="1:19" ht="13.5" customHeight="1">
      <c r="A78" s="234"/>
      <c r="B78" s="234" t="s">
        <v>364</v>
      </c>
      <c r="C78" s="246"/>
      <c r="D78" s="256">
        <v>0.7</v>
      </c>
      <c r="E78" s="267">
        <v>-18.600000000000001</v>
      </c>
      <c r="F78" s="267">
        <v>2.7</v>
      </c>
      <c r="G78" s="267">
        <v>-2.4</v>
      </c>
      <c r="H78" s="267">
        <v>-4.8</v>
      </c>
      <c r="I78" s="267">
        <v>-2.4</v>
      </c>
      <c r="J78" s="267">
        <v>-2.5</v>
      </c>
      <c r="K78" s="267">
        <v>-1.4</v>
      </c>
      <c r="L78" s="282">
        <v>-24.1</v>
      </c>
      <c r="M78" s="282">
        <v>-3.2</v>
      </c>
      <c r="N78" s="282">
        <v>0</v>
      </c>
      <c r="O78" s="282">
        <v>0.2</v>
      </c>
      <c r="P78" s="267">
        <v>3.1</v>
      </c>
      <c r="Q78" s="267">
        <v>1.2</v>
      </c>
      <c r="R78" s="267">
        <v>-3.1</v>
      </c>
      <c r="S78" s="282">
        <v>5</v>
      </c>
    </row>
    <row r="79" spans="1:19" ht="13.5" customHeight="1">
      <c r="A79" s="235"/>
      <c r="B79" s="235" t="s">
        <v>155</v>
      </c>
      <c r="C79" s="247"/>
      <c r="D79" s="258">
        <v>1</v>
      </c>
      <c r="E79" s="269">
        <v>22.4</v>
      </c>
      <c r="F79" s="269">
        <v>0.1</v>
      </c>
      <c r="G79" s="269">
        <v>-5.5</v>
      </c>
      <c r="H79" s="269">
        <v>3.2</v>
      </c>
      <c r="I79" s="269">
        <v>-0.4</v>
      </c>
      <c r="J79" s="269">
        <v>-3</v>
      </c>
      <c r="K79" s="269">
        <v>-1.8</v>
      </c>
      <c r="L79" s="269">
        <v>64.2</v>
      </c>
      <c r="M79" s="269">
        <v>-2.2999999999999998</v>
      </c>
      <c r="N79" s="269">
        <v>2.6</v>
      </c>
      <c r="O79" s="269">
        <v>1.3</v>
      </c>
      <c r="P79" s="269">
        <v>5</v>
      </c>
      <c r="Q79" s="269">
        <v>2.8</v>
      </c>
      <c r="R79" s="269">
        <v>-4.4000000000000004</v>
      </c>
      <c r="S79" s="269">
        <v>-2</v>
      </c>
    </row>
    <row r="80" spans="1:19" ht="13.5" customHeight="1">
      <c r="A80" s="234" t="s">
        <v>169</v>
      </c>
      <c r="B80" s="234">
        <v>9</v>
      </c>
      <c r="C80" s="246" t="s">
        <v>253</v>
      </c>
      <c r="D80" s="336">
        <v>0.7</v>
      </c>
      <c r="E80" s="352">
        <v>20.5</v>
      </c>
      <c r="F80" s="352">
        <v>0.1</v>
      </c>
      <c r="G80" s="352">
        <v>-7</v>
      </c>
      <c r="H80" s="352">
        <v>4.5</v>
      </c>
      <c r="I80" s="352">
        <v>-2.1</v>
      </c>
      <c r="J80" s="352">
        <v>-2</v>
      </c>
      <c r="K80" s="352">
        <v>-1.9</v>
      </c>
      <c r="L80" s="352">
        <v>67.400000000000006</v>
      </c>
      <c r="M80" s="352">
        <v>-0.5</v>
      </c>
      <c r="N80" s="352">
        <v>3.9</v>
      </c>
      <c r="O80" s="352">
        <v>2.4</v>
      </c>
      <c r="P80" s="352">
        <v>3</v>
      </c>
      <c r="Q80" s="352">
        <v>3</v>
      </c>
      <c r="R80" s="352">
        <v>-2.2999999999999998</v>
      </c>
      <c r="S80" s="352">
        <v>-4.8</v>
      </c>
    </row>
    <row r="81" spans="1:32" ht="13.5" customHeight="1">
      <c r="A81" s="236" t="s">
        <v>85</v>
      </c>
      <c r="B81" s="234">
        <v>10</v>
      </c>
      <c r="C81" s="246"/>
      <c r="D81" s="337">
        <v>0.5</v>
      </c>
      <c r="E81" s="353">
        <v>18.600000000000001</v>
      </c>
      <c r="F81" s="353">
        <v>0.1</v>
      </c>
      <c r="G81" s="353">
        <v>-6.8</v>
      </c>
      <c r="H81" s="353">
        <v>2.2000000000000002</v>
      </c>
      <c r="I81" s="353">
        <v>-0.6</v>
      </c>
      <c r="J81" s="353">
        <v>-1.7</v>
      </c>
      <c r="K81" s="353">
        <v>-0.3</v>
      </c>
      <c r="L81" s="353">
        <v>70.8</v>
      </c>
      <c r="M81" s="353">
        <v>-0.3</v>
      </c>
      <c r="N81" s="353">
        <v>1.4</v>
      </c>
      <c r="O81" s="353">
        <v>-4.3</v>
      </c>
      <c r="P81" s="353">
        <v>3.2</v>
      </c>
      <c r="Q81" s="353">
        <v>2.9</v>
      </c>
      <c r="R81" s="353">
        <v>-3.1</v>
      </c>
      <c r="S81" s="353">
        <v>-5.7</v>
      </c>
    </row>
    <row r="82" spans="1:32" ht="13.5" customHeight="1">
      <c r="A82" s="236" t="s">
        <v>85</v>
      </c>
      <c r="B82" s="234">
        <v>11</v>
      </c>
      <c r="C82" s="246"/>
      <c r="D82" s="337">
        <v>1</v>
      </c>
      <c r="E82" s="353">
        <v>19.7</v>
      </c>
      <c r="F82" s="353">
        <v>0.4</v>
      </c>
      <c r="G82" s="353">
        <v>-7</v>
      </c>
      <c r="H82" s="353">
        <v>2.7</v>
      </c>
      <c r="I82" s="353">
        <v>0.3</v>
      </c>
      <c r="J82" s="353">
        <v>-0.8</v>
      </c>
      <c r="K82" s="353">
        <v>-0.7</v>
      </c>
      <c r="L82" s="353">
        <v>72.2</v>
      </c>
      <c r="M82" s="353">
        <v>-0.6</v>
      </c>
      <c r="N82" s="353">
        <v>2.2999999999999998</v>
      </c>
      <c r="O82" s="353">
        <v>-0.8</v>
      </c>
      <c r="P82" s="353">
        <v>3.3</v>
      </c>
      <c r="Q82" s="353">
        <v>2.5</v>
      </c>
      <c r="R82" s="353">
        <v>-3.1</v>
      </c>
      <c r="S82" s="353">
        <v>-4.2</v>
      </c>
    </row>
    <row r="83" spans="1:32" ht="13.5" customHeight="1">
      <c r="A83" s="236" t="s">
        <v>85</v>
      </c>
      <c r="B83" s="234">
        <v>12</v>
      </c>
      <c r="D83" s="337">
        <v>0.7</v>
      </c>
      <c r="E83" s="353">
        <v>23.1</v>
      </c>
      <c r="F83" s="353">
        <v>-0.3</v>
      </c>
      <c r="G83" s="353">
        <v>-8.5</v>
      </c>
      <c r="H83" s="353">
        <v>2.4</v>
      </c>
      <c r="I83" s="353">
        <v>-0.7</v>
      </c>
      <c r="J83" s="353">
        <v>-1</v>
      </c>
      <c r="K83" s="353">
        <v>0</v>
      </c>
      <c r="L83" s="353">
        <v>86.1</v>
      </c>
      <c r="M83" s="353">
        <v>-0.3</v>
      </c>
      <c r="N83" s="353">
        <v>1.5</v>
      </c>
      <c r="O83" s="353">
        <v>-1.5</v>
      </c>
      <c r="P83" s="353">
        <v>3.4</v>
      </c>
      <c r="Q83" s="353">
        <v>2.6</v>
      </c>
      <c r="R83" s="353">
        <v>-5.0999999999999996</v>
      </c>
      <c r="S83" s="353">
        <v>-3.4</v>
      </c>
    </row>
    <row r="84" spans="1:32" ht="13.5" customHeight="1">
      <c r="A84" s="236" t="s">
        <v>469</v>
      </c>
      <c r="B84" s="234" t="s">
        <v>361</v>
      </c>
      <c r="C84" s="246"/>
      <c r="D84" s="337">
        <v>0</v>
      </c>
      <c r="E84" s="353">
        <v>-4.0999999999999996</v>
      </c>
      <c r="F84" s="353">
        <v>-0.1</v>
      </c>
      <c r="G84" s="353">
        <v>-8.3000000000000007</v>
      </c>
      <c r="H84" s="353">
        <v>-5.0999999999999996</v>
      </c>
      <c r="I84" s="353">
        <v>0.7</v>
      </c>
      <c r="J84" s="353">
        <v>-1.3</v>
      </c>
      <c r="K84" s="353">
        <v>-0.3</v>
      </c>
      <c r="L84" s="353">
        <v>17.600000000000001</v>
      </c>
      <c r="M84" s="353">
        <v>0.9</v>
      </c>
      <c r="N84" s="353">
        <v>-1.3</v>
      </c>
      <c r="O84" s="353">
        <v>-2</v>
      </c>
      <c r="P84" s="353">
        <v>3.9</v>
      </c>
      <c r="Q84" s="353">
        <v>1.2</v>
      </c>
      <c r="R84" s="353">
        <v>5.4</v>
      </c>
      <c r="S84" s="353">
        <v>-2.6</v>
      </c>
    </row>
    <row r="85" spans="1:32" ht="13.5" customHeight="1">
      <c r="A85" s="236" t="s">
        <v>85</v>
      </c>
      <c r="B85" s="234">
        <v>2</v>
      </c>
      <c r="C85" s="246"/>
      <c r="D85" s="337">
        <v>-0.3</v>
      </c>
      <c r="E85" s="353">
        <v>-4</v>
      </c>
      <c r="F85" s="353">
        <v>-0.7</v>
      </c>
      <c r="G85" s="353">
        <v>-13.5</v>
      </c>
      <c r="H85" s="353">
        <v>-5.0999999999999996</v>
      </c>
      <c r="I85" s="353">
        <v>2.4</v>
      </c>
      <c r="J85" s="353">
        <v>-1.4</v>
      </c>
      <c r="K85" s="353">
        <v>0.1</v>
      </c>
      <c r="L85" s="353">
        <v>14.4</v>
      </c>
      <c r="M85" s="353">
        <v>2.1</v>
      </c>
      <c r="N85" s="353">
        <v>-1.1000000000000001</v>
      </c>
      <c r="O85" s="353">
        <v>-1</v>
      </c>
      <c r="P85" s="353">
        <v>3.6</v>
      </c>
      <c r="Q85" s="353">
        <v>0.3</v>
      </c>
      <c r="R85" s="353">
        <v>5.7</v>
      </c>
      <c r="S85" s="353">
        <v>-2.9</v>
      </c>
    </row>
    <row r="86" spans="1:32" ht="13.5" customHeight="1">
      <c r="A86" s="236" t="s">
        <v>85</v>
      </c>
      <c r="B86" s="234">
        <v>3</v>
      </c>
      <c r="C86" s="246"/>
      <c r="D86" s="337">
        <v>-0.5</v>
      </c>
      <c r="E86" s="353">
        <v>-3.3</v>
      </c>
      <c r="F86" s="353">
        <v>-1.4</v>
      </c>
      <c r="G86" s="353">
        <v>-14.3</v>
      </c>
      <c r="H86" s="353">
        <v>-3.7</v>
      </c>
      <c r="I86" s="353">
        <v>4.3</v>
      </c>
      <c r="J86" s="353">
        <v>-1.1000000000000001</v>
      </c>
      <c r="K86" s="353">
        <v>-1.4</v>
      </c>
      <c r="L86" s="353">
        <v>12.2</v>
      </c>
      <c r="M86" s="353">
        <v>1.8</v>
      </c>
      <c r="N86" s="353">
        <v>-3</v>
      </c>
      <c r="O86" s="353">
        <v>-0.7</v>
      </c>
      <c r="P86" s="353">
        <v>2.9</v>
      </c>
      <c r="Q86" s="353">
        <v>0.2</v>
      </c>
      <c r="R86" s="353">
        <v>4.4000000000000004</v>
      </c>
      <c r="S86" s="353">
        <v>-1.8</v>
      </c>
    </row>
    <row r="87" spans="1:32" ht="13.5" customHeight="1">
      <c r="A87" s="237" t="s">
        <v>85</v>
      </c>
      <c r="B87" s="234">
        <v>4</v>
      </c>
      <c r="C87" s="246"/>
      <c r="D87" s="337">
        <v>-1</v>
      </c>
      <c r="E87" s="353">
        <v>-1</v>
      </c>
      <c r="F87" s="353">
        <v>-2.2000000000000002</v>
      </c>
      <c r="G87" s="353">
        <v>-15.6</v>
      </c>
      <c r="H87" s="353">
        <v>-8.4</v>
      </c>
      <c r="I87" s="353">
        <v>2.9</v>
      </c>
      <c r="J87" s="353">
        <v>0.7</v>
      </c>
      <c r="K87" s="353">
        <v>-2.6</v>
      </c>
      <c r="L87" s="353">
        <v>10.3</v>
      </c>
      <c r="M87" s="353">
        <v>4.3</v>
      </c>
      <c r="N87" s="353">
        <v>-1.9</v>
      </c>
      <c r="O87" s="353">
        <v>0</v>
      </c>
      <c r="P87" s="353">
        <v>0.9</v>
      </c>
      <c r="Q87" s="353">
        <v>-1.3</v>
      </c>
      <c r="R87" s="353">
        <v>21.2</v>
      </c>
      <c r="S87" s="353">
        <v>-2.6</v>
      </c>
    </row>
    <row r="88" spans="1:32" ht="13.5" customHeight="1">
      <c r="A88" s="236" t="s">
        <v>85</v>
      </c>
      <c r="B88" s="234">
        <v>5</v>
      </c>
      <c r="D88" s="337">
        <v>-0.5</v>
      </c>
      <c r="E88" s="353">
        <v>-0.3</v>
      </c>
      <c r="F88" s="353">
        <v>-1.9</v>
      </c>
      <c r="G88" s="353">
        <v>-11</v>
      </c>
      <c r="H88" s="353">
        <v>-8.1999999999999993</v>
      </c>
      <c r="I88" s="353">
        <v>3.4</v>
      </c>
      <c r="J88" s="353">
        <v>0.6</v>
      </c>
      <c r="K88" s="353">
        <v>-1</v>
      </c>
      <c r="L88" s="353">
        <v>6.9</v>
      </c>
      <c r="M88" s="353">
        <v>3.6</v>
      </c>
      <c r="N88" s="353">
        <v>-1.4</v>
      </c>
      <c r="O88" s="353">
        <v>-1.8</v>
      </c>
      <c r="P88" s="353">
        <v>0.8</v>
      </c>
      <c r="Q88" s="353">
        <v>-1</v>
      </c>
      <c r="R88" s="353">
        <v>21.1</v>
      </c>
      <c r="S88" s="353">
        <v>0.4</v>
      </c>
    </row>
    <row r="89" spans="1:32" ht="13.5" customHeight="1">
      <c r="A89" s="234" t="s">
        <v>85</v>
      </c>
      <c r="B89" s="234">
        <v>6</v>
      </c>
      <c r="C89" s="246"/>
      <c r="D89" s="337">
        <v>-0.7</v>
      </c>
      <c r="E89" s="353">
        <v>0</v>
      </c>
      <c r="F89" s="353">
        <v>-1.9</v>
      </c>
      <c r="G89" s="353">
        <v>-12.4</v>
      </c>
      <c r="H89" s="353">
        <v>-7.3</v>
      </c>
      <c r="I89" s="353">
        <v>2</v>
      </c>
      <c r="J89" s="353">
        <v>0.1</v>
      </c>
      <c r="K89" s="353">
        <v>-1.2</v>
      </c>
      <c r="L89" s="353">
        <v>9.6</v>
      </c>
      <c r="M89" s="353">
        <v>3.8</v>
      </c>
      <c r="N89" s="353">
        <v>-0.6</v>
      </c>
      <c r="O89" s="353">
        <v>1.4</v>
      </c>
      <c r="P89" s="353">
        <v>0.1</v>
      </c>
      <c r="Q89" s="353">
        <v>-1.8</v>
      </c>
      <c r="R89" s="353">
        <v>22.8</v>
      </c>
      <c r="S89" s="353">
        <v>0.6</v>
      </c>
    </row>
    <row r="90" spans="1:32" ht="13.5" customHeight="1">
      <c r="A90" s="236" t="s">
        <v>85</v>
      </c>
      <c r="B90" s="234">
        <v>7</v>
      </c>
      <c r="C90" s="246"/>
      <c r="D90" s="337">
        <v>-0.8</v>
      </c>
      <c r="E90" s="353">
        <v>-13.6</v>
      </c>
      <c r="F90" s="353">
        <v>-2.2999999999999998</v>
      </c>
      <c r="G90" s="353">
        <v>-5.0999999999999996</v>
      </c>
      <c r="H90" s="353">
        <v>-7.8</v>
      </c>
      <c r="I90" s="353">
        <v>3</v>
      </c>
      <c r="J90" s="353">
        <v>-0.4</v>
      </c>
      <c r="K90" s="353">
        <v>-0.7</v>
      </c>
      <c r="L90" s="353">
        <v>7.2</v>
      </c>
      <c r="M90" s="353">
        <v>3.5</v>
      </c>
      <c r="N90" s="353">
        <v>4.2</v>
      </c>
      <c r="O90" s="353">
        <v>2.8</v>
      </c>
      <c r="P90" s="353">
        <v>0.8</v>
      </c>
      <c r="Q90" s="353">
        <v>-2.4</v>
      </c>
      <c r="R90" s="353">
        <v>22.7</v>
      </c>
      <c r="S90" s="353">
        <v>1.4</v>
      </c>
    </row>
    <row r="91" spans="1:32" ht="13.5" customHeight="1">
      <c r="A91" s="236" t="s">
        <v>85</v>
      </c>
      <c r="B91" s="234">
        <v>8</v>
      </c>
      <c r="C91" s="246"/>
      <c r="D91" s="337">
        <v>-1.6</v>
      </c>
      <c r="E91" s="353">
        <v>-13.7</v>
      </c>
      <c r="F91" s="353">
        <v>-2.2999999999999998</v>
      </c>
      <c r="G91" s="353">
        <v>-3.9</v>
      </c>
      <c r="H91" s="353">
        <v>-7.6</v>
      </c>
      <c r="I91" s="353">
        <v>1.1000000000000001</v>
      </c>
      <c r="J91" s="353">
        <v>-1.3</v>
      </c>
      <c r="K91" s="353">
        <v>-0.6</v>
      </c>
      <c r="L91" s="353">
        <v>8.8000000000000007</v>
      </c>
      <c r="M91" s="353">
        <v>2.8</v>
      </c>
      <c r="N91" s="353">
        <v>2.8</v>
      </c>
      <c r="O91" s="353">
        <v>3.4</v>
      </c>
      <c r="P91" s="353">
        <v>0.8</v>
      </c>
      <c r="Q91" s="353">
        <v>-2.5</v>
      </c>
      <c r="R91" s="353">
        <v>22.3</v>
      </c>
      <c r="S91" s="353">
        <v>-4.5</v>
      </c>
    </row>
    <row r="92" spans="1:32" ht="13.5" customHeight="1">
      <c r="A92" s="238" t="s">
        <v>85</v>
      </c>
      <c r="B92" s="242">
        <v>9</v>
      </c>
      <c r="C92" s="248"/>
      <c r="D92" s="259">
        <v>-2.5</v>
      </c>
      <c r="E92" s="270">
        <v>-13</v>
      </c>
      <c r="F92" s="270">
        <v>-3</v>
      </c>
      <c r="G92" s="270">
        <v>-3.9</v>
      </c>
      <c r="H92" s="270">
        <v>-7.9</v>
      </c>
      <c r="I92" s="270">
        <v>0.2</v>
      </c>
      <c r="J92" s="270">
        <v>-1.2</v>
      </c>
      <c r="K92" s="270">
        <v>-1.5</v>
      </c>
      <c r="L92" s="270">
        <v>9.6999999999999993</v>
      </c>
      <c r="M92" s="270">
        <v>0.4</v>
      </c>
      <c r="N92" s="270">
        <v>0.3</v>
      </c>
      <c r="O92" s="270">
        <v>3.7</v>
      </c>
      <c r="P92" s="270">
        <v>0.6</v>
      </c>
      <c r="Q92" s="270">
        <v>-4</v>
      </c>
      <c r="R92" s="270">
        <v>22.8</v>
      </c>
      <c r="S92" s="270">
        <v>-5.9</v>
      </c>
    </row>
    <row r="93" spans="1:32" ht="27" customHeight="1">
      <c r="A93" s="239" t="s">
        <v>470</v>
      </c>
      <c r="B93" s="239"/>
      <c r="C93" s="249"/>
      <c r="D93" s="304">
        <v>-0.9</v>
      </c>
      <c r="E93" s="261">
        <v>0.2</v>
      </c>
      <c r="F93" s="261">
        <v>-0.9</v>
      </c>
      <c r="G93" s="261">
        <v>0.5</v>
      </c>
      <c r="H93" s="261">
        <v>0</v>
      </c>
      <c r="I93" s="261">
        <v>-0.4</v>
      </c>
      <c r="J93" s="261">
        <v>-0.2</v>
      </c>
      <c r="K93" s="261">
        <v>-0.7</v>
      </c>
      <c r="L93" s="261">
        <v>0.4</v>
      </c>
      <c r="M93" s="261">
        <v>-1</v>
      </c>
      <c r="N93" s="261">
        <v>-0.9</v>
      </c>
      <c r="O93" s="261">
        <v>0.8</v>
      </c>
      <c r="P93" s="261">
        <v>-0.4</v>
      </c>
      <c r="Q93" s="261">
        <v>-1</v>
      </c>
      <c r="R93" s="261">
        <v>0.4</v>
      </c>
      <c r="S93" s="261">
        <v>-2.2999999999999998</v>
      </c>
      <c r="T93" s="240"/>
      <c r="U93" s="240"/>
      <c r="V93" s="240"/>
      <c r="W93" s="240"/>
      <c r="X93" s="240"/>
      <c r="Y93" s="240"/>
      <c r="Z93" s="240"/>
      <c r="AA93" s="240"/>
      <c r="AB93" s="240"/>
      <c r="AC93" s="240"/>
      <c r="AD93" s="240"/>
      <c r="AE93" s="240"/>
      <c r="AF93" s="240"/>
    </row>
    <row r="94" spans="1:32" ht="22.5" customHeight="1">
      <c r="A94" s="327"/>
      <c r="B94" s="327"/>
      <c r="C94" s="327"/>
      <c r="D94" s="327"/>
      <c r="E94" s="327"/>
      <c r="F94" s="327"/>
      <c r="G94" s="327"/>
      <c r="H94" s="327"/>
      <c r="I94" s="327"/>
      <c r="J94" s="327"/>
      <c r="K94" s="327"/>
      <c r="L94" s="327"/>
      <c r="M94" s="327"/>
      <c r="N94" s="327"/>
      <c r="O94" s="327"/>
      <c r="P94" s="327"/>
      <c r="Q94" s="327"/>
      <c r="R94" s="327"/>
      <c r="S94" s="327"/>
    </row>
    <row r="95" spans="1:32">
      <c r="A95" s="328"/>
    </row>
  </sheetData>
  <mergeCells count="12">
    <mergeCell ref="G2:N2"/>
    <mergeCell ref="H3:O3"/>
    <mergeCell ref="D7:R7"/>
    <mergeCell ref="D27:S27"/>
    <mergeCell ref="A47:C47"/>
    <mergeCell ref="H49:O49"/>
    <mergeCell ref="D53:R53"/>
    <mergeCell ref="D73:S73"/>
    <mergeCell ref="A93:C93"/>
    <mergeCell ref="A94:S94"/>
    <mergeCell ref="A4:C6"/>
    <mergeCell ref="A50:C52"/>
  </mergeCells>
  <phoneticPr fontId="5"/>
  <pageMargins left="0.78740157480314965" right="0.39370078740157483" top="0.43307086614173229" bottom="0.59055118110236227" header="0.31496062992125984" footer="0.35433070866141736"/>
  <pageSetup paperSize="9" scale="60" fitToWidth="1" fitToHeight="1" orientation="portrait" usePrinterDefaults="1" r:id="rId1"/>
  <headerFooter alignWithMargins="0">
    <oddFooter>&amp;C&amp;"ＭＳ Ｐゴシック,標準"&amp;12- 12 -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31">
    <tabColor indexed="14"/>
    <pageSetUpPr fitToPage="1"/>
  </sheetPr>
  <dimension ref="A1:S52"/>
  <sheetViews>
    <sheetView workbookViewId="0"/>
  </sheetViews>
  <sheetFormatPr defaultColWidth="9" defaultRowHeight="13"/>
  <cols>
    <col min="1" max="1" width="9.08984375" style="1" customWidth="1"/>
    <col min="2" max="2" width="5.26953125" style="1" customWidth="1"/>
    <col min="3" max="3" width="4.453125" style="1" customWidth="1"/>
    <col min="4" max="4" width="2.7265625" style="1" customWidth="1"/>
    <col min="5" max="18" width="9.7265625" style="1" customWidth="1"/>
    <col min="19" max="19" width="7.453125" style="1" customWidth="1"/>
    <col min="20" max="20" width="9" style="1" bestFit="1" customWidth="0"/>
    <col min="21" max="16384" width="9" style="1"/>
  </cols>
  <sheetData>
    <row r="1" spans="1:19" ht="9" customHeight="1">
      <c r="H1" s="2"/>
      <c r="I1" s="2"/>
      <c r="J1" s="2"/>
      <c r="K1" s="2"/>
      <c r="L1" s="2"/>
      <c r="M1" s="2"/>
    </row>
    <row r="2" spans="1:19" ht="22.5" customHeight="1">
      <c r="B2" s="368"/>
      <c r="C2" s="368"/>
      <c r="D2" s="368"/>
      <c r="G2" s="417"/>
      <c r="H2" s="2"/>
      <c r="I2" s="422" t="s">
        <v>165</v>
      </c>
      <c r="J2" s="423"/>
      <c r="K2" s="423"/>
      <c r="L2" s="423"/>
      <c r="M2" s="2"/>
      <c r="N2" s="2"/>
      <c r="Q2" s="440"/>
    </row>
    <row r="3" spans="1:19">
      <c r="B3" s="228" t="s">
        <v>62</v>
      </c>
      <c r="C3" s="228"/>
      <c r="D3" s="228"/>
      <c r="E3" s="397"/>
      <c r="F3" s="397"/>
      <c r="Q3" s="397" t="s">
        <v>299</v>
      </c>
      <c r="R3" s="444"/>
    </row>
    <row r="4" spans="1:19">
      <c r="B4" s="369" t="s">
        <v>229</v>
      </c>
      <c r="C4" s="378"/>
      <c r="D4" s="387"/>
      <c r="E4" s="398" t="s">
        <v>230</v>
      </c>
      <c r="F4" s="405"/>
      <c r="G4" s="398" t="s">
        <v>203</v>
      </c>
      <c r="H4" s="420"/>
      <c r="I4" s="398" t="s">
        <v>89</v>
      </c>
      <c r="J4" s="405"/>
      <c r="K4" s="425" t="s">
        <v>154</v>
      </c>
      <c r="L4" s="420"/>
      <c r="M4" s="427" t="s">
        <v>234</v>
      </c>
      <c r="N4" s="428"/>
      <c r="O4" s="429" t="s">
        <v>21</v>
      </c>
      <c r="P4" s="405"/>
      <c r="Q4" s="398" t="s">
        <v>237</v>
      </c>
      <c r="R4" s="420"/>
    </row>
    <row r="5" spans="1:19">
      <c r="B5" s="370"/>
      <c r="C5" s="379"/>
      <c r="D5" s="388"/>
      <c r="E5" s="399" t="s">
        <v>242</v>
      </c>
      <c r="F5" s="406" t="s">
        <v>478</v>
      </c>
      <c r="G5" s="399" t="s">
        <v>242</v>
      </c>
      <c r="H5" s="406" t="s">
        <v>478</v>
      </c>
      <c r="I5" s="399" t="s">
        <v>242</v>
      </c>
      <c r="J5" s="406" t="s">
        <v>478</v>
      </c>
      <c r="K5" s="399" t="s">
        <v>242</v>
      </c>
      <c r="L5" s="406" t="s">
        <v>478</v>
      </c>
      <c r="M5" s="399" t="s">
        <v>242</v>
      </c>
      <c r="N5" s="406" t="s">
        <v>478</v>
      </c>
      <c r="O5" s="430" t="s">
        <v>479</v>
      </c>
      <c r="P5" s="406" t="s">
        <v>480</v>
      </c>
      <c r="Q5" s="430" t="s">
        <v>479</v>
      </c>
      <c r="R5" s="406" t="s">
        <v>480</v>
      </c>
    </row>
    <row r="6" spans="1:19" s="130" customFormat="1" ht="8.5">
      <c r="B6" s="371"/>
      <c r="C6" s="380"/>
      <c r="D6" s="389"/>
      <c r="E6" s="400"/>
      <c r="F6" s="407" t="s">
        <v>135</v>
      </c>
      <c r="G6" s="193"/>
      <c r="H6" s="407" t="s">
        <v>135</v>
      </c>
      <c r="I6" s="400"/>
      <c r="J6" s="407" t="s">
        <v>135</v>
      </c>
      <c r="K6" s="193"/>
      <c r="L6" s="407" t="s">
        <v>135</v>
      </c>
      <c r="M6" s="400"/>
      <c r="N6" s="407" t="s">
        <v>135</v>
      </c>
      <c r="O6" s="431" t="s">
        <v>135</v>
      </c>
      <c r="P6" s="407" t="s">
        <v>55</v>
      </c>
      <c r="Q6" s="441" t="s">
        <v>135</v>
      </c>
      <c r="R6" s="407" t="s">
        <v>55</v>
      </c>
    </row>
    <row r="7" spans="1:19">
      <c r="B7" s="372" t="s">
        <v>169</v>
      </c>
      <c r="C7" s="381">
        <v>10</v>
      </c>
      <c r="D7" s="1" t="s">
        <v>253</v>
      </c>
      <c r="E7" s="401">
        <v>105.4</v>
      </c>
      <c r="F7" s="408">
        <v>0.86124401913876147</v>
      </c>
      <c r="G7" s="2">
        <v>105.2</v>
      </c>
      <c r="H7" s="408">
        <v>0.47755491881566381</v>
      </c>
      <c r="I7" s="401">
        <v>103.9</v>
      </c>
      <c r="J7" s="408">
        <v>0.58083252662149909</v>
      </c>
      <c r="K7" s="2">
        <v>125.6</v>
      </c>
      <c r="L7" s="408">
        <v>0.7217321571772185</v>
      </c>
      <c r="M7" s="401">
        <v>103.6</v>
      </c>
      <c r="N7" s="408">
        <v>0</v>
      </c>
      <c r="O7" s="432">
        <v>2.14</v>
      </c>
      <c r="P7" s="436">
        <v>0.4700000000000002</v>
      </c>
      <c r="Q7" s="442">
        <v>2.0299999999999998</v>
      </c>
      <c r="R7" s="436">
        <v>0.36999999999999988</v>
      </c>
      <c r="S7" s="2"/>
    </row>
    <row r="8" spans="1:19">
      <c r="B8" s="373" t="s">
        <v>85</v>
      </c>
      <c r="C8" s="381">
        <v>11</v>
      </c>
      <c r="E8" s="401">
        <v>105.1</v>
      </c>
      <c r="F8" s="408">
        <v>-0.28462998102467868</v>
      </c>
      <c r="G8" s="2">
        <v>105.2</v>
      </c>
      <c r="H8" s="408">
        <v>0</v>
      </c>
      <c r="I8" s="401">
        <v>102.6</v>
      </c>
      <c r="J8" s="408">
        <v>-1.2512030798845153</v>
      </c>
      <c r="K8" s="2">
        <v>120.8</v>
      </c>
      <c r="L8" s="408">
        <v>-3.8216560509554118</v>
      </c>
      <c r="M8" s="401">
        <v>103.6</v>
      </c>
      <c r="N8" s="408">
        <v>0</v>
      </c>
      <c r="O8" s="432">
        <v>1.9300000000000002</v>
      </c>
      <c r="P8" s="436">
        <v>-0.21000000000000019</v>
      </c>
      <c r="Q8" s="442">
        <v>1.66</v>
      </c>
      <c r="R8" s="436">
        <v>-0.36999999999999988</v>
      </c>
      <c r="S8" s="2"/>
    </row>
    <row r="9" spans="1:19">
      <c r="B9" s="373" t="s">
        <v>85</v>
      </c>
      <c r="C9" s="381">
        <v>12</v>
      </c>
      <c r="D9" s="390"/>
      <c r="E9" s="401">
        <v>106.7</v>
      </c>
      <c r="F9" s="408">
        <v>1.5223596574690852</v>
      </c>
      <c r="G9" s="2">
        <v>104.9</v>
      </c>
      <c r="H9" s="408">
        <v>-0.28517110266159423</v>
      </c>
      <c r="I9" s="401">
        <v>102.2</v>
      </c>
      <c r="J9" s="408">
        <v>-0.38986354775827631</v>
      </c>
      <c r="K9" s="2">
        <v>119.1</v>
      </c>
      <c r="L9" s="408">
        <v>-1.4072847682119229</v>
      </c>
      <c r="M9" s="401">
        <v>103.8</v>
      </c>
      <c r="N9" s="408">
        <v>0.1930501930501958</v>
      </c>
      <c r="O9" s="432">
        <v>1.44</v>
      </c>
      <c r="P9" s="436">
        <v>-0.49</v>
      </c>
      <c r="Q9" s="442">
        <v>1.35</v>
      </c>
      <c r="R9" s="436">
        <v>-0.30999999999999983</v>
      </c>
      <c r="S9" s="2"/>
    </row>
    <row r="10" spans="1:19">
      <c r="A10" s="363"/>
      <c r="B10" s="1" t="s">
        <v>469</v>
      </c>
      <c r="C10" s="381" t="s">
        <v>361</v>
      </c>
      <c r="E10" s="401">
        <v>106.1</v>
      </c>
      <c r="F10" s="408">
        <v>-0.56232427366448789</v>
      </c>
      <c r="G10" s="2">
        <v>103.9</v>
      </c>
      <c r="H10" s="408">
        <v>-0.95328884652049561</v>
      </c>
      <c r="I10" s="401">
        <v>103.7</v>
      </c>
      <c r="J10" s="408">
        <v>1.4677103718199609</v>
      </c>
      <c r="K10" s="2">
        <v>126.5</v>
      </c>
      <c r="L10" s="408">
        <v>6.2132661628883339</v>
      </c>
      <c r="M10" s="401">
        <v>103.4</v>
      </c>
      <c r="N10" s="408">
        <v>-0.38535645472060837</v>
      </c>
      <c r="O10" s="432">
        <v>1.76</v>
      </c>
      <c r="P10" s="436">
        <v>0.32000000000000006</v>
      </c>
      <c r="Q10" s="442">
        <v>1.85</v>
      </c>
      <c r="R10" s="436">
        <v>0.5</v>
      </c>
      <c r="S10" s="2"/>
    </row>
    <row r="11" spans="1:19">
      <c r="A11" s="363"/>
      <c r="B11" s="1" t="s">
        <v>85</v>
      </c>
      <c r="C11" s="381">
        <v>2</v>
      </c>
      <c r="D11" s="390"/>
      <c r="E11" s="401">
        <v>103.5</v>
      </c>
      <c r="F11" s="408">
        <v>-2.4505183788878364</v>
      </c>
      <c r="G11" s="2">
        <v>103.7</v>
      </c>
      <c r="H11" s="408">
        <v>-0.19249278152069568</v>
      </c>
      <c r="I11" s="401">
        <v>103.8</v>
      </c>
      <c r="J11" s="408">
        <v>9.6432015429116988e-002</v>
      </c>
      <c r="K11" s="401">
        <v>117.5</v>
      </c>
      <c r="L11" s="408">
        <v>-7.1146245059288544</v>
      </c>
      <c r="M11" s="401">
        <v>103.3</v>
      </c>
      <c r="N11" s="408">
        <v>-9.6711798839466651e-002</v>
      </c>
      <c r="O11" s="432">
        <v>1.72</v>
      </c>
      <c r="P11" s="436">
        <v>-4.0000000000000036e-002</v>
      </c>
      <c r="Q11" s="442">
        <v>1.92</v>
      </c>
      <c r="R11" s="436">
        <v>6.999999999999984e-002</v>
      </c>
      <c r="S11" s="2"/>
    </row>
    <row r="12" spans="1:19">
      <c r="A12" s="364"/>
      <c r="B12" s="373" t="s">
        <v>85</v>
      </c>
      <c r="C12" s="381">
        <v>3</v>
      </c>
      <c r="D12" s="390"/>
      <c r="E12" s="401">
        <v>104.7</v>
      </c>
      <c r="F12" s="408">
        <v>1.1594202898550752</v>
      </c>
      <c r="G12" s="2">
        <v>104</v>
      </c>
      <c r="H12" s="408">
        <v>0.28929604628736466</v>
      </c>
      <c r="I12" s="401">
        <v>103.8</v>
      </c>
      <c r="J12" s="408">
        <v>0</v>
      </c>
      <c r="K12" s="2">
        <v>116.2</v>
      </c>
      <c r="L12" s="408">
        <v>-1.1063829787234019</v>
      </c>
      <c r="M12" s="401">
        <v>103.3</v>
      </c>
      <c r="N12" s="408">
        <v>0</v>
      </c>
      <c r="O12" s="432">
        <v>2</v>
      </c>
      <c r="P12" s="436">
        <v>0.28000000000000003</v>
      </c>
      <c r="Q12" s="442">
        <v>1.73</v>
      </c>
      <c r="R12" s="436">
        <v>-0.18999999999999995</v>
      </c>
      <c r="S12" s="2"/>
    </row>
    <row r="13" spans="1:19">
      <c r="B13" s="374" t="s">
        <v>85</v>
      </c>
      <c r="C13" s="381">
        <v>4</v>
      </c>
      <c r="E13" s="401">
        <v>105</v>
      </c>
      <c r="F13" s="408">
        <v>0.28653295128939554</v>
      </c>
      <c r="G13" s="2">
        <v>104.3</v>
      </c>
      <c r="H13" s="408">
        <v>0.28846153846153577</v>
      </c>
      <c r="I13" s="401">
        <v>102.9</v>
      </c>
      <c r="J13" s="408">
        <v>-0.86705202312137908</v>
      </c>
      <c r="K13" s="2">
        <v>127.4</v>
      </c>
      <c r="L13" s="408">
        <v>9.6385542168674725</v>
      </c>
      <c r="M13" s="401">
        <v>102.7</v>
      </c>
      <c r="N13" s="408">
        <v>-0.58083252662148532</v>
      </c>
      <c r="O13" s="432">
        <v>1.46</v>
      </c>
      <c r="P13" s="436">
        <v>-0.54</v>
      </c>
      <c r="Q13" s="442">
        <v>1.6800000000000002</v>
      </c>
      <c r="R13" s="436">
        <v>-5.0000000000000044e-002</v>
      </c>
      <c r="S13" s="2"/>
    </row>
    <row r="14" spans="1:19">
      <c r="A14" s="363"/>
      <c r="B14" s="1" t="s">
        <v>85</v>
      </c>
      <c r="C14" s="381">
        <v>5</v>
      </c>
      <c r="D14" s="390"/>
      <c r="E14" s="401">
        <v>106.7</v>
      </c>
      <c r="F14" s="408">
        <v>1.6190476190476217</v>
      </c>
      <c r="G14" s="2">
        <v>104.8</v>
      </c>
      <c r="H14" s="408">
        <v>0.4793863854266539</v>
      </c>
      <c r="I14" s="401">
        <v>106.7</v>
      </c>
      <c r="J14" s="408">
        <v>3.692905733722057</v>
      </c>
      <c r="K14" s="2">
        <v>133.30000000000001</v>
      </c>
      <c r="L14" s="408">
        <v>4.6310832025117783</v>
      </c>
      <c r="M14" s="401">
        <v>103</v>
      </c>
      <c r="N14" s="408">
        <v>0.29211295034079565</v>
      </c>
      <c r="O14" s="432">
        <v>1.8</v>
      </c>
      <c r="P14" s="436">
        <v>0.34000000000000008</v>
      </c>
      <c r="Q14" s="442">
        <v>1.56</v>
      </c>
      <c r="R14" s="436">
        <v>-0.12000000000000011</v>
      </c>
      <c r="S14" s="2"/>
    </row>
    <row r="15" spans="1:19">
      <c r="A15" s="363"/>
      <c r="B15" s="1" t="s">
        <v>85</v>
      </c>
      <c r="C15" s="381">
        <v>6</v>
      </c>
      <c r="D15" s="391"/>
      <c r="E15" s="401">
        <v>104.1</v>
      </c>
      <c r="F15" s="408">
        <v>-2.4367385192127538</v>
      </c>
      <c r="G15" s="2">
        <v>104.5</v>
      </c>
      <c r="H15" s="408">
        <v>-0.28625954198473014</v>
      </c>
      <c r="I15" s="401">
        <v>103.7</v>
      </c>
      <c r="J15" s="408">
        <v>-2.8116213683223994</v>
      </c>
      <c r="K15" s="2">
        <v>128.30000000000001</v>
      </c>
      <c r="L15" s="408">
        <v>-3.7509377344336086</v>
      </c>
      <c r="M15" s="401">
        <v>102.9</v>
      </c>
      <c r="N15" s="408">
        <v>-9.7087378640771174e-002</v>
      </c>
      <c r="O15" s="432">
        <v>1.8</v>
      </c>
      <c r="P15" s="436">
        <v>0</v>
      </c>
      <c r="Q15" s="442">
        <v>1.9300000000000002</v>
      </c>
      <c r="R15" s="436">
        <v>0.36999999999999988</v>
      </c>
      <c r="S15" s="2"/>
    </row>
    <row r="16" spans="1:19" ht="13.5" customHeight="1">
      <c r="A16" s="363"/>
      <c r="B16" s="1" t="s">
        <v>85</v>
      </c>
      <c r="C16" s="381">
        <v>7</v>
      </c>
      <c r="D16" s="391"/>
      <c r="E16" s="401">
        <v>111.1</v>
      </c>
      <c r="F16" s="408">
        <v>6.7243035542747371</v>
      </c>
      <c r="G16" s="2">
        <v>104.4</v>
      </c>
      <c r="H16" s="408">
        <v>-9.569377990430078e-002</v>
      </c>
      <c r="I16" s="401">
        <v>102.8</v>
      </c>
      <c r="J16" s="408">
        <v>-0.86788813886210769</v>
      </c>
      <c r="K16" s="2">
        <v>124.5</v>
      </c>
      <c r="L16" s="408">
        <v>-2.9618082618862127</v>
      </c>
      <c r="M16" s="401">
        <v>102.5</v>
      </c>
      <c r="N16" s="408">
        <v>-0.3887269193391697</v>
      </c>
      <c r="O16" s="432">
        <v>1.78</v>
      </c>
      <c r="P16" s="436">
        <v>-2.0000000000000018e-002</v>
      </c>
      <c r="Q16" s="442">
        <v>2.09</v>
      </c>
      <c r="R16" s="436">
        <v>0.1599999999999997</v>
      </c>
    </row>
    <row r="17" spans="1:18" ht="13.5" customHeight="1">
      <c r="A17" s="365"/>
      <c r="B17" s="375" t="s">
        <v>85</v>
      </c>
      <c r="C17" s="382">
        <v>8</v>
      </c>
      <c r="D17" s="392"/>
      <c r="E17" s="402">
        <v>105</v>
      </c>
      <c r="F17" s="409">
        <v>-5.4905490549054861</v>
      </c>
      <c r="G17" s="413">
        <v>105</v>
      </c>
      <c r="H17" s="409">
        <v>0.57471264367815544</v>
      </c>
      <c r="I17" s="402">
        <v>103.3</v>
      </c>
      <c r="J17" s="409">
        <v>0.48638132295719844</v>
      </c>
      <c r="K17" s="413">
        <v>120.6</v>
      </c>
      <c r="L17" s="409">
        <v>-3.132530120481932</v>
      </c>
      <c r="M17" s="402">
        <v>101.8</v>
      </c>
      <c r="N17" s="409">
        <v>-0.68292682926829551</v>
      </c>
      <c r="O17" s="433">
        <v>1.55</v>
      </c>
      <c r="P17" s="437">
        <v>-0.23</v>
      </c>
      <c r="Q17" s="439">
        <v>2.38</v>
      </c>
      <c r="R17" s="437">
        <v>0.29000000000000004</v>
      </c>
    </row>
    <row r="18" spans="1:18" ht="13.5" customHeight="1">
      <c r="A18" s="366"/>
      <c r="B18" s="376" t="s">
        <v>85</v>
      </c>
      <c r="C18" s="383">
        <v>9</v>
      </c>
      <c r="D18" s="392"/>
      <c r="E18" s="403">
        <v>108.7</v>
      </c>
      <c r="F18" s="410">
        <v>3.5238095238095264</v>
      </c>
      <c r="G18" s="418">
        <v>106.7</v>
      </c>
      <c r="H18" s="410">
        <v>1.6190476190476217</v>
      </c>
      <c r="I18" s="403">
        <v>103.5</v>
      </c>
      <c r="J18" s="410">
        <v>0.19361084220716637</v>
      </c>
      <c r="K18" s="418">
        <v>125.9</v>
      </c>
      <c r="L18" s="410">
        <v>4.3946932006633599</v>
      </c>
      <c r="M18" s="403">
        <v>101.1</v>
      </c>
      <c r="N18" s="410">
        <v>-0.6876227897838928</v>
      </c>
      <c r="O18" s="434">
        <v>1.75</v>
      </c>
      <c r="P18" s="438">
        <v>0.19999999999999996</v>
      </c>
      <c r="Q18" s="443">
        <v>2.59</v>
      </c>
      <c r="R18" s="438">
        <v>0.20999999999999996</v>
      </c>
    </row>
    <row r="19" spans="1:18" ht="13.5" customHeight="1">
      <c r="A19" s="366" t="s">
        <v>482</v>
      </c>
      <c r="E19" s="2"/>
      <c r="F19" s="2"/>
      <c r="G19" s="2"/>
      <c r="H19" s="2"/>
      <c r="I19" s="2"/>
      <c r="J19" s="2"/>
      <c r="K19" s="2"/>
      <c r="L19" s="2"/>
      <c r="M19" s="2"/>
      <c r="N19" s="2"/>
      <c r="O19" s="2"/>
      <c r="P19" s="2"/>
      <c r="Q19" s="2"/>
      <c r="R19" s="2"/>
    </row>
    <row r="20" spans="1:18" ht="13.5" customHeight="1">
      <c r="A20" s="367"/>
      <c r="B20" s="228" t="s">
        <v>76</v>
      </c>
      <c r="C20" s="228"/>
      <c r="D20" s="228"/>
      <c r="E20" s="2"/>
      <c r="F20" s="411"/>
      <c r="G20" s="413"/>
      <c r="H20" s="2"/>
      <c r="I20" s="2"/>
      <c r="K20" s="2"/>
      <c r="M20" s="2"/>
      <c r="N20" s="411"/>
      <c r="O20" s="435"/>
      <c r="P20" s="435"/>
      <c r="Q20" s="397" t="s">
        <v>299</v>
      </c>
      <c r="R20" s="445"/>
    </row>
    <row r="21" spans="1:18" ht="13.5" customHeight="1">
      <c r="A21" s="366"/>
      <c r="B21" s="369" t="s">
        <v>229</v>
      </c>
      <c r="C21" s="384"/>
      <c r="D21" s="393"/>
      <c r="E21" s="404" t="s">
        <v>230</v>
      </c>
      <c r="F21" s="412"/>
      <c r="G21" s="419" t="s">
        <v>203</v>
      </c>
      <c r="H21" s="421"/>
      <c r="I21" s="419" t="s">
        <v>89</v>
      </c>
      <c r="J21" s="424"/>
      <c r="K21" s="426" t="s">
        <v>154</v>
      </c>
      <c r="L21" s="421"/>
      <c r="M21" s="427" t="s">
        <v>234</v>
      </c>
      <c r="N21" s="428"/>
      <c r="O21" s="429" t="s">
        <v>21</v>
      </c>
      <c r="P21" s="405"/>
      <c r="Q21" s="398" t="s">
        <v>237</v>
      </c>
      <c r="R21" s="420"/>
    </row>
    <row r="22" spans="1:18">
      <c r="A22" s="366" t="s">
        <v>482</v>
      </c>
      <c r="B22" s="377"/>
      <c r="C22" s="385"/>
      <c r="D22" s="394"/>
      <c r="E22" s="399" t="s">
        <v>242</v>
      </c>
      <c r="F22" s="406" t="s">
        <v>478</v>
      </c>
      <c r="G22" s="399" t="s">
        <v>242</v>
      </c>
      <c r="H22" s="406" t="s">
        <v>478</v>
      </c>
      <c r="I22" s="399" t="s">
        <v>242</v>
      </c>
      <c r="J22" s="406" t="s">
        <v>478</v>
      </c>
      <c r="K22" s="399" t="s">
        <v>242</v>
      </c>
      <c r="L22" s="406" t="s">
        <v>478</v>
      </c>
      <c r="M22" s="399" t="s">
        <v>242</v>
      </c>
      <c r="N22" s="406" t="s">
        <v>478</v>
      </c>
      <c r="O22" s="430" t="s">
        <v>479</v>
      </c>
      <c r="P22" s="406" t="s">
        <v>480</v>
      </c>
      <c r="Q22" s="430" t="s">
        <v>479</v>
      </c>
      <c r="R22" s="406" t="s">
        <v>480</v>
      </c>
    </row>
    <row r="23" spans="1:18" s="130" customFormat="1" ht="12.5">
      <c r="B23" s="371"/>
      <c r="C23" s="380"/>
      <c r="D23" s="395"/>
      <c r="E23" s="400"/>
      <c r="F23" s="407" t="s">
        <v>135</v>
      </c>
      <c r="G23" s="193"/>
      <c r="H23" s="407" t="s">
        <v>135</v>
      </c>
      <c r="I23" s="400"/>
      <c r="J23" s="407" t="s">
        <v>135</v>
      </c>
      <c r="K23" s="193"/>
      <c r="L23" s="407" t="s">
        <v>135</v>
      </c>
      <c r="M23" s="400"/>
      <c r="N23" s="407" t="s">
        <v>135</v>
      </c>
      <c r="O23" s="431" t="s">
        <v>135</v>
      </c>
      <c r="P23" s="407" t="s">
        <v>55</v>
      </c>
      <c r="Q23" s="441" t="s">
        <v>135</v>
      </c>
      <c r="R23" s="407" t="s">
        <v>55</v>
      </c>
    </row>
    <row r="24" spans="1:18">
      <c r="A24" s="366"/>
      <c r="B24" s="372" t="s">
        <v>169</v>
      </c>
      <c r="C24" s="381">
        <v>10</v>
      </c>
      <c r="D24" s="1" t="s">
        <v>253</v>
      </c>
      <c r="E24" s="401">
        <v>108.4</v>
      </c>
      <c r="F24" s="408">
        <v>0.46339202965708987</v>
      </c>
      <c r="G24" s="401">
        <v>108.2</v>
      </c>
      <c r="H24" s="408">
        <v>1.0270774976657409</v>
      </c>
      <c r="I24" s="401">
        <v>105.3</v>
      </c>
      <c r="J24" s="408">
        <v>1.1527377521613862</v>
      </c>
      <c r="K24" s="401">
        <v>125.5</v>
      </c>
      <c r="L24" s="408">
        <v>2.0325203252032518</v>
      </c>
      <c r="M24" s="401">
        <v>102.2</v>
      </c>
      <c r="N24" s="408">
        <v>9.7943192948098459e-002</v>
      </c>
      <c r="O24" s="432">
        <v>1.01</v>
      </c>
      <c r="P24" s="436">
        <v>-2.0000000000000018e-002</v>
      </c>
      <c r="Q24" s="432">
        <v>1.08</v>
      </c>
      <c r="R24" s="436">
        <v>-0.1399999999999999</v>
      </c>
    </row>
    <row r="25" spans="1:18">
      <c r="B25" s="373" t="s">
        <v>85</v>
      </c>
      <c r="C25" s="381">
        <v>11</v>
      </c>
      <c r="D25" s="390"/>
      <c r="E25" s="401">
        <v>109.4</v>
      </c>
      <c r="F25" s="408">
        <v>0.92250922509225086</v>
      </c>
      <c r="G25" s="401">
        <v>107.9</v>
      </c>
      <c r="H25" s="408">
        <v>-0.27726432532347239</v>
      </c>
      <c r="I25" s="401">
        <v>104</v>
      </c>
      <c r="J25" s="408">
        <v>-1.2345679012345652</v>
      </c>
      <c r="K25" s="401">
        <v>121.1</v>
      </c>
      <c r="L25" s="408">
        <v>-3.5059760956175343</v>
      </c>
      <c r="M25" s="401">
        <v>102.2</v>
      </c>
      <c r="N25" s="408">
        <v>0</v>
      </c>
      <c r="O25" s="432">
        <v>1.37</v>
      </c>
      <c r="P25" s="436">
        <v>0.3600000000000001</v>
      </c>
      <c r="Q25" s="432">
        <v>0.98</v>
      </c>
      <c r="R25" s="436">
        <v>-0.10000000000000009</v>
      </c>
    </row>
    <row r="26" spans="1:18">
      <c r="B26" s="373" t="s">
        <v>85</v>
      </c>
      <c r="C26" s="381">
        <v>12</v>
      </c>
      <c r="E26" s="401">
        <v>107.3</v>
      </c>
      <c r="F26" s="408">
        <v>-1.9195612431444318</v>
      </c>
      <c r="G26" s="401">
        <v>107.3</v>
      </c>
      <c r="H26" s="408">
        <v>-0.55607043558851577</v>
      </c>
      <c r="I26" s="401">
        <v>104.1</v>
      </c>
      <c r="J26" s="408">
        <v>9.6153846153840677e-002</v>
      </c>
      <c r="K26" s="401">
        <v>120.4</v>
      </c>
      <c r="L26" s="408">
        <v>-0.57803468208091546</v>
      </c>
      <c r="M26" s="401">
        <v>102</v>
      </c>
      <c r="N26" s="408">
        <v>-0.19569471624266421</v>
      </c>
      <c r="O26" s="432">
        <v>0.86</v>
      </c>
      <c r="P26" s="436">
        <v>-0.51000000000000012</v>
      </c>
      <c r="Q26" s="432">
        <v>1.1100000000000001</v>
      </c>
      <c r="R26" s="436">
        <v>0.13000000000000012</v>
      </c>
    </row>
    <row r="27" spans="1:18">
      <c r="B27" s="373" t="s">
        <v>469</v>
      </c>
      <c r="C27" s="381" t="s">
        <v>361</v>
      </c>
      <c r="D27" s="390"/>
      <c r="E27" s="401">
        <v>107</v>
      </c>
      <c r="F27" s="408">
        <v>-0.27958993476234595</v>
      </c>
      <c r="G27" s="401">
        <v>106.7</v>
      </c>
      <c r="H27" s="408">
        <v>-0.5591798695246919</v>
      </c>
      <c r="I27" s="401">
        <v>103.7</v>
      </c>
      <c r="J27" s="408">
        <v>-0.38424591738711961</v>
      </c>
      <c r="K27" s="401">
        <v>118.7</v>
      </c>
      <c r="L27" s="408">
        <v>-1.4119601328903677</v>
      </c>
      <c r="M27" s="401">
        <v>101</v>
      </c>
      <c r="N27" s="408">
        <v>-0.98039215686274506</v>
      </c>
      <c r="O27" s="432">
        <v>0.78</v>
      </c>
      <c r="P27" s="436">
        <v>-7.999999999999996e-002</v>
      </c>
      <c r="Q27" s="432">
        <v>1.25</v>
      </c>
      <c r="R27" s="436">
        <v>0.1399999999999999</v>
      </c>
    </row>
    <row r="28" spans="1:18">
      <c r="B28" s="373" t="s">
        <v>85</v>
      </c>
      <c r="C28" s="381">
        <v>2</v>
      </c>
      <c r="E28" s="401">
        <v>107</v>
      </c>
      <c r="F28" s="408">
        <v>0</v>
      </c>
      <c r="G28" s="401">
        <v>107.1</v>
      </c>
      <c r="H28" s="408">
        <v>0.3748828491096452</v>
      </c>
      <c r="I28" s="401">
        <v>103.3</v>
      </c>
      <c r="J28" s="408">
        <v>-0.38572806171649537</v>
      </c>
      <c r="K28" s="401">
        <v>113.8</v>
      </c>
      <c r="L28" s="408">
        <v>-4.1280539174389261</v>
      </c>
      <c r="M28" s="401">
        <v>101.2</v>
      </c>
      <c r="N28" s="408">
        <v>0.19801980198020083</v>
      </c>
      <c r="O28" s="432">
        <v>1.03</v>
      </c>
      <c r="P28" s="436">
        <v>0.25</v>
      </c>
      <c r="Q28" s="432">
        <v>1.37</v>
      </c>
      <c r="R28" s="436">
        <v>0.12000000000000011</v>
      </c>
    </row>
    <row r="29" spans="1:18">
      <c r="B29" s="373" t="s">
        <v>85</v>
      </c>
      <c r="C29" s="381">
        <v>3</v>
      </c>
      <c r="D29" s="390"/>
      <c r="E29" s="401">
        <v>108.1</v>
      </c>
      <c r="F29" s="408">
        <v>1.0280373831775647</v>
      </c>
      <c r="G29" s="401">
        <v>107.1</v>
      </c>
      <c r="H29" s="408">
        <v>0</v>
      </c>
      <c r="I29" s="401">
        <v>102.6</v>
      </c>
      <c r="J29" s="408">
        <v>-0.67763794772507535</v>
      </c>
      <c r="K29" s="401">
        <v>108.4</v>
      </c>
      <c r="L29" s="408">
        <v>-4.7451669595782002</v>
      </c>
      <c r="M29" s="401">
        <v>100.5</v>
      </c>
      <c r="N29" s="408">
        <v>-0.69169960474308578</v>
      </c>
      <c r="O29" s="432">
        <v>0.92</v>
      </c>
      <c r="P29" s="436">
        <v>-0.10999999999999999</v>
      </c>
      <c r="Q29" s="432">
        <v>1.37</v>
      </c>
      <c r="R29" s="436">
        <v>0</v>
      </c>
    </row>
    <row r="30" spans="1:18">
      <c r="B30" s="373" t="s">
        <v>85</v>
      </c>
      <c r="C30" s="381">
        <v>4</v>
      </c>
      <c r="D30" s="390"/>
      <c r="E30" s="401">
        <v>110.3</v>
      </c>
      <c r="F30" s="408">
        <v>2.0351526364477364</v>
      </c>
      <c r="G30" s="401">
        <v>107.9</v>
      </c>
      <c r="H30" s="408">
        <v>0.74696545284781646</v>
      </c>
      <c r="I30" s="401">
        <v>100.9</v>
      </c>
      <c r="J30" s="408">
        <v>-1.6569200779726987</v>
      </c>
      <c r="K30" s="401">
        <v>113.3</v>
      </c>
      <c r="L30" s="408">
        <v>4.5202952029520214</v>
      </c>
      <c r="M30" s="401">
        <v>99.7</v>
      </c>
      <c r="N30" s="408">
        <v>-0.79601990049750959</v>
      </c>
      <c r="O30" s="432">
        <v>0.92</v>
      </c>
      <c r="P30" s="436">
        <v>0</v>
      </c>
      <c r="Q30" s="432">
        <v>1.33</v>
      </c>
      <c r="R30" s="436">
        <v>-4.0000000000000036e-002</v>
      </c>
    </row>
    <row r="31" spans="1:18">
      <c r="B31" s="373" t="s">
        <v>85</v>
      </c>
      <c r="C31" s="381">
        <v>5</v>
      </c>
      <c r="E31" s="401">
        <v>110.4</v>
      </c>
      <c r="F31" s="408">
        <v>9.0661831369001383e-002</v>
      </c>
      <c r="G31" s="401">
        <v>109.9</v>
      </c>
      <c r="H31" s="408">
        <v>1.8535681186283595</v>
      </c>
      <c r="I31" s="401">
        <v>108.7</v>
      </c>
      <c r="J31" s="408">
        <v>7.7304261645193231</v>
      </c>
      <c r="K31" s="401">
        <v>123.5</v>
      </c>
      <c r="L31" s="408">
        <v>9.0026478375992962</v>
      </c>
      <c r="M31" s="401">
        <v>100.4</v>
      </c>
      <c r="N31" s="408">
        <v>0.70210631895687337</v>
      </c>
      <c r="O31" s="432">
        <v>1.33</v>
      </c>
      <c r="P31" s="436">
        <v>0.41</v>
      </c>
      <c r="Q31" s="432">
        <v>1.06</v>
      </c>
      <c r="R31" s="436">
        <v>-0.27</v>
      </c>
    </row>
    <row r="32" spans="1:18">
      <c r="B32" s="373" t="s">
        <v>85</v>
      </c>
      <c r="C32" s="381">
        <v>6</v>
      </c>
      <c r="D32" s="390"/>
      <c r="E32" s="401">
        <v>108.7</v>
      </c>
      <c r="F32" s="408">
        <v>-1.5398550724637705</v>
      </c>
      <c r="G32" s="401">
        <v>109.8</v>
      </c>
      <c r="H32" s="408">
        <v>-9.099181073704142e-002</v>
      </c>
      <c r="I32" s="401">
        <v>104.7</v>
      </c>
      <c r="J32" s="408">
        <v>-3.6798528058877644</v>
      </c>
      <c r="K32" s="401">
        <v>122.9</v>
      </c>
      <c r="L32" s="408">
        <v>-0.48582995951416547</v>
      </c>
      <c r="M32" s="401">
        <v>100.2</v>
      </c>
      <c r="N32" s="408">
        <v>-0.19920318725099884</v>
      </c>
      <c r="O32" s="432">
        <v>1.17</v>
      </c>
      <c r="P32" s="436">
        <v>-0.16000000000000014</v>
      </c>
      <c r="Q32" s="432">
        <v>1.03</v>
      </c>
      <c r="R32" s="436">
        <v>-3.0000000000000027e-002</v>
      </c>
    </row>
    <row r="33" spans="2:19">
      <c r="B33" s="373" t="s">
        <v>85</v>
      </c>
      <c r="C33" s="381">
        <v>7</v>
      </c>
      <c r="D33" s="391"/>
      <c r="E33" s="401">
        <v>116.4</v>
      </c>
      <c r="F33" s="408">
        <v>7.0837166513339493</v>
      </c>
      <c r="G33" s="401">
        <v>109.4</v>
      </c>
      <c r="H33" s="408">
        <v>-0.36429872495445492</v>
      </c>
      <c r="I33" s="401">
        <v>103.4</v>
      </c>
      <c r="J33" s="408">
        <v>-1.2416427889207231</v>
      </c>
      <c r="K33" s="401">
        <v>120.8</v>
      </c>
      <c r="L33" s="408">
        <v>-1.7087062652563128</v>
      </c>
      <c r="M33" s="401">
        <v>99.7</v>
      </c>
      <c r="N33" s="408">
        <v>-0.49900199600798401</v>
      </c>
      <c r="O33" s="432">
        <v>0.98</v>
      </c>
      <c r="P33" s="436">
        <v>-0.18999999999999995</v>
      </c>
      <c r="Q33" s="432">
        <v>1.28</v>
      </c>
      <c r="R33" s="436">
        <v>0.25</v>
      </c>
    </row>
    <row r="34" spans="2:19">
      <c r="B34" s="375" t="s">
        <v>85</v>
      </c>
      <c r="C34" s="382">
        <v>8</v>
      </c>
      <c r="D34" s="396"/>
      <c r="E34" s="402">
        <v>110.7</v>
      </c>
      <c r="F34" s="413">
        <v>-4.8969072164948475</v>
      </c>
      <c r="G34" s="402">
        <v>109.9</v>
      </c>
      <c r="H34" s="413">
        <v>0.45703839122486289</v>
      </c>
      <c r="I34" s="402">
        <v>106.5</v>
      </c>
      <c r="J34" s="413">
        <v>2.9980657640232051</v>
      </c>
      <c r="K34" s="402">
        <v>121.1</v>
      </c>
      <c r="L34" s="413">
        <v>0.24834437086092481</v>
      </c>
      <c r="M34" s="402">
        <v>99.7</v>
      </c>
      <c r="N34" s="413">
        <v>0</v>
      </c>
      <c r="O34" s="433">
        <v>1.0900000000000001</v>
      </c>
      <c r="P34" s="439">
        <v>0.1100000000000001</v>
      </c>
      <c r="Q34" s="433">
        <v>1.38</v>
      </c>
      <c r="R34" s="437">
        <v>9.9999999999999867e-002</v>
      </c>
      <c r="S34" s="373"/>
    </row>
    <row r="35" spans="2:19">
      <c r="B35" s="376" t="s">
        <v>85</v>
      </c>
      <c r="C35" s="383">
        <v>9</v>
      </c>
      <c r="D35" s="392"/>
      <c r="E35" s="403">
        <v>112.1</v>
      </c>
      <c r="F35" s="410">
        <v>1.2646793134597936</v>
      </c>
      <c r="G35" s="403">
        <v>110.1</v>
      </c>
      <c r="H35" s="410">
        <v>0.18198362147405697</v>
      </c>
      <c r="I35" s="403">
        <v>103.7</v>
      </c>
      <c r="J35" s="410">
        <v>-2.6291079812206548</v>
      </c>
      <c r="K35" s="403">
        <v>119.8</v>
      </c>
      <c r="L35" s="410">
        <v>-1.0734929810074296</v>
      </c>
      <c r="M35" s="403">
        <v>99.1</v>
      </c>
      <c r="N35" s="410">
        <v>-0.60180541624875483</v>
      </c>
      <c r="O35" s="434">
        <v>1</v>
      </c>
      <c r="P35" s="438">
        <v>-9.000000000000008e-002</v>
      </c>
      <c r="Q35" s="434">
        <v>1.53</v>
      </c>
      <c r="R35" s="438">
        <v>0.15000000000000013</v>
      </c>
    </row>
    <row r="36" spans="2:19">
      <c r="E36" s="2"/>
      <c r="F36" s="2"/>
      <c r="G36" s="2"/>
      <c r="H36" s="2"/>
      <c r="I36" s="2"/>
      <c r="J36" s="2"/>
      <c r="K36" s="2"/>
      <c r="L36" s="2"/>
      <c r="M36" s="2"/>
      <c r="N36" s="2"/>
      <c r="O36" s="2"/>
      <c r="P36" s="2"/>
      <c r="Q36" s="2"/>
      <c r="R36" s="2"/>
    </row>
    <row r="37" spans="2:19">
      <c r="B37" s="290" t="s">
        <v>242</v>
      </c>
      <c r="C37" s="290"/>
      <c r="D37" s="290"/>
      <c r="F37" s="414" t="s">
        <v>347</v>
      </c>
    </row>
    <row r="38" spans="2:19">
      <c r="F38" s="414" t="s">
        <v>483</v>
      </c>
    </row>
    <row r="39" spans="2:19">
      <c r="F39" s="414" t="s">
        <v>445</v>
      </c>
    </row>
    <row r="40" spans="2:19">
      <c r="F40" s="415"/>
    </row>
    <row r="52" spans="3:6" ht="16.5">
      <c r="C52" s="386"/>
      <c r="F52" s="416"/>
    </row>
  </sheetData>
  <mergeCells count="5">
    <mergeCell ref="M4:N4"/>
    <mergeCell ref="E21:F21"/>
    <mergeCell ref="M21:N21"/>
    <mergeCell ref="B4:D5"/>
    <mergeCell ref="B21:D22"/>
  </mergeCells>
  <phoneticPr fontId="5"/>
  <pageMargins left="0.39370078740157483" right="0.39370078740157483" top="0.98425196850393704" bottom="0.51" header="0.51181102362204722" footer="0.51181102362204722"/>
  <pageSetup paperSize="9" scale="90" fitToWidth="1" fitToHeight="1" orientation="landscape"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2">
    <tabColor indexed="53"/>
  </sheetPr>
  <dimension ref="B1:N105"/>
  <sheetViews>
    <sheetView zoomScale="70" zoomScaleNormal="70" workbookViewId="0"/>
  </sheetViews>
  <sheetFormatPr defaultColWidth="9" defaultRowHeight="13"/>
  <cols>
    <col min="1" max="1" width="10.7265625" style="1" customWidth="1"/>
    <col min="2" max="2" width="6.453125" style="1" customWidth="1"/>
    <col min="3" max="3" width="39.08984375" style="290" customWidth="1"/>
    <col min="4" max="14" width="12.6328125" style="1" customWidth="1"/>
    <col min="15" max="15" width="9" style="1" bestFit="1" customWidth="0"/>
    <col min="16" max="16384" width="9" style="1"/>
  </cols>
  <sheetData>
    <row r="1" spans="2:14" ht="23.25" customHeight="1">
      <c r="B1" s="227" t="s">
        <v>33</v>
      </c>
    </row>
    <row r="2" spans="2:14" ht="23.25" customHeight="1">
      <c r="C2" s="460">
        <v>45536</v>
      </c>
      <c r="D2" s="475" t="s">
        <v>291</v>
      </c>
    </row>
    <row r="3" spans="2:14" ht="18" customHeight="1">
      <c r="B3" s="201"/>
      <c r="C3" s="461" t="s">
        <v>485</v>
      </c>
      <c r="D3" s="461"/>
      <c r="E3" s="201"/>
      <c r="F3" s="201"/>
      <c r="G3" s="201"/>
      <c r="H3" s="201"/>
      <c r="I3" s="201"/>
      <c r="J3" s="505"/>
      <c r="K3" s="201"/>
      <c r="L3" s="201"/>
      <c r="M3" s="201"/>
      <c r="N3" s="1" t="s">
        <v>447</v>
      </c>
    </row>
    <row r="4" spans="2:14" s="446" customFormat="1" ht="10.5" customHeight="1">
      <c r="B4" s="447" t="s">
        <v>423</v>
      </c>
      <c r="C4" s="462"/>
      <c r="D4" s="447" t="s">
        <v>193</v>
      </c>
      <c r="E4" s="488"/>
      <c r="F4" s="488"/>
      <c r="G4" s="503"/>
      <c r="H4" s="504"/>
      <c r="I4" s="504"/>
      <c r="J4" s="504"/>
      <c r="K4" s="504"/>
      <c r="L4" s="504"/>
      <c r="M4" s="504"/>
      <c r="N4" s="509"/>
    </row>
    <row r="5" spans="2:14" s="446" customFormat="1" ht="18" customHeight="1">
      <c r="B5" s="448"/>
      <c r="C5" s="463"/>
      <c r="D5" s="448"/>
      <c r="E5" s="489"/>
      <c r="F5" s="463"/>
      <c r="G5" s="447" t="s">
        <v>453</v>
      </c>
      <c r="H5" s="488"/>
      <c r="I5" s="488"/>
      <c r="J5" s="503"/>
      <c r="K5" s="508"/>
      <c r="L5" s="447" t="s">
        <v>486</v>
      </c>
      <c r="M5" s="488"/>
      <c r="N5" s="462"/>
    </row>
    <row r="6" spans="2:14" s="446" customFormat="1" ht="10.5" customHeight="1">
      <c r="B6" s="448"/>
      <c r="C6" s="463"/>
      <c r="D6" s="476"/>
      <c r="E6" s="490"/>
      <c r="F6" s="501"/>
      <c r="G6" s="476"/>
      <c r="H6" s="490"/>
      <c r="I6" s="501"/>
      <c r="J6" s="506" t="s">
        <v>140</v>
      </c>
      <c r="K6" s="506" t="s">
        <v>92</v>
      </c>
      <c r="L6" s="476"/>
      <c r="M6" s="490"/>
      <c r="N6" s="501"/>
    </row>
    <row r="7" spans="2:14" s="446" customFormat="1" ht="18" customHeight="1">
      <c r="B7" s="449"/>
      <c r="C7" s="464"/>
      <c r="D7" s="477" t="s">
        <v>488</v>
      </c>
      <c r="E7" s="491" t="s">
        <v>489</v>
      </c>
      <c r="F7" s="491" t="s">
        <v>67</v>
      </c>
      <c r="G7" s="477" t="s">
        <v>488</v>
      </c>
      <c r="H7" s="491" t="s">
        <v>489</v>
      </c>
      <c r="I7" s="491" t="s">
        <v>67</v>
      </c>
      <c r="J7" s="507"/>
      <c r="K7" s="507"/>
      <c r="L7" s="491" t="s">
        <v>488</v>
      </c>
      <c r="M7" s="477" t="s">
        <v>489</v>
      </c>
      <c r="N7" s="510" t="s">
        <v>67</v>
      </c>
    </row>
    <row r="8" spans="2:14" ht="16.5" customHeight="1">
      <c r="B8" s="450" t="s">
        <v>319</v>
      </c>
      <c r="C8" s="465" t="s">
        <v>62</v>
      </c>
      <c r="D8" s="478">
        <v>273175</v>
      </c>
      <c r="E8" s="492">
        <v>339379</v>
      </c>
      <c r="F8" s="492">
        <v>195707</v>
      </c>
      <c r="G8" s="492">
        <v>269158</v>
      </c>
      <c r="H8" s="492">
        <v>333823</v>
      </c>
      <c r="I8" s="492">
        <v>193491</v>
      </c>
      <c r="J8" s="492">
        <v>248102</v>
      </c>
      <c r="K8" s="492">
        <v>21056</v>
      </c>
      <c r="L8" s="492">
        <v>4017</v>
      </c>
      <c r="M8" s="492">
        <v>5556</v>
      </c>
      <c r="N8" s="492">
        <v>2216</v>
      </c>
    </row>
    <row r="9" spans="2:14" ht="16.5" customHeight="1">
      <c r="B9" s="451" t="s">
        <v>235</v>
      </c>
      <c r="C9" s="466" t="s">
        <v>490</v>
      </c>
      <c r="D9" s="479">
        <v>379019</v>
      </c>
      <c r="E9" s="493">
        <v>421729</v>
      </c>
      <c r="F9" s="493">
        <v>223319</v>
      </c>
      <c r="G9" s="493">
        <v>361349</v>
      </c>
      <c r="H9" s="493">
        <v>399232</v>
      </c>
      <c r="I9" s="493">
        <v>223247</v>
      </c>
      <c r="J9" s="493">
        <v>338216</v>
      </c>
      <c r="K9" s="493">
        <v>23133</v>
      </c>
      <c r="L9" s="493">
        <v>17670</v>
      </c>
      <c r="M9" s="493">
        <v>22497</v>
      </c>
      <c r="N9" s="493">
        <v>72</v>
      </c>
    </row>
    <row r="10" spans="2:14" ht="16.5" customHeight="1">
      <c r="B10" s="452" t="s">
        <v>267</v>
      </c>
      <c r="C10" s="467" t="s">
        <v>76</v>
      </c>
      <c r="D10" s="480">
        <v>331843</v>
      </c>
      <c r="E10" s="494">
        <v>377329</v>
      </c>
      <c r="F10" s="494">
        <v>221276</v>
      </c>
      <c r="G10" s="494">
        <v>325479</v>
      </c>
      <c r="H10" s="494">
        <v>369962</v>
      </c>
      <c r="I10" s="494">
        <v>217348</v>
      </c>
      <c r="J10" s="494">
        <v>294513</v>
      </c>
      <c r="K10" s="494">
        <v>30966</v>
      </c>
      <c r="L10" s="494">
        <v>6364</v>
      </c>
      <c r="M10" s="494">
        <v>7367</v>
      </c>
      <c r="N10" s="494">
        <v>3928</v>
      </c>
    </row>
    <row r="11" spans="2:14" ht="16.5" customHeight="1">
      <c r="B11" s="453" t="s">
        <v>166</v>
      </c>
      <c r="C11" s="467" t="s">
        <v>303</v>
      </c>
      <c r="D11" s="480">
        <v>508824</v>
      </c>
      <c r="E11" s="494">
        <v>538852</v>
      </c>
      <c r="F11" s="494">
        <v>367095</v>
      </c>
      <c r="G11" s="494">
        <v>508407</v>
      </c>
      <c r="H11" s="494">
        <v>538503</v>
      </c>
      <c r="I11" s="494">
        <v>366357</v>
      </c>
      <c r="J11" s="494">
        <v>439047</v>
      </c>
      <c r="K11" s="494">
        <v>69360</v>
      </c>
      <c r="L11" s="494">
        <v>417</v>
      </c>
      <c r="M11" s="494">
        <v>349</v>
      </c>
      <c r="N11" s="494">
        <v>738</v>
      </c>
    </row>
    <row r="12" spans="2:14" ht="16.5" customHeight="1">
      <c r="B12" s="452" t="s">
        <v>345</v>
      </c>
      <c r="C12" s="467" t="s">
        <v>410</v>
      </c>
      <c r="D12" s="480">
        <v>328542</v>
      </c>
      <c r="E12" s="494">
        <v>375939</v>
      </c>
      <c r="F12" s="494">
        <v>231156</v>
      </c>
      <c r="G12" s="494">
        <v>328521</v>
      </c>
      <c r="H12" s="494">
        <v>375908</v>
      </c>
      <c r="I12" s="494">
        <v>231154</v>
      </c>
      <c r="J12" s="494">
        <v>310753</v>
      </c>
      <c r="K12" s="494">
        <v>17768</v>
      </c>
      <c r="L12" s="494">
        <v>21</v>
      </c>
      <c r="M12" s="494">
        <v>31</v>
      </c>
      <c r="N12" s="494">
        <v>2</v>
      </c>
    </row>
    <row r="13" spans="2:14" ht="16.5" customHeight="1">
      <c r="B13" s="452" t="s">
        <v>10</v>
      </c>
      <c r="C13" s="467" t="s">
        <v>491</v>
      </c>
      <c r="D13" s="480">
        <v>258306</v>
      </c>
      <c r="E13" s="494">
        <v>300740</v>
      </c>
      <c r="F13" s="494">
        <v>155543</v>
      </c>
      <c r="G13" s="494">
        <v>258300</v>
      </c>
      <c r="H13" s="494">
        <v>300731</v>
      </c>
      <c r="I13" s="494">
        <v>155543</v>
      </c>
      <c r="J13" s="494">
        <v>211157</v>
      </c>
      <c r="K13" s="494">
        <v>47143</v>
      </c>
      <c r="L13" s="494">
        <v>6</v>
      </c>
      <c r="M13" s="494">
        <v>9</v>
      </c>
      <c r="N13" s="494">
        <v>0</v>
      </c>
    </row>
    <row r="14" spans="2:14" ht="16.5" customHeight="1">
      <c r="B14" s="452" t="s">
        <v>57</v>
      </c>
      <c r="C14" s="467" t="s">
        <v>265</v>
      </c>
      <c r="D14" s="480">
        <v>230991</v>
      </c>
      <c r="E14" s="494">
        <v>319961</v>
      </c>
      <c r="F14" s="494">
        <v>160957</v>
      </c>
      <c r="G14" s="494">
        <v>227723</v>
      </c>
      <c r="H14" s="494">
        <v>313258</v>
      </c>
      <c r="I14" s="494">
        <v>160392</v>
      </c>
      <c r="J14" s="494">
        <v>216174</v>
      </c>
      <c r="K14" s="494">
        <v>11549</v>
      </c>
      <c r="L14" s="494">
        <v>3268</v>
      </c>
      <c r="M14" s="494">
        <v>6703</v>
      </c>
      <c r="N14" s="494">
        <v>565</v>
      </c>
    </row>
    <row r="15" spans="2:14" ht="16.5" customHeight="1">
      <c r="B15" s="452" t="s">
        <v>198</v>
      </c>
      <c r="C15" s="467" t="s">
        <v>493</v>
      </c>
      <c r="D15" s="480">
        <v>362323</v>
      </c>
      <c r="E15" s="494">
        <v>464057</v>
      </c>
      <c r="F15" s="494">
        <v>300978</v>
      </c>
      <c r="G15" s="494">
        <v>335459</v>
      </c>
      <c r="H15" s="494">
        <v>456451</v>
      </c>
      <c r="I15" s="494">
        <v>262502</v>
      </c>
      <c r="J15" s="494">
        <v>315435</v>
      </c>
      <c r="K15" s="494">
        <v>20024</v>
      </c>
      <c r="L15" s="494">
        <v>26864</v>
      </c>
      <c r="M15" s="494">
        <v>7606</v>
      </c>
      <c r="N15" s="494">
        <v>38476</v>
      </c>
    </row>
    <row r="16" spans="2:14" ht="16.5" customHeight="1">
      <c r="B16" s="452" t="s">
        <v>40</v>
      </c>
      <c r="C16" s="467" t="s">
        <v>396</v>
      </c>
      <c r="D16" s="480">
        <v>224843</v>
      </c>
      <c r="E16" s="494">
        <v>299090</v>
      </c>
      <c r="F16" s="494">
        <v>146110</v>
      </c>
      <c r="G16" s="494">
        <v>223892</v>
      </c>
      <c r="H16" s="494">
        <v>297423</v>
      </c>
      <c r="I16" s="494">
        <v>145917</v>
      </c>
      <c r="J16" s="494">
        <v>207091</v>
      </c>
      <c r="K16" s="494">
        <v>16801</v>
      </c>
      <c r="L16" s="494">
        <v>951</v>
      </c>
      <c r="M16" s="494">
        <v>1667</v>
      </c>
      <c r="N16" s="494">
        <v>193</v>
      </c>
    </row>
    <row r="17" spans="2:14" ht="16.5" customHeight="1">
      <c r="B17" s="452" t="s">
        <v>172</v>
      </c>
      <c r="C17" s="467" t="s">
        <v>494</v>
      </c>
      <c r="D17" s="480">
        <v>373462</v>
      </c>
      <c r="E17" s="494">
        <v>436671</v>
      </c>
      <c r="F17" s="494">
        <v>253068</v>
      </c>
      <c r="G17" s="494">
        <v>372188</v>
      </c>
      <c r="H17" s="494">
        <v>434797</v>
      </c>
      <c r="I17" s="494">
        <v>252937</v>
      </c>
      <c r="J17" s="494">
        <v>343290</v>
      </c>
      <c r="K17" s="494">
        <v>28898</v>
      </c>
      <c r="L17" s="494">
        <v>1274</v>
      </c>
      <c r="M17" s="494">
        <v>1874</v>
      </c>
      <c r="N17" s="494">
        <v>131</v>
      </c>
    </row>
    <row r="18" spans="2:14" ht="16.5" customHeight="1">
      <c r="B18" s="452" t="s">
        <v>41</v>
      </c>
      <c r="C18" s="467" t="s">
        <v>323</v>
      </c>
      <c r="D18" s="480">
        <v>108729</v>
      </c>
      <c r="E18" s="494">
        <v>133598</v>
      </c>
      <c r="F18" s="494">
        <v>95272</v>
      </c>
      <c r="G18" s="494">
        <v>108482</v>
      </c>
      <c r="H18" s="494">
        <v>133373</v>
      </c>
      <c r="I18" s="494">
        <v>95013</v>
      </c>
      <c r="J18" s="494">
        <v>104329</v>
      </c>
      <c r="K18" s="494">
        <v>4153</v>
      </c>
      <c r="L18" s="494">
        <v>247</v>
      </c>
      <c r="M18" s="494">
        <v>225</v>
      </c>
      <c r="N18" s="494">
        <v>259</v>
      </c>
    </row>
    <row r="19" spans="2:14" ht="16.5" customHeight="1">
      <c r="B19" s="452" t="s">
        <v>241</v>
      </c>
      <c r="C19" s="467" t="s">
        <v>495</v>
      </c>
      <c r="D19" s="480">
        <v>174355</v>
      </c>
      <c r="E19" s="494">
        <v>216924</v>
      </c>
      <c r="F19" s="494">
        <v>145211</v>
      </c>
      <c r="G19" s="494">
        <v>171365</v>
      </c>
      <c r="H19" s="494">
        <v>211946</v>
      </c>
      <c r="I19" s="494">
        <v>143582</v>
      </c>
      <c r="J19" s="494">
        <v>163693</v>
      </c>
      <c r="K19" s="494">
        <v>7672</v>
      </c>
      <c r="L19" s="494">
        <v>2990</v>
      </c>
      <c r="M19" s="494">
        <v>4978</v>
      </c>
      <c r="N19" s="494">
        <v>1629</v>
      </c>
    </row>
    <row r="20" spans="2:14" ht="16.5" customHeight="1">
      <c r="B20" s="452" t="s">
        <v>366</v>
      </c>
      <c r="C20" s="467" t="s">
        <v>282</v>
      </c>
      <c r="D20" s="480">
        <v>292113</v>
      </c>
      <c r="E20" s="494">
        <v>332147</v>
      </c>
      <c r="F20" s="494">
        <v>262548</v>
      </c>
      <c r="G20" s="494">
        <v>291667</v>
      </c>
      <c r="H20" s="494">
        <v>332125</v>
      </c>
      <c r="I20" s="494">
        <v>261789</v>
      </c>
      <c r="J20" s="494">
        <v>289667</v>
      </c>
      <c r="K20" s="494">
        <v>2000</v>
      </c>
      <c r="L20" s="494">
        <v>446</v>
      </c>
      <c r="M20" s="494">
        <v>22</v>
      </c>
      <c r="N20" s="494">
        <v>759</v>
      </c>
    </row>
    <row r="21" spans="2:14" ht="16.5" customHeight="1">
      <c r="B21" s="452" t="s">
        <v>99</v>
      </c>
      <c r="C21" s="467" t="s">
        <v>153</v>
      </c>
      <c r="D21" s="480">
        <v>265526</v>
      </c>
      <c r="E21" s="494">
        <v>347211</v>
      </c>
      <c r="F21" s="494">
        <v>232523</v>
      </c>
      <c r="G21" s="494">
        <v>265088</v>
      </c>
      <c r="H21" s="494">
        <v>346896</v>
      </c>
      <c r="I21" s="494">
        <v>232035</v>
      </c>
      <c r="J21" s="494">
        <v>248431</v>
      </c>
      <c r="K21" s="494">
        <v>16657</v>
      </c>
      <c r="L21" s="494">
        <v>438</v>
      </c>
      <c r="M21" s="494">
        <v>315</v>
      </c>
      <c r="N21" s="494">
        <v>488</v>
      </c>
    </row>
    <row r="22" spans="2:14" ht="16.5" customHeight="1">
      <c r="B22" s="452" t="s">
        <v>106</v>
      </c>
      <c r="C22" s="467" t="s">
        <v>449</v>
      </c>
      <c r="D22" s="480">
        <v>309230</v>
      </c>
      <c r="E22" s="494">
        <v>342000</v>
      </c>
      <c r="F22" s="494">
        <v>234002</v>
      </c>
      <c r="G22" s="494">
        <v>308903</v>
      </c>
      <c r="H22" s="494">
        <v>341537</v>
      </c>
      <c r="I22" s="494">
        <v>233987</v>
      </c>
      <c r="J22" s="494">
        <v>286804</v>
      </c>
      <c r="K22" s="494">
        <v>22099</v>
      </c>
      <c r="L22" s="494">
        <v>327</v>
      </c>
      <c r="M22" s="494">
        <v>463</v>
      </c>
      <c r="N22" s="494">
        <v>15</v>
      </c>
    </row>
    <row r="23" spans="2:14" ht="16.5" customHeight="1">
      <c r="B23" s="454" t="s">
        <v>8</v>
      </c>
      <c r="C23" s="468" t="s">
        <v>374</v>
      </c>
      <c r="D23" s="480">
        <v>241466</v>
      </c>
      <c r="E23" s="495">
        <v>277723</v>
      </c>
      <c r="F23" s="495">
        <v>174145</v>
      </c>
      <c r="G23" s="495">
        <v>238573</v>
      </c>
      <c r="H23" s="495">
        <v>273689</v>
      </c>
      <c r="I23" s="495">
        <v>173372</v>
      </c>
      <c r="J23" s="495">
        <v>212173</v>
      </c>
      <c r="K23" s="495">
        <v>26400</v>
      </c>
      <c r="L23" s="495">
        <v>2893</v>
      </c>
      <c r="M23" s="495">
        <v>4034</v>
      </c>
      <c r="N23" s="495">
        <v>773</v>
      </c>
    </row>
    <row r="24" spans="2:14" ht="16.5" customHeight="1">
      <c r="B24" s="455" t="s">
        <v>113</v>
      </c>
      <c r="C24" s="469" t="s">
        <v>257</v>
      </c>
      <c r="D24" s="479">
        <v>239308</v>
      </c>
      <c r="E24" s="493">
        <v>309795</v>
      </c>
      <c r="F24" s="493">
        <v>179375</v>
      </c>
      <c r="G24" s="493">
        <v>239188</v>
      </c>
      <c r="H24" s="493">
        <v>309694</v>
      </c>
      <c r="I24" s="493">
        <v>179239</v>
      </c>
      <c r="J24" s="493">
        <v>217818</v>
      </c>
      <c r="K24" s="493">
        <v>21370</v>
      </c>
      <c r="L24" s="493">
        <v>120</v>
      </c>
      <c r="M24" s="493">
        <v>101</v>
      </c>
      <c r="N24" s="493">
        <v>136</v>
      </c>
    </row>
    <row r="25" spans="2:14" ht="16.5" customHeight="1">
      <c r="B25" s="456" t="s">
        <v>351</v>
      </c>
      <c r="C25" s="467" t="s">
        <v>222</v>
      </c>
      <c r="D25" s="481">
        <v>266764</v>
      </c>
      <c r="E25" s="496">
        <v>346613</v>
      </c>
      <c r="F25" s="496">
        <v>164136</v>
      </c>
      <c r="G25" s="496">
        <v>265074</v>
      </c>
      <c r="H25" s="496">
        <v>343608</v>
      </c>
      <c r="I25" s="496">
        <v>164136</v>
      </c>
      <c r="J25" s="496">
        <v>244000</v>
      </c>
      <c r="K25" s="496">
        <v>21074</v>
      </c>
      <c r="L25" s="496">
        <v>1690</v>
      </c>
      <c r="M25" s="496">
        <v>3005</v>
      </c>
      <c r="N25" s="496">
        <v>0</v>
      </c>
    </row>
    <row r="26" spans="2:14" ht="16.5" customHeight="1">
      <c r="B26" s="457" t="s">
        <v>3</v>
      </c>
      <c r="C26" s="470" t="s">
        <v>138</v>
      </c>
      <c r="D26" s="482">
        <v>321180</v>
      </c>
      <c r="E26" s="497">
        <v>337217</v>
      </c>
      <c r="F26" s="497">
        <v>262827</v>
      </c>
      <c r="G26" s="497">
        <v>321180</v>
      </c>
      <c r="H26" s="497">
        <v>337217</v>
      </c>
      <c r="I26" s="497">
        <v>262827</v>
      </c>
      <c r="J26" s="497">
        <v>288731</v>
      </c>
      <c r="K26" s="497">
        <v>32449</v>
      </c>
      <c r="L26" s="497">
        <v>0</v>
      </c>
      <c r="M26" s="497">
        <v>0</v>
      </c>
      <c r="N26" s="497">
        <v>0</v>
      </c>
    </row>
    <row r="27" spans="2:14" ht="16.5" customHeight="1">
      <c r="B27" s="458" t="s">
        <v>187</v>
      </c>
      <c r="C27" s="471" t="s">
        <v>398</v>
      </c>
      <c r="D27" s="480">
        <v>255441</v>
      </c>
      <c r="E27" s="494">
        <v>279234</v>
      </c>
      <c r="F27" s="494">
        <v>198059</v>
      </c>
      <c r="G27" s="494">
        <v>255441</v>
      </c>
      <c r="H27" s="494">
        <v>279234</v>
      </c>
      <c r="I27" s="494">
        <v>198059</v>
      </c>
      <c r="J27" s="494">
        <v>235678</v>
      </c>
      <c r="K27" s="494">
        <v>19763</v>
      </c>
      <c r="L27" s="494">
        <v>0</v>
      </c>
      <c r="M27" s="494">
        <v>0</v>
      </c>
      <c r="N27" s="494">
        <v>0</v>
      </c>
    </row>
    <row r="28" spans="2:14" ht="16.5" customHeight="1">
      <c r="B28" s="458" t="s">
        <v>496</v>
      </c>
      <c r="C28" s="471" t="s">
        <v>403</v>
      </c>
      <c r="D28" s="480">
        <v>380344</v>
      </c>
      <c r="E28" s="494">
        <v>434915</v>
      </c>
      <c r="F28" s="494">
        <v>220070</v>
      </c>
      <c r="G28" s="494">
        <v>322990</v>
      </c>
      <c r="H28" s="494">
        <v>361154</v>
      </c>
      <c r="I28" s="494">
        <v>210903</v>
      </c>
      <c r="J28" s="494">
        <v>291696</v>
      </c>
      <c r="K28" s="494">
        <v>31294</v>
      </c>
      <c r="L28" s="494">
        <v>57354</v>
      </c>
      <c r="M28" s="494">
        <v>73761</v>
      </c>
      <c r="N28" s="494">
        <v>9167</v>
      </c>
    </row>
    <row r="29" spans="2:14" ht="16.5" customHeight="1">
      <c r="B29" s="458" t="s">
        <v>497</v>
      </c>
      <c r="C29" s="471" t="s">
        <v>498</v>
      </c>
      <c r="D29" s="480">
        <v>328881</v>
      </c>
      <c r="E29" s="494">
        <v>375544</v>
      </c>
      <c r="F29" s="494">
        <v>229865</v>
      </c>
      <c r="G29" s="494">
        <v>328822</v>
      </c>
      <c r="H29" s="494">
        <v>375497</v>
      </c>
      <c r="I29" s="494">
        <v>229779</v>
      </c>
      <c r="J29" s="494">
        <v>314625</v>
      </c>
      <c r="K29" s="494">
        <v>14197</v>
      </c>
      <c r="L29" s="494">
        <v>59</v>
      </c>
      <c r="M29" s="494">
        <v>47</v>
      </c>
      <c r="N29" s="494">
        <v>86</v>
      </c>
    </row>
    <row r="30" spans="2:14" ht="16.5" customHeight="1">
      <c r="B30" s="458" t="s">
        <v>397</v>
      </c>
      <c r="C30" s="471" t="s">
        <v>223</v>
      </c>
      <c r="D30" s="480">
        <v>378038</v>
      </c>
      <c r="E30" s="494">
        <v>415207</v>
      </c>
      <c r="F30" s="494">
        <v>279416</v>
      </c>
      <c r="G30" s="494">
        <v>359509</v>
      </c>
      <c r="H30" s="494">
        <v>391228</v>
      </c>
      <c r="I30" s="494">
        <v>275347</v>
      </c>
      <c r="J30" s="494">
        <v>319670</v>
      </c>
      <c r="K30" s="494">
        <v>39839</v>
      </c>
      <c r="L30" s="494">
        <v>18529</v>
      </c>
      <c r="M30" s="494">
        <v>23979</v>
      </c>
      <c r="N30" s="494">
        <v>4069</v>
      </c>
    </row>
    <row r="31" spans="2:14" ht="16.5" customHeight="1">
      <c r="B31" s="458" t="s">
        <v>499</v>
      </c>
      <c r="C31" s="471" t="s">
        <v>175</v>
      </c>
      <c r="D31" s="480">
        <v>321996</v>
      </c>
      <c r="E31" s="494">
        <v>370935</v>
      </c>
      <c r="F31" s="494">
        <v>199340</v>
      </c>
      <c r="G31" s="494">
        <v>321996</v>
      </c>
      <c r="H31" s="494">
        <v>370935</v>
      </c>
      <c r="I31" s="494">
        <v>199340</v>
      </c>
      <c r="J31" s="494">
        <v>292798</v>
      </c>
      <c r="K31" s="494">
        <v>29198</v>
      </c>
      <c r="L31" s="494">
        <v>0</v>
      </c>
      <c r="M31" s="494">
        <v>0</v>
      </c>
      <c r="N31" s="494">
        <v>0</v>
      </c>
    </row>
    <row r="32" spans="2:14" ht="16.5" customHeight="1">
      <c r="B32" s="458" t="s">
        <v>150</v>
      </c>
      <c r="C32" s="471" t="s">
        <v>376</v>
      </c>
      <c r="D32" s="480">
        <v>340686</v>
      </c>
      <c r="E32" s="494">
        <v>362883</v>
      </c>
      <c r="F32" s="494">
        <v>252291</v>
      </c>
      <c r="G32" s="494">
        <v>340473</v>
      </c>
      <c r="H32" s="494">
        <v>362616</v>
      </c>
      <c r="I32" s="494">
        <v>252291</v>
      </c>
      <c r="J32" s="494">
        <v>299076</v>
      </c>
      <c r="K32" s="494">
        <v>41397</v>
      </c>
      <c r="L32" s="494">
        <v>213</v>
      </c>
      <c r="M32" s="494">
        <v>267</v>
      </c>
      <c r="N32" s="494">
        <v>0</v>
      </c>
    </row>
    <row r="33" spans="2:14" ht="16.5" customHeight="1">
      <c r="B33" s="458" t="s">
        <v>218</v>
      </c>
      <c r="C33" s="471" t="s">
        <v>487</v>
      </c>
      <c r="D33" s="480">
        <v>281636</v>
      </c>
      <c r="E33" s="494">
        <v>297351</v>
      </c>
      <c r="F33" s="494">
        <v>200926</v>
      </c>
      <c r="G33" s="494">
        <v>281636</v>
      </c>
      <c r="H33" s="494">
        <v>297351</v>
      </c>
      <c r="I33" s="494">
        <v>200926</v>
      </c>
      <c r="J33" s="494">
        <v>258645</v>
      </c>
      <c r="K33" s="494">
        <v>22991</v>
      </c>
      <c r="L33" s="494">
        <v>0</v>
      </c>
      <c r="M33" s="494">
        <v>0</v>
      </c>
      <c r="N33" s="494">
        <v>0</v>
      </c>
    </row>
    <row r="34" spans="2:14" ht="16.5" customHeight="1">
      <c r="B34" s="458" t="s">
        <v>500</v>
      </c>
      <c r="C34" s="471" t="s">
        <v>325</v>
      </c>
      <c r="D34" s="483">
        <v>326253</v>
      </c>
      <c r="E34" s="498">
        <v>339152</v>
      </c>
      <c r="F34" s="498">
        <v>245000</v>
      </c>
      <c r="G34" s="498">
        <v>326253</v>
      </c>
      <c r="H34" s="498">
        <v>339152</v>
      </c>
      <c r="I34" s="498">
        <v>245000</v>
      </c>
      <c r="J34" s="498">
        <v>297602</v>
      </c>
      <c r="K34" s="498">
        <v>28651</v>
      </c>
      <c r="L34" s="498">
        <v>0</v>
      </c>
      <c r="M34" s="498">
        <v>0</v>
      </c>
      <c r="N34" s="498">
        <v>0</v>
      </c>
    </row>
    <row r="35" spans="2:14" ht="16.5" customHeight="1">
      <c r="B35" s="458" t="s">
        <v>199</v>
      </c>
      <c r="C35" s="471" t="s">
        <v>501</v>
      </c>
      <c r="D35" s="480">
        <v>348912</v>
      </c>
      <c r="E35" s="494">
        <v>352080</v>
      </c>
      <c r="F35" s="494">
        <v>327383</v>
      </c>
      <c r="G35" s="494">
        <v>327316</v>
      </c>
      <c r="H35" s="494">
        <v>337516</v>
      </c>
      <c r="I35" s="494">
        <v>258023</v>
      </c>
      <c r="J35" s="494">
        <v>285857</v>
      </c>
      <c r="K35" s="494">
        <v>41459</v>
      </c>
      <c r="L35" s="494">
        <v>21596</v>
      </c>
      <c r="M35" s="494">
        <v>14564</v>
      </c>
      <c r="N35" s="494">
        <v>69360</v>
      </c>
    </row>
    <row r="36" spans="2:14" ht="16.5" customHeight="1">
      <c r="B36" s="458" t="s">
        <v>248</v>
      </c>
      <c r="C36" s="471" t="s">
        <v>250</v>
      </c>
      <c r="D36" s="480">
        <v>282303</v>
      </c>
      <c r="E36" s="494">
        <v>320399</v>
      </c>
      <c r="F36" s="494">
        <v>185885</v>
      </c>
      <c r="G36" s="494">
        <v>282228</v>
      </c>
      <c r="H36" s="494">
        <v>320303</v>
      </c>
      <c r="I36" s="494">
        <v>185865</v>
      </c>
      <c r="J36" s="494">
        <v>256590</v>
      </c>
      <c r="K36" s="494">
        <v>25638</v>
      </c>
      <c r="L36" s="494">
        <v>75</v>
      </c>
      <c r="M36" s="494">
        <v>96</v>
      </c>
      <c r="N36" s="494">
        <v>20</v>
      </c>
    </row>
    <row r="37" spans="2:14" ht="16.5" customHeight="1">
      <c r="B37" s="458" t="s">
        <v>17</v>
      </c>
      <c r="C37" s="471" t="s">
        <v>389</v>
      </c>
      <c r="D37" s="480">
        <v>359105</v>
      </c>
      <c r="E37" s="494">
        <v>375619</v>
      </c>
      <c r="F37" s="494">
        <v>272317</v>
      </c>
      <c r="G37" s="494">
        <v>358939</v>
      </c>
      <c r="H37" s="494">
        <v>375421</v>
      </c>
      <c r="I37" s="494">
        <v>272317</v>
      </c>
      <c r="J37" s="494">
        <v>333957</v>
      </c>
      <c r="K37" s="494">
        <v>24982</v>
      </c>
      <c r="L37" s="494">
        <v>166</v>
      </c>
      <c r="M37" s="494">
        <v>198</v>
      </c>
      <c r="N37" s="494">
        <v>0</v>
      </c>
    </row>
    <row r="38" spans="2:14" ht="16.5" customHeight="1">
      <c r="B38" s="458" t="s">
        <v>466</v>
      </c>
      <c r="C38" s="471" t="s">
        <v>392</v>
      </c>
      <c r="D38" s="480">
        <v>362321</v>
      </c>
      <c r="E38" s="494">
        <v>377379</v>
      </c>
      <c r="F38" s="494">
        <v>260550</v>
      </c>
      <c r="G38" s="494">
        <v>361521</v>
      </c>
      <c r="H38" s="494">
        <v>376547</v>
      </c>
      <c r="I38" s="494">
        <v>259963</v>
      </c>
      <c r="J38" s="494">
        <v>321120</v>
      </c>
      <c r="K38" s="494">
        <v>40401</v>
      </c>
      <c r="L38" s="494">
        <v>800</v>
      </c>
      <c r="M38" s="494">
        <v>832</v>
      </c>
      <c r="N38" s="494">
        <v>587</v>
      </c>
    </row>
    <row r="39" spans="2:14" ht="16.5" customHeight="1">
      <c r="B39" s="458" t="s">
        <v>95</v>
      </c>
      <c r="C39" s="471" t="s">
        <v>393</v>
      </c>
      <c r="D39" s="480">
        <v>297677</v>
      </c>
      <c r="E39" s="494">
        <v>330887</v>
      </c>
      <c r="F39" s="494">
        <v>232923</v>
      </c>
      <c r="G39" s="494">
        <v>296985</v>
      </c>
      <c r="H39" s="494">
        <v>330020</v>
      </c>
      <c r="I39" s="494">
        <v>232572</v>
      </c>
      <c r="J39" s="494">
        <v>267610</v>
      </c>
      <c r="K39" s="494">
        <v>29375</v>
      </c>
      <c r="L39" s="494">
        <v>692</v>
      </c>
      <c r="M39" s="494">
        <v>867</v>
      </c>
      <c r="N39" s="494">
        <v>351</v>
      </c>
    </row>
    <row r="40" spans="2:14" ht="16.5" customHeight="1">
      <c r="B40" s="458" t="s">
        <v>484</v>
      </c>
      <c r="C40" s="471" t="s">
        <v>72</v>
      </c>
      <c r="D40" s="480">
        <v>331799</v>
      </c>
      <c r="E40" s="494">
        <v>382431</v>
      </c>
      <c r="F40" s="494">
        <v>243839</v>
      </c>
      <c r="G40" s="494">
        <v>315233</v>
      </c>
      <c r="H40" s="494">
        <v>381339</v>
      </c>
      <c r="I40" s="494">
        <v>200390</v>
      </c>
      <c r="J40" s="494">
        <v>302486</v>
      </c>
      <c r="K40" s="494">
        <v>12747</v>
      </c>
      <c r="L40" s="494">
        <v>16566</v>
      </c>
      <c r="M40" s="494">
        <v>1092</v>
      </c>
      <c r="N40" s="494">
        <v>43449</v>
      </c>
    </row>
    <row r="41" spans="2:14" ht="16.5" customHeight="1">
      <c r="B41" s="458" t="s">
        <v>195</v>
      </c>
      <c r="C41" s="471" t="s">
        <v>405</v>
      </c>
      <c r="D41" s="480">
        <v>319647</v>
      </c>
      <c r="E41" s="494">
        <v>380541</v>
      </c>
      <c r="F41" s="494">
        <v>212359</v>
      </c>
      <c r="G41" s="494">
        <v>319646</v>
      </c>
      <c r="H41" s="494">
        <v>380540</v>
      </c>
      <c r="I41" s="494">
        <v>212358</v>
      </c>
      <c r="J41" s="494">
        <v>288455</v>
      </c>
      <c r="K41" s="494">
        <v>31191</v>
      </c>
      <c r="L41" s="494">
        <v>1</v>
      </c>
      <c r="M41" s="494">
        <v>1</v>
      </c>
      <c r="N41" s="494">
        <v>1</v>
      </c>
    </row>
    <row r="42" spans="2:14" ht="16.5" customHeight="1">
      <c r="B42" s="458" t="s">
        <v>281</v>
      </c>
      <c r="C42" s="471" t="s">
        <v>406</v>
      </c>
      <c r="D42" s="480">
        <v>388437</v>
      </c>
      <c r="E42" s="494">
        <v>416462</v>
      </c>
      <c r="F42" s="494">
        <v>300832</v>
      </c>
      <c r="G42" s="494">
        <v>384682</v>
      </c>
      <c r="H42" s="494">
        <v>412240</v>
      </c>
      <c r="I42" s="494">
        <v>298534</v>
      </c>
      <c r="J42" s="494">
        <v>355970</v>
      </c>
      <c r="K42" s="494">
        <v>28712</v>
      </c>
      <c r="L42" s="494">
        <v>3755</v>
      </c>
      <c r="M42" s="494">
        <v>4222</v>
      </c>
      <c r="N42" s="494">
        <v>2298</v>
      </c>
    </row>
    <row r="43" spans="2:14" ht="16.5" customHeight="1">
      <c r="B43" s="458" t="s">
        <v>122</v>
      </c>
      <c r="C43" s="471" t="s">
        <v>129</v>
      </c>
      <c r="D43" s="480">
        <v>375149</v>
      </c>
      <c r="E43" s="494">
        <v>404298</v>
      </c>
      <c r="F43" s="494">
        <v>262150</v>
      </c>
      <c r="G43" s="494">
        <v>375140</v>
      </c>
      <c r="H43" s="494">
        <v>404287</v>
      </c>
      <c r="I43" s="494">
        <v>262150</v>
      </c>
      <c r="J43" s="494">
        <v>337520</v>
      </c>
      <c r="K43" s="494">
        <v>37620</v>
      </c>
      <c r="L43" s="494">
        <v>9</v>
      </c>
      <c r="M43" s="494">
        <v>11</v>
      </c>
      <c r="N43" s="494">
        <v>0</v>
      </c>
    </row>
    <row r="44" spans="2:14" ht="16.5" customHeight="1">
      <c r="B44" s="458" t="s">
        <v>273</v>
      </c>
      <c r="C44" s="472" t="s">
        <v>171</v>
      </c>
      <c r="D44" s="480">
        <v>368780</v>
      </c>
      <c r="E44" s="494">
        <v>434517</v>
      </c>
      <c r="F44" s="494">
        <v>259684</v>
      </c>
      <c r="G44" s="494">
        <v>303003</v>
      </c>
      <c r="H44" s="494">
        <v>354399</v>
      </c>
      <c r="I44" s="494">
        <v>217706</v>
      </c>
      <c r="J44" s="494">
        <v>282717</v>
      </c>
      <c r="K44" s="494">
        <v>20286</v>
      </c>
      <c r="L44" s="494">
        <v>65777</v>
      </c>
      <c r="M44" s="494">
        <v>80118</v>
      </c>
      <c r="N44" s="494">
        <v>41978</v>
      </c>
    </row>
    <row r="45" spans="2:14" ht="16.5" customHeight="1">
      <c r="B45" s="455" t="s">
        <v>121</v>
      </c>
      <c r="C45" s="473" t="s">
        <v>227</v>
      </c>
      <c r="D45" s="479">
        <v>347615</v>
      </c>
      <c r="E45" s="493">
        <v>384248</v>
      </c>
      <c r="F45" s="493">
        <v>260083</v>
      </c>
      <c r="G45" s="493">
        <v>337829</v>
      </c>
      <c r="H45" s="493">
        <v>371051</v>
      </c>
      <c r="I45" s="493">
        <v>258448</v>
      </c>
      <c r="J45" s="493">
        <v>318086</v>
      </c>
      <c r="K45" s="493">
        <v>19743</v>
      </c>
      <c r="L45" s="493">
        <v>9786</v>
      </c>
      <c r="M45" s="493">
        <v>13197</v>
      </c>
      <c r="N45" s="493">
        <v>1635</v>
      </c>
    </row>
    <row r="46" spans="2:14" ht="16.5" customHeight="1">
      <c r="B46" s="459" t="s">
        <v>252</v>
      </c>
      <c r="C46" s="474" t="s">
        <v>440</v>
      </c>
      <c r="D46" s="484">
        <v>186417</v>
      </c>
      <c r="E46" s="495">
        <v>268919</v>
      </c>
      <c r="F46" s="495">
        <v>144037</v>
      </c>
      <c r="G46" s="495">
        <v>185640</v>
      </c>
      <c r="H46" s="495">
        <v>267372</v>
      </c>
      <c r="I46" s="495">
        <v>143655</v>
      </c>
      <c r="J46" s="495">
        <v>177223</v>
      </c>
      <c r="K46" s="495">
        <v>8417</v>
      </c>
      <c r="L46" s="495">
        <v>777</v>
      </c>
      <c r="M46" s="495">
        <v>1547</v>
      </c>
      <c r="N46" s="495">
        <v>382</v>
      </c>
    </row>
    <row r="47" spans="2:14" ht="16.5" customHeight="1">
      <c r="B47" s="457" t="s">
        <v>417</v>
      </c>
      <c r="C47" s="470" t="s">
        <v>307</v>
      </c>
      <c r="D47" s="482">
        <v>160657</v>
      </c>
      <c r="E47" s="497">
        <v>211255</v>
      </c>
      <c r="F47" s="497">
        <v>124328</v>
      </c>
      <c r="G47" s="497">
        <v>160652</v>
      </c>
      <c r="H47" s="497">
        <v>211244</v>
      </c>
      <c r="I47" s="497">
        <v>124328</v>
      </c>
      <c r="J47" s="497">
        <v>151819</v>
      </c>
      <c r="K47" s="497">
        <v>8833</v>
      </c>
      <c r="L47" s="497">
        <v>5</v>
      </c>
      <c r="M47" s="497">
        <v>11</v>
      </c>
      <c r="N47" s="497">
        <v>0</v>
      </c>
    </row>
    <row r="48" spans="2:14" ht="16.5" customHeight="1">
      <c r="B48" s="458" t="s">
        <v>504</v>
      </c>
      <c r="C48" s="471" t="s">
        <v>505</v>
      </c>
      <c r="D48" s="480">
        <v>91848</v>
      </c>
      <c r="E48" s="494">
        <v>101567</v>
      </c>
      <c r="F48" s="494">
        <v>87073</v>
      </c>
      <c r="G48" s="494">
        <v>91522</v>
      </c>
      <c r="H48" s="494">
        <v>101254</v>
      </c>
      <c r="I48" s="494">
        <v>86741</v>
      </c>
      <c r="J48" s="494">
        <v>88890</v>
      </c>
      <c r="K48" s="494">
        <v>2632</v>
      </c>
      <c r="L48" s="494">
        <v>326</v>
      </c>
      <c r="M48" s="494">
        <v>313</v>
      </c>
      <c r="N48" s="494">
        <v>332</v>
      </c>
    </row>
    <row r="49" spans="2:14" ht="16.5" customHeight="1">
      <c r="B49" s="455" t="s">
        <v>160</v>
      </c>
      <c r="C49" s="469" t="s">
        <v>506</v>
      </c>
      <c r="D49" s="479">
        <v>327036</v>
      </c>
      <c r="E49" s="493">
        <v>489795</v>
      </c>
      <c r="F49" s="493">
        <v>270671</v>
      </c>
      <c r="G49" s="493">
        <v>326923</v>
      </c>
      <c r="H49" s="493">
        <v>489669</v>
      </c>
      <c r="I49" s="493">
        <v>270563</v>
      </c>
      <c r="J49" s="493">
        <v>298823</v>
      </c>
      <c r="K49" s="493">
        <v>28100</v>
      </c>
      <c r="L49" s="493">
        <v>113</v>
      </c>
      <c r="M49" s="493">
        <v>126</v>
      </c>
      <c r="N49" s="493">
        <v>108</v>
      </c>
    </row>
    <row r="50" spans="2:14" ht="16.5" customHeight="1">
      <c r="B50" s="459" t="s">
        <v>124</v>
      </c>
      <c r="C50" s="468" t="s">
        <v>24</v>
      </c>
      <c r="D50" s="484">
        <v>219063</v>
      </c>
      <c r="E50" s="495">
        <v>258081</v>
      </c>
      <c r="F50" s="495">
        <v>201465</v>
      </c>
      <c r="G50" s="495">
        <v>218379</v>
      </c>
      <c r="H50" s="495">
        <v>257648</v>
      </c>
      <c r="I50" s="495">
        <v>200667</v>
      </c>
      <c r="J50" s="495">
        <v>210366</v>
      </c>
      <c r="K50" s="495">
        <v>8013</v>
      </c>
      <c r="L50" s="495">
        <v>684</v>
      </c>
      <c r="M50" s="495">
        <v>433</v>
      </c>
      <c r="N50" s="495">
        <v>798</v>
      </c>
    </row>
    <row r="51" spans="2:14" ht="16.5" customHeight="1">
      <c r="B51" s="457" t="s">
        <v>29</v>
      </c>
      <c r="C51" s="470" t="s">
        <v>168</v>
      </c>
      <c r="D51" s="482">
        <v>216339</v>
      </c>
      <c r="E51" s="497">
        <v>250258</v>
      </c>
      <c r="F51" s="497">
        <v>184931</v>
      </c>
      <c r="G51" s="497">
        <v>216199</v>
      </c>
      <c r="H51" s="497">
        <v>250112</v>
      </c>
      <c r="I51" s="497">
        <v>184797</v>
      </c>
      <c r="J51" s="497">
        <v>192596</v>
      </c>
      <c r="K51" s="497">
        <v>23603</v>
      </c>
      <c r="L51" s="497">
        <v>140</v>
      </c>
      <c r="M51" s="497">
        <v>146</v>
      </c>
      <c r="N51" s="497">
        <v>134</v>
      </c>
    </row>
    <row r="52" spans="2:14" ht="16.5" customHeight="1">
      <c r="B52" s="458" t="s">
        <v>379</v>
      </c>
      <c r="C52" s="471" t="s">
        <v>507</v>
      </c>
      <c r="D52" s="480">
        <v>243836</v>
      </c>
      <c r="E52" s="494">
        <v>282009</v>
      </c>
      <c r="F52" s="494">
        <v>149862</v>
      </c>
      <c r="G52" s="494">
        <v>238364</v>
      </c>
      <c r="H52" s="494">
        <v>275029</v>
      </c>
      <c r="I52" s="494">
        <v>148100</v>
      </c>
      <c r="J52" s="494">
        <v>204595</v>
      </c>
      <c r="K52" s="494">
        <v>33769</v>
      </c>
      <c r="L52" s="494">
        <v>5472</v>
      </c>
      <c r="M52" s="494">
        <v>6980</v>
      </c>
      <c r="N52" s="494">
        <v>1762</v>
      </c>
    </row>
    <row r="53" spans="2:14" ht="16.5" customHeight="1">
      <c r="B53" s="459" t="s">
        <v>468</v>
      </c>
      <c r="C53" s="468" t="s">
        <v>508</v>
      </c>
      <c r="D53" s="484">
        <v>277137</v>
      </c>
      <c r="E53" s="495">
        <v>296008</v>
      </c>
      <c r="F53" s="495">
        <v>211969</v>
      </c>
      <c r="G53" s="495">
        <v>276218</v>
      </c>
      <c r="H53" s="495">
        <v>294823</v>
      </c>
      <c r="I53" s="495">
        <v>211969</v>
      </c>
      <c r="J53" s="495">
        <v>263861</v>
      </c>
      <c r="K53" s="495">
        <v>12357</v>
      </c>
      <c r="L53" s="495">
        <v>919</v>
      </c>
      <c r="M53" s="495">
        <v>1185</v>
      </c>
      <c r="N53" s="495">
        <v>0</v>
      </c>
    </row>
    <row r="54" spans="2:14" ht="20.25" customHeight="1">
      <c r="B54" s="10"/>
      <c r="C54" s="460">
        <v>45536</v>
      </c>
      <c r="D54" s="475" t="s">
        <v>313</v>
      </c>
      <c r="E54" s="10"/>
      <c r="F54" s="502"/>
      <c r="H54" s="10"/>
      <c r="I54" s="10"/>
      <c r="J54" s="10"/>
      <c r="K54" s="10"/>
      <c r="L54" s="10"/>
      <c r="M54" s="10"/>
      <c r="N54" s="10"/>
    </row>
    <row r="55" spans="2:14" ht="18" customHeight="1">
      <c r="B55" s="201"/>
      <c r="C55" s="461" t="s">
        <v>350</v>
      </c>
      <c r="D55" s="461"/>
      <c r="E55" s="201"/>
      <c r="F55" s="201"/>
      <c r="G55" s="201"/>
      <c r="H55" s="201"/>
      <c r="I55" s="201"/>
      <c r="J55" s="505"/>
      <c r="K55" s="201"/>
      <c r="L55" s="201"/>
      <c r="M55" s="201"/>
      <c r="N55" s="1" t="s">
        <v>370</v>
      </c>
    </row>
    <row r="56" spans="2:14" s="446" customFormat="1" ht="11.25" customHeight="1">
      <c r="B56" s="447" t="s">
        <v>423</v>
      </c>
      <c r="C56" s="462"/>
      <c r="D56" s="447" t="s">
        <v>193</v>
      </c>
      <c r="E56" s="488"/>
      <c r="F56" s="488"/>
      <c r="G56" s="503"/>
      <c r="H56" s="504"/>
      <c r="I56" s="504"/>
      <c r="J56" s="504"/>
      <c r="K56" s="504"/>
      <c r="L56" s="504"/>
      <c r="M56" s="504"/>
      <c r="N56" s="509"/>
    </row>
    <row r="57" spans="2:14" s="446" customFormat="1" ht="11.25" customHeight="1">
      <c r="B57" s="448"/>
      <c r="C57" s="463"/>
      <c r="D57" s="448"/>
      <c r="E57" s="489"/>
      <c r="F57" s="463"/>
      <c r="G57" s="447" t="s">
        <v>453</v>
      </c>
      <c r="H57" s="488"/>
      <c r="I57" s="488"/>
      <c r="J57" s="503"/>
      <c r="K57" s="508"/>
      <c r="L57" s="447" t="s">
        <v>486</v>
      </c>
      <c r="M57" s="488"/>
      <c r="N57" s="462"/>
    </row>
    <row r="58" spans="2:14" s="446" customFormat="1" ht="18" customHeight="1">
      <c r="B58" s="448"/>
      <c r="C58" s="463"/>
      <c r="D58" s="476"/>
      <c r="E58" s="490"/>
      <c r="F58" s="501"/>
      <c r="G58" s="476"/>
      <c r="H58" s="490"/>
      <c r="I58" s="501"/>
      <c r="J58" s="506" t="s">
        <v>140</v>
      </c>
      <c r="K58" s="506" t="s">
        <v>92</v>
      </c>
      <c r="L58" s="476"/>
      <c r="M58" s="490"/>
      <c r="N58" s="501"/>
    </row>
    <row r="59" spans="2:14" s="446" customFormat="1" ht="18" customHeight="1">
      <c r="B59" s="449"/>
      <c r="C59" s="464"/>
      <c r="D59" s="477" t="s">
        <v>488</v>
      </c>
      <c r="E59" s="491" t="s">
        <v>489</v>
      </c>
      <c r="F59" s="491" t="s">
        <v>67</v>
      </c>
      <c r="G59" s="477" t="s">
        <v>488</v>
      </c>
      <c r="H59" s="491" t="s">
        <v>489</v>
      </c>
      <c r="I59" s="491" t="s">
        <v>67</v>
      </c>
      <c r="J59" s="507"/>
      <c r="K59" s="507"/>
      <c r="L59" s="491" t="s">
        <v>488</v>
      </c>
      <c r="M59" s="477" t="s">
        <v>489</v>
      </c>
      <c r="N59" s="510" t="s">
        <v>67</v>
      </c>
    </row>
    <row r="60" spans="2:14" ht="16.5" customHeight="1">
      <c r="B60" s="450" t="s">
        <v>319</v>
      </c>
      <c r="C60" s="465" t="s">
        <v>62</v>
      </c>
      <c r="D60" s="478">
        <v>296128</v>
      </c>
      <c r="E60" s="492">
        <v>352403</v>
      </c>
      <c r="F60" s="492">
        <v>217386</v>
      </c>
      <c r="G60" s="492">
        <v>291430</v>
      </c>
      <c r="H60" s="492">
        <v>346585</v>
      </c>
      <c r="I60" s="492">
        <v>214256</v>
      </c>
      <c r="J60" s="492">
        <v>266548</v>
      </c>
      <c r="K60" s="492">
        <v>24882</v>
      </c>
      <c r="L60" s="492">
        <v>4698</v>
      </c>
      <c r="M60" s="492">
        <v>5818</v>
      </c>
      <c r="N60" s="492">
        <v>3130</v>
      </c>
    </row>
    <row r="61" spans="2:14" ht="16.5" customHeight="1">
      <c r="B61" s="451" t="s">
        <v>235</v>
      </c>
      <c r="C61" s="466" t="s">
        <v>490</v>
      </c>
      <c r="D61" s="479">
        <v>445904</v>
      </c>
      <c r="E61" s="493">
        <v>484918</v>
      </c>
      <c r="F61" s="493">
        <v>251071</v>
      </c>
      <c r="G61" s="493">
        <v>381954</v>
      </c>
      <c r="H61" s="493">
        <v>408162</v>
      </c>
      <c r="I61" s="493">
        <v>251071</v>
      </c>
      <c r="J61" s="493">
        <v>346745</v>
      </c>
      <c r="K61" s="493">
        <v>35209</v>
      </c>
      <c r="L61" s="493">
        <v>63950</v>
      </c>
      <c r="M61" s="493">
        <v>76756</v>
      </c>
      <c r="N61" s="493">
        <v>0</v>
      </c>
    </row>
    <row r="62" spans="2:14" ht="16.5" customHeight="1">
      <c r="B62" s="452" t="s">
        <v>267</v>
      </c>
      <c r="C62" s="467" t="s">
        <v>76</v>
      </c>
      <c r="D62" s="480">
        <v>349163</v>
      </c>
      <c r="E62" s="494">
        <v>390660</v>
      </c>
      <c r="F62" s="494">
        <v>238779</v>
      </c>
      <c r="G62" s="494">
        <v>343054</v>
      </c>
      <c r="H62" s="494">
        <v>383882</v>
      </c>
      <c r="I62" s="494">
        <v>234448</v>
      </c>
      <c r="J62" s="494">
        <v>309695</v>
      </c>
      <c r="K62" s="494">
        <v>33359</v>
      </c>
      <c r="L62" s="494">
        <v>6109</v>
      </c>
      <c r="M62" s="494">
        <v>6778</v>
      </c>
      <c r="N62" s="494">
        <v>4331</v>
      </c>
    </row>
    <row r="63" spans="2:14" ht="16.5" customHeight="1">
      <c r="B63" s="453" t="s">
        <v>166</v>
      </c>
      <c r="C63" s="467" t="s">
        <v>303</v>
      </c>
      <c r="D63" s="480">
        <v>541207</v>
      </c>
      <c r="E63" s="494">
        <v>583462</v>
      </c>
      <c r="F63" s="494">
        <v>378167</v>
      </c>
      <c r="G63" s="494">
        <v>540648</v>
      </c>
      <c r="H63" s="494">
        <v>582976</v>
      </c>
      <c r="I63" s="494">
        <v>377327</v>
      </c>
      <c r="J63" s="494">
        <v>465194</v>
      </c>
      <c r="K63" s="494">
        <v>75454</v>
      </c>
      <c r="L63" s="494">
        <v>559</v>
      </c>
      <c r="M63" s="494">
        <v>486</v>
      </c>
      <c r="N63" s="494">
        <v>840</v>
      </c>
    </row>
    <row r="64" spans="2:14" ht="16.5" customHeight="1">
      <c r="B64" s="452" t="s">
        <v>345</v>
      </c>
      <c r="C64" s="467" t="s">
        <v>410</v>
      </c>
      <c r="D64" s="480">
        <v>336835</v>
      </c>
      <c r="E64" s="494">
        <v>391836</v>
      </c>
      <c r="F64" s="494">
        <v>218087</v>
      </c>
      <c r="G64" s="494">
        <v>336805</v>
      </c>
      <c r="H64" s="494">
        <v>391794</v>
      </c>
      <c r="I64" s="494">
        <v>218084</v>
      </c>
      <c r="J64" s="494">
        <v>320148</v>
      </c>
      <c r="K64" s="494">
        <v>16657</v>
      </c>
      <c r="L64" s="494">
        <v>30</v>
      </c>
      <c r="M64" s="494">
        <v>42</v>
      </c>
      <c r="N64" s="494">
        <v>3</v>
      </c>
    </row>
    <row r="65" spans="2:14" ht="16.5" customHeight="1">
      <c r="B65" s="452" t="s">
        <v>10</v>
      </c>
      <c r="C65" s="467" t="s">
        <v>491</v>
      </c>
      <c r="D65" s="480">
        <v>234852</v>
      </c>
      <c r="E65" s="494">
        <v>275326</v>
      </c>
      <c r="F65" s="494">
        <v>152120</v>
      </c>
      <c r="G65" s="494">
        <v>234843</v>
      </c>
      <c r="H65" s="494">
        <v>275313</v>
      </c>
      <c r="I65" s="494">
        <v>152120</v>
      </c>
      <c r="J65" s="494">
        <v>195128</v>
      </c>
      <c r="K65" s="494">
        <v>39715</v>
      </c>
      <c r="L65" s="494">
        <v>9</v>
      </c>
      <c r="M65" s="494">
        <v>13</v>
      </c>
      <c r="N65" s="494">
        <v>0</v>
      </c>
    </row>
    <row r="66" spans="2:14" ht="16.5" customHeight="1">
      <c r="B66" s="452" t="s">
        <v>57</v>
      </c>
      <c r="C66" s="467" t="s">
        <v>265</v>
      </c>
      <c r="D66" s="480">
        <v>221763</v>
      </c>
      <c r="E66" s="494">
        <v>306794</v>
      </c>
      <c r="F66" s="494">
        <v>159974</v>
      </c>
      <c r="G66" s="494">
        <v>220624</v>
      </c>
      <c r="H66" s="494">
        <v>305097</v>
      </c>
      <c r="I66" s="494">
        <v>159241</v>
      </c>
      <c r="J66" s="494">
        <v>208964</v>
      </c>
      <c r="K66" s="494">
        <v>11660</v>
      </c>
      <c r="L66" s="494">
        <v>1139</v>
      </c>
      <c r="M66" s="494">
        <v>1697</v>
      </c>
      <c r="N66" s="494">
        <v>733</v>
      </c>
    </row>
    <row r="67" spans="2:14" ht="16.5" customHeight="1">
      <c r="B67" s="452" t="s">
        <v>198</v>
      </c>
      <c r="C67" s="467" t="s">
        <v>493</v>
      </c>
      <c r="D67" s="480">
        <v>377040</v>
      </c>
      <c r="E67" s="494">
        <v>495907</v>
      </c>
      <c r="F67" s="494">
        <v>320237</v>
      </c>
      <c r="G67" s="494">
        <v>333889</v>
      </c>
      <c r="H67" s="494">
        <v>494999</v>
      </c>
      <c r="I67" s="494">
        <v>256900</v>
      </c>
      <c r="J67" s="494">
        <v>315308</v>
      </c>
      <c r="K67" s="494">
        <v>18581</v>
      </c>
      <c r="L67" s="494">
        <v>43151</v>
      </c>
      <c r="M67" s="494">
        <v>908</v>
      </c>
      <c r="N67" s="494">
        <v>63337</v>
      </c>
    </row>
    <row r="68" spans="2:14" ht="16.5" customHeight="1">
      <c r="B68" s="452" t="s">
        <v>40</v>
      </c>
      <c r="C68" s="467" t="s">
        <v>396</v>
      </c>
      <c r="D68" s="480">
        <v>224127</v>
      </c>
      <c r="E68" s="494">
        <v>315380</v>
      </c>
      <c r="F68" s="494">
        <v>161912</v>
      </c>
      <c r="G68" s="494">
        <v>223680</v>
      </c>
      <c r="H68" s="494">
        <v>315041</v>
      </c>
      <c r="I68" s="494">
        <v>161391</v>
      </c>
      <c r="J68" s="494">
        <v>201412</v>
      </c>
      <c r="K68" s="494">
        <v>22268</v>
      </c>
      <c r="L68" s="494">
        <v>447</v>
      </c>
      <c r="M68" s="494">
        <v>339</v>
      </c>
      <c r="N68" s="494">
        <v>521</v>
      </c>
    </row>
    <row r="69" spans="2:14" ht="16.5" customHeight="1">
      <c r="B69" s="452" t="s">
        <v>172</v>
      </c>
      <c r="C69" s="467" t="s">
        <v>494</v>
      </c>
      <c r="D69" s="480">
        <v>434466</v>
      </c>
      <c r="E69" s="494">
        <v>466660</v>
      </c>
      <c r="F69" s="494">
        <v>304231</v>
      </c>
      <c r="G69" s="494">
        <v>432466</v>
      </c>
      <c r="H69" s="494">
        <v>464254</v>
      </c>
      <c r="I69" s="494">
        <v>303873</v>
      </c>
      <c r="J69" s="494">
        <v>397168</v>
      </c>
      <c r="K69" s="494">
        <v>35298</v>
      </c>
      <c r="L69" s="494">
        <v>2000</v>
      </c>
      <c r="M69" s="494">
        <v>2406</v>
      </c>
      <c r="N69" s="494">
        <v>358</v>
      </c>
    </row>
    <row r="70" spans="2:14" ht="16.5" customHeight="1">
      <c r="B70" s="452" t="s">
        <v>41</v>
      </c>
      <c r="C70" s="467" t="s">
        <v>323</v>
      </c>
      <c r="D70" s="480">
        <v>141033</v>
      </c>
      <c r="E70" s="494">
        <v>184069</v>
      </c>
      <c r="F70" s="494">
        <v>115835</v>
      </c>
      <c r="G70" s="494">
        <v>140881</v>
      </c>
      <c r="H70" s="494">
        <v>183961</v>
      </c>
      <c r="I70" s="494">
        <v>115657</v>
      </c>
      <c r="J70" s="494">
        <v>134980</v>
      </c>
      <c r="K70" s="494">
        <v>5901</v>
      </c>
      <c r="L70" s="494">
        <v>152</v>
      </c>
      <c r="M70" s="494">
        <v>108</v>
      </c>
      <c r="N70" s="494">
        <v>178</v>
      </c>
    </row>
    <row r="71" spans="2:14" ht="16.5" customHeight="1">
      <c r="B71" s="452" t="s">
        <v>241</v>
      </c>
      <c r="C71" s="467" t="s">
        <v>495</v>
      </c>
      <c r="D71" s="480">
        <v>176845</v>
      </c>
      <c r="E71" s="494">
        <v>219192</v>
      </c>
      <c r="F71" s="494">
        <v>142484</v>
      </c>
      <c r="G71" s="494">
        <v>176816</v>
      </c>
      <c r="H71" s="494">
        <v>219126</v>
      </c>
      <c r="I71" s="494">
        <v>142484</v>
      </c>
      <c r="J71" s="494">
        <v>164954</v>
      </c>
      <c r="K71" s="494">
        <v>11862</v>
      </c>
      <c r="L71" s="494">
        <v>29</v>
      </c>
      <c r="M71" s="494">
        <v>66</v>
      </c>
      <c r="N71" s="494">
        <v>0</v>
      </c>
    </row>
    <row r="72" spans="2:14" ht="16.5" customHeight="1">
      <c r="B72" s="452" t="s">
        <v>366</v>
      </c>
      <c r="C72" s="467" t="s">
        <v>282</v>
      </c>
      <c r="D72" s="480">
        <v>328955</v>
      </c>
      <c r="E72" s="494">
        <v>348856</v>
      </c>
      <c r="F72" s="494">
        <v>306605</v>
      </c>
      <c r="G72" s="494">
        <v>328938</v>
      </c>
      <c r="H72" s="494">
        <v>348831</v>
      </c>
      <c r="I72" s="494">
        <v>306598</v>
      </c>
      <c r="J72" s="494">
        <v>327993</v>
      </c>
      <c r="K72" s="494">
        <v>945</v>
      </c>
      <c r="L72" s="494">
        <v>17</v>
      </c>
      <c r="M72" s="494">
        <v>25</v>
      </c>
      <c r="N72" s="494">
        <v>7</v>
      </c>
    </row>
    <row r="73" spans="2:14" ht="16.5" customHeight="1">
      <c r="B73" s="452" t="s">
        <v>99</v>
      </c>
      <c r="C73" s="467" t="s">
        <v>153</v>
      </c>
      <c r="D73" s="480">
        <v>294936</v>
      </c>
      <c r="E73" s="494">
        <v>350611</v>
      </c>
      <c r="F73" s="494">
        <v>264075</v>
      </c>
      <c r="G73" s="494">
        <v>294666</v>
      </c>
      <c r="H73" s="494">
        <v>350348</v>
      </c>
      <c r="I73" s="494">
        <v>263802</v>
      </c>
      <c r="J73" s="494">
        <v>271457</v>
      </c>
      <c r="K73" s="494">
        <v>23209</v>
      </c>
      <c r="L73" s="494">
        <v>270</v>
      </c>
      <c r="M73" s="494">
        <v>263</v>
      </c>
      <c r="N73" s="494">
        <v>273</v>
      </c>
    </row>
    <row r="74" spans="2:14" ht="16.5" customHeight="1">
      <c r="B74" s="452" t="s">
        <v>106</v>
      </c>
      <c r="C74" s="467" t="s">
        <v>449</v>
      </c>
      <c r="D74" s="480">
        <v>334445</v>
      </c>
      <c r="E74" s="494">
        <v>361012</v>
      </c>
      <c r="F74" s="494">
        <v>220500</v>
      </c>
      <c r="G74" s="494">
        <v>333855</v>
      </c>
      <c r="H74" s="494">
        <v>360295</v>
      </c>
      <c r="I74" s="494">
        <v>220457</v>
      </c>
      <c r="J74" s="494">
        <v>301804</v>
      </c>
      <c r="K74" s="494">
        <v>32051</v>
      </c>
      <c r="L74" s="494">
        <v>590</v>
      </c>
      <c r="M74" s="494">
        <v>717</v>
      </c>
      <c r="N74" s="494">
        <v>43</v>
      </c>
    </row>
    <row r="75" spans="2:14" ht="16.5" customHeight="1">
      <c r="B75" s="454" t="s">
        <v>8</v>
      </c>
      <c r="C75" s="468" t="s">
        <v>374</v>
      </c>
      <c r="D75" s="484">
        <v>218170</v>
      </c>
      <c r="E75" s="495">
        <v>253672</v>
      </c>
      <c r="F75" s="495">
        <v>162087</v>
      </c>
      <c r="G75" s="495">
        <v>214618</v>
      </c>
      <c r="H75" s="495">
        <v>248449</v>
      </c>
      <c r="I75" s="495">
        <v>161174</v>
      </c>
      <c r="J75" s="495">
        <v>189065</v>
      </c>
      <c r="K75" s="495">
        <v>25553</v>
      </c>
      <c r="L75" s="495">
        <v>3552</v>
      </c>
      <c r="M75" s="495">
        <v>5223</v>
      </c>
      <c r="N75" s="495">
        <v>913</v>
      </c>
    </row>
    <row r="76" spans="2:14" ht="16.5" customHeight="1">
      <c r="B76" s="455" t="s">
        <v>113</v>
      </c>
      <c r="C76" s="469" t="s">
        <v>257</v>
      </c>
      <c r="D76" s="482">
        <v>253707</v>
      </c>
      <c r="E76" s="497">
        <v>323261</v>
      </c>
      <c r="F76" s="497">
        <v>192418</v>
      </c>
      <c r="G76" s="497">
        <v>253557</v>
      </c>
      <c r="H76" s="497">
        <v>323137</v>
      </c>
      <c r="I76" s="497">
        <v>192244</v>
      </c>
      <c r="J76" s="497">
        <v>227940</v>
      </c>
      <c r="K76" s="497">
        <v>25617</v>
      </c>
      <c r="L76" s="497">
        <v>150</v>
      </c>
      <c r="M76" s="497">
        <v>124</v>
      </c>
      <c r="N76" s="497">
        <v>174</v>
      </c>
    </row>
    <row r="77" spans="2:14" ht="16.5" customHeight="1">
      <c r="B77" s="456" t="s">
        <v>351</v>
      </c>
      <c r="C77" s="467" t="s">
        <v>222</v>
      </c>
      <c r="D77" s="485">
        <v>317941</v>
      </c>
      <c r="E77" s="496">
        <v>374408</v>
      </c>
      <c r="F77" s="496">
        <v>219524</v>
      </c>
      <c r="G77" s="496">
        <v>317941</v>
      </c>
      <c r="H77" s="496">
        <v>374408</v>
      </c>
      <c r="I77" s="496">
        <v>219524</v>
      </c>
      <c r="J77" s="496">
        <v>286963</v>
      </c>
      <c r="K77" s="496">
        <v>30978</v>
      </c>
      <c r="L77" s="496">
        <v>0</v>
      </c>
      <c r="M77" s="496">
        <v>0</v>
      </c>
      <c r="N77" s="496">
        <v>0</v>
      </c>
    </row>
    <row r="78" spans="2:14" ht="16.5" customHeight="1">
      <c r="B78" s="457" t="s">
        <v>3</v>
      </c>
      <c r="C78" s="470" t="s">
        <v>138</v>
      </c>
      <c r="D78" s="486">
        <v>321180</v>
      </c>
      <c r="E78" s="499">
        <v>337217</v>
      </c>
      <c r="F78" s="499">
        <v>262827</v>
      </c>
      <c r="G78" s="499">
        <v>321180</v>
      </c>
      <c r="H78" s="499">
        <v>337217</v>
      </c>
      <c r="I78" s="499">
        <v>262827</v>
      </c>
      <c r="J78" s="499">
        <v>288731</v>
      </c>
      <c r="K78" s="499">
        <v>32449</v>
      </c>
      <c r="L78" s="499">
        <v>0</v>
      </c>
      <c r="M78" s="499">
        <v>0</v>
      </c>
      <c r="N78" s="499">
        <v>0</v>
      </c>
    </row>
    <row r="79" spans="2:14" ht="16.5" customHeight="1">
      <c r="B79" s="458" t="s">
        <v>187</v>
      </c>
      <c r="C79" s="471" t="s">
        <v>398</v>
      </c>
      <c r="D79" s="483">
        <v>283007</v>
      </c>
      <c r="E79" s="498">
        <v>312610</v>
      </c>
      <c r="F79" s="498">
        <v>204824</v>
      </c>
      <c r="G79" s="498">
        <v>283007</v>
      </c>
      <c r="H79" s="498">
        <v>312610</v>
      </c>
      <c r="I79" s="498">
        <v>204824</v>
      </c>
      <c r="J79" s="498">
        <v>262631</v>
      </c>
      <c r="K79" s="498">
        <v>20376</v>
      </c>
      <c r="L79" s="498">
        <v>0</v>
      </c>
      <c r="M79" s="498">
        <v>0</v>
      </c>
      <c r="N79" s="498">
        <v>0</v>
      </c>
    </row>
    <row r="80" spans="2:14" ht="16.5" customHeight="1">
      <c r="B80" s="458" t="s">
        <v>496</v>
      </c>
      <c r="C80" s="471" t="s">
        <v>403</v>
      </c>
      <c r="D80" s="480">
        <v>413945</v>
      </c>
      <c r="E80" s="494">
        <v>467251</v>
      </c>
      <c r="F80" s="494">
        <v>239220</v>
      </c>
      <c r="G80" s="494">
        <v>334479</v>
      </c>
      <c r="H80" s="494">
        <v>367751</v>
      </c>
      <c r="I80" s="494">
        <v>225420</v>
      </c>
      <c r="J80" s="494">
        <v>295959</v>
      </c>
      <c r="K80" s="494">
        <v>38520</v>
      </c>
      <c r="L80" s="494">
        <v>79466</v>
      </c>
      <c r="M80" s="494">
        <v>99500</v>
      </c>
      <c r="N80" s="494">
        <v>13800</v>
      </c>
    </row>
    <row r="81" spans="2:14" ht="16.5" customHeight="1">
      <c r="B81" s="458" t="s">
        <v>497</v>
      </c>
      <c r="C81" s="471" t="s">
        <v>498</v>
      </c>
      <c r="D81" s="480">
        <v>369679</v>
      </c>
      <c r="E81" s="494">
        <v>421254</v>
      </c>
      <c r="F81" s="494">
        <v>247773</v>
      </c>
      <c r="G81" s="494">
        <v>369590</v>
      </c>
      <c r="H81" s="494">
        <v>421187</v>
      </c>
      <c r="I81" s="494">
        <v>247634</v>
      </c>
      <c r="J81" s="494">
        <v>349097</v>
      </c>
      <c r="K81" s="494">
        <v>20493</v>
      </c>
      <c r="L81" s="494">
        <v>89</v>
      </c>
      <c r="M81" s="494">
        <v>67</v>
      </c>
      <c r="N81" s="494">
        <v>139</v>
      </c>
    </row>
    <row r="82" spans="2:14" ht="16.5" customHeight="1">
      <c r="B82" s="458" t="s">
        <v>397</v>
      </c>
      <c r="C82" s="471" t="s">
        <v>223</v>
      </c>
      <c r="D82" s="480">
        <v>381468</v>
      </c>
      <c r="E82" s="494">
        <v>422353</v>
      </c>
      <c r="F82" s="494">
        <v>282700</v>
      </c>
      <c r="G82" s="494">
        <v>380271</v>
      </c>
      <c r="H82" s="494">
        <v>420995</v>
      </c>
      <c r="I82" s="494">
        <v>281891</v>
      </c>
      <c r="J82" s="494">
        <v>335538</v>
      </c>
      <c r="K82" s="494">
        <v>44733</v>
      </c>
      <c r="L82" s="494">
        <v>1197</v>
      </c>
      <c r="M82" s="494">
        <v>1358</v>
      </c>
      <c r="N82" s="494">
        <v>809</v>
      </c>
    </row>
    <row r="83" spans="2:14" ht="16.5" customHeight="1">
      <c r="B83" s="458" t="s">
        <v>499</v>
      </c>
      <c r="C83" s="471" t="s">
        <v>175</v>
      </c>
      <c r="D83" s="480">
        <v>347268</v>
      </c>
      <c r="E83" s="494">
        <v>386698</v>
      </c>
      <c r="F83" s="494">
        <v>218504</v>
      </c>
      <c r="G83" s="494">
        <v>347268</v>
      </c>
      <c r="H83" s="494">
        <v>386698</v>
      </c>
      <c r="I83" s="494">
        <v>218504</v>
      </c>
      <c r="J83" s="494">
        <v>313107</v>
      </c>
      <c r="K83" s="494">
        <v>34161</v>
      </c>
      <c r="L83" s="494">
        <v>0</v>
      </c>
      <c r="M83" s="494">
        <v>0</v>
      </c>
      <c r="N83" s="494">
        <v>0</v>
      </c>
    </row>
    <row r="84" spans="2:14" ht="16.5" customHeight="1">
      <c r="B84" s="458" t="s">
        <v>150</v>
      </c>
      <c r="C84" s="471" t="s">
        <v>376</v>
      </c>
      <c r="D84" s="480">
        <v>340686</v>
      </c>
      <c r="E84" s="494">
        <v>362883</v>
      </c>
      <c r="F84" s="494">
        <v>252291</v>
      </c>
      <c r="G84" s="494">
        <v>340473</v>
      </c>
      <c r="H84" s="494">
        <v>362616</v>
      </c>
      <c r="I84" s="494">
        <v>252291</v>
      </c>
      <c r="J84" s="494">
        <v>299076</v>
      </c>
      <c r="K84" s="494">
        <v>41397</v>
      </c>
      <c r="L84" s="494">
        <v>213</v>
      </c>
      <c r="M84" s="494">
        <v>267</v>
      </c>
      <c r="N84" s="494">
        <v>0</v>
      </c>
    </row>
    <row r="85" spans="2:14" ht="16.5" customHeight="1">
      <c r="B85" s="458" t="s">
        <v>218</v>
      </c>
      <c r="C85" s="471" t="s">
        <v>487</v>
      </c>
      <c r="D85" s="480">
        <v>279890</v>
      </c>
      <c r="E85" s="494">
        <v>291412</v>
      </c>
      <c r="F85" s="494">
        <v>213040</v>
      </c>
      <c r="G85" s="494">
        <v>279890</v>
      </c>
      <c r="H85" s="494">
        <v>291412</v>
      </c>
      <c r="I85" s="494">
        <v>213040</v>
      </c>
      <c r="J85" s="494">
        <v>250634</v>
      </c>
      <c r="K85" s="494">
        <v>29256</v>
      </c>
      <c r="L85" s="494">
        <v>0</v>
      </c>
      <c r="M85" s="494">
        <v>0</v>
      </c>
      <c r="N85" s="494">
        <v>0</v>
      </c>
    </row>
    <row r="86" spans="2:14" ht="16.5" customHeight="1">
      <c r="B86" s="458" t="s">
        <v>500</v>
      </c>
      <c r="C86" s="471" t="s">
        <v>325</v>
      </c>
      <c r="D86" s="483">
        <v>342206</v>
      </c>
      <c r="E86" s="498">
        <v>357678</v>
      </c>
      <c r="F86" s="498">
        <v>251595</v>
      </c>
      <c r="G86" s="498">
        <v>342206</v>
      </c>
      <c r="H86" s="498">
        <v>357678</v>
      </c>
      <c r="I86" s="498">
        <v>251595</v>
      </c>
      <c r="J86" s="498">
        <v>306365</v>
      </c>
      <c r="K86" s="498">
        <v>35841</v>
      </c>
      <c r="L86" s="498">
        <v>0</v>
      </c>
      <c r="M86" s="498">
        <v>0</v>
      </c>
      <c r="N86" s="498">
        <v>0</v>
      </c>
    </row>
    <row r="87" spans="2:14" ht="16.5" customHeight="1">
      <c r="B87" s="458" t="s">
        <v>199</v>
      </c>
      <c r="C87" s="471" t="s">
        <v>501</v>
      </c>
      <c r="D87" s="480">
        <v>350857</v>
      </c>
      <c r="E87" s="494">
        <v>354291</v>
      </c>
      <c r="F87" s="494">
        <v>327044</v>
      </c>
      <c r="G87" s="494">
        <v>325971</v>
      </c>
      <c r="H87" s="494">
        <v>337551</v>
      </c>
      <c r="I87" s="494">
        <v>245683</v>
      </c>
      <c r="J87" s="494">
        <v>278195</v>
      </c>
      <c r="K87" s="494">
        <v>47776</v>
      </c>
      <c r="L87" s="494">
        <v>24886</v>
      </c>
      <c r="M87" s="494">
        <v>16740</v>
      </c>
      <c r="N87" s="494">
        <v>81361</v>
      </c>
    </row>
    <row r="88" spans="2:14" ht="16.5" customHeight="1">
      <c r="B88" s="458" t="s">
        <v>248</v>
      </c>
      <c r="C88" s="471" t="s">
        <v>250</v>
      </c>
      <c r="D88" s="480">
        <v>315712</v>
      </c>
      <c r="E88" s="494">
        <v>340649</v>
      </c>
      <c r="F88" s="494">
        <v>223893</v>
      </c>
      <c r="G88" s="494">
        <v>315578</v>
      </c>
      <c r="H88" s="494">
        <v>340492</v>
      </c>
      <c r="I88" s="494">
        <v>223845</v>
      </c>
      <c r="J88" s="494">
        <v>285286</v>
      </c>
      <c r="K88" s="494">
        <v>30292</v>
      </c>
      <c r="L88" s="494">
        <v>134</v>
      </c>
      <c r="M88" s="494">
        <v>157</v>
      </c>
      <c r="N88" s="494">
        <v>48</v>
      </c>
    </row>
    <row r="89" spans="2:14" ht="16.5" customHeight="1">
      <c r="B89" s="458" t="s">
        <v>17</v>
      </c>
      <c r="C89" s="471" t="s">
        <v>389</v>
      </c>
      <c r="D89" s="480">
        <v>365456</v>
      </c>
      <c r="E89" s="494">
        <v>383325</v>
      </c>
      <c r="F89" s="494">
        <v>276449</v>
      </c>
      <c r="G89" s="494">
        <v>365245</v>
      </c>
      <c r="H89" s="494">
        <v>383072</v>
      </c>
      <c r="I89" s="494">
        <v>276449</v>
      </c>
      <c r="J89" s="494">
        <v>341543</v>
      </c>
      <c r="K89" s="494">
        <v>23702</v>
      </c>
      <c r="L89" s="494">
        <v>211</v>
      </c>
      <c r="M89" s="494">
        <v>253</v>
      </c>
      <c r="N89" s="494">
        <v>0</v>
      </c>
    </row>
    <row r="90" spans="2:14" ht="16.5" customHeight="1">
      <c r="B90" s="458" t="s">
        <v>466</v>
      </c>
      <c r="C90" s="471" t="s">
        <v>392</v>
      </c>
      <c r="D90" s="480">
        <v>383078</v>
      </c>
      <c r="E90" s="494">
        <v>396860</v>
      </c>
      <c r="F90" s="494">
        <v>280791</v>
      </c>
      <c r="G90" s="494">
        <v>381886</v>
      </c>
      <c r="H90" s="494">
        <v>395635</v>
      </c>
      <c r="I90" s="494">
        <v>279842</v>
      </c>
      <c r="J90" s="494">
        <v>341641</v>
      </c>
      <c r="K90" s="494">
        <v>40245</v>
      </c>
      <c r="L90" s="494">
        <v>1192</v>
      </c>
      <c r="M90" s="494">
        <v>1225</v>
      </c>
      <c r="N90" s="494">
        <v>949</v>
      </c>
    </row>
    <row r="91" spans="2:14" ht="16.5" customHeight="1">
      <c r="B91" s="458" t="s">
        <v>95</v>
      </c>
      <c r="C91" s="471" t="s">
        <v>393</v>
      </c>
      <c r="D91" s="480">
        <v>296653</v>
      </c>
      <c r="E91" s="494">
        <v>327124</v>
      </c>
      <c r="F91" s="494">
        <v>238102</v>
      </c>
      <c r="G91" s="494">
        <v>295859</v>
      </c>
      <c r="H91" s="494">
        <v>326125</v>
      </c>
      <c r="I91" s="494">
        <v>237703</v>
      </c>
      <c r="J91" s="494">
        <v>267507</v>
      </c>
      <c r="K91" s="494">
        <v>28352</v>
      </c>
      <c r="L91" s="494">
        <v>794</v>
      </c>
      <c r="M91" s="494">
        <v>999</v>
      </c>
      <c r="N91" s="494">
        <v>399</v>
      </c>
    </row>
    <row r="92" spans="2:14" ht="16.5" customHeight="1">
      <c r="B92" s="458" t="s">
        <v>484</v>
      </c>
      <c r="C92" s="471" t="s">
        <v>72</v>
      </c>
      <c r="D92" s="480">
        <v>351381</v>
      </c>
      <c r="E92" s="494">
        <v>390894</v>
      </c>
      <c r="F92" s="494">
        <v>273423</v>
      </c>
      <c r="G92" s="494">
        <v>332665</v>
      </c>
      <c r="H92" s="494">
        <v>389714</v>
      </c>
      <c r="I92" s="494">
        <v>220109</v>
      </c>
      <c r="J92" s="494">
        <v>318279</v>
      </c>
      <c r="K92" s="494">
        <v>14386</v>
      </c>
      <c r="L92" s="494">
        <v>18716</v>
      </c>
      <c r="M92" s="494">
        <v>1180</v>
      </c>
      <c r="N92" s="494">
        <v>53314</v>
      </c>
    </row>
    <row r="93" spans="2:14" ht="16.5" customHeight="1">
      <c r="B93" s="458" t="s">
        <v>195</v>
      </c>
      <c r="C93" s="471" t="s">
        <v>405</v>
      </c>
      <c r="D93" s="480">
        <v>332043</v>
      </c>
      <c r="E93" s="494">
        <v>386518</v>
      </c>
      <c r="F93" s="494">
        <v>225078</v>
      </c>
      <c r="G93" s="494">
        <v>332042</v>
      </c>
      <c r="H93" s="494">
        <v>386517</v>
      </c>
      <c r="I93" s="494">
        <v>225076</v>
      </c>
      <c r="J93" s="494">
        <v>299795</v>
      </c>
      <c r="K93" s="494">
        <v>32247</v>
      </c>
      <c r="L93" s="494">
        <v>1</v>
      </c>
      <c r="M93" s="494">
        <v>1</v>
      </c>
      <c r="N93" s="494">
        <v>2</v>
      </c>
    </row>
    <row r="94" spans="2:14" ht="16.5" customHeight="1">
      <c r="B94" s="458" t="s">
        <v>281</v>
      </c>
      <c r="C94" s="471" t="s">
        <v>406</v>
      </c>
      <c r="D94" s="480">
        <v>388437</v>
      </c>
      <c r="E94" s="494">
        <v>416462</v>
      </c>
      <c r="F94" s="494">
        <v>300832</v>
      </c>
      <c r="G94" s="494">
        <v>384682</v>
      </c>
      <c r="H94" s="494">
        <v>412240</v>
      </c>
      <c r="I94" s="494">
        <v>298534</v>
      </c>
      <c r="J94" s="494">
        <v>355970</v>
      </c>
      <c r="K94" s="494">
        <v>28712</v>
      </c>
      <c r="L94" s="494">
        <v>3755</v>
      </c>
      <c r="M94" s="494">
        <v>4222</v>
      </c>
      <c r="N94" s="494">
        <v>2298</v>
      </c>
    </row>
    <row r="95" spans="2:14" ht="16.5" customHeight="1">
      <c r="B95" s="458" t="s">
        <v>122</v>
      </c>
      <c r="C95" s="471" t="s">
        <v>129</v>
      </c>
      <c r="D95" s="480">
        <v>385581</v>
      </c>
      <c r="E95" s="494">
        <v>411672</v>
      </c>
      <c r="F95" s="494">
        <v>274332</v>
      </c>
      <c r="G95" s="494">
        <v>385581</v>
      </c>
      <c r="H95" s="494">
        <v>411672</v>
      </c>
      <c r="I95" s="494">
        <v>274332</v>
      </c>
      <c r="J95" s="494">
        <v>348932</v>
      </c>
      <c r="K95" s="494">
        <v>36649</v>
      </c>
      <c r="L95" s="494">
        <v>0</v>
      </c>
      <c r="M95" s="494">
        <v>0</v>
      </c>
      <c r="N95" s="494">
        <v>0</v>
      </c>
    </row>
    <row r="96" spans="2:14" ht="16.5" customHeight="1">
      <c r="B96" s="458" t="s">
        <v>273</v>
      </c>
      <c r="C96" s="472" t="s">
        <v>171</v>
      </c>
      <c r="D96" s="480">
        <v>407162</v>
      </c>
      <c r="E96" s="494">
        <v>459307</v>
      </c>
      <c r="F96" s="494">
        <v>301992</v>
      </c>
      <c r="G96" s="494">
        <v>335138</v>
      </c>
      <c r="H96" s="494">
        <v>373826</v>
      </c>
      <c r="I96" s="494">
        <v>257109</v>
      </c>
      <c r="J96" s="494">
        <v>313403</v>
      </c>
      <c r="K96" s="494">
        <v>21735</v>
      </c>
      <c r="L96" s="494">
        <v>72024</v>
      </c>
      <c r="M96" s="494">
        <v>85481</v>
      </c>
      <c r="N96" s="494">
        <v>44883</v>
      </c>
    </row>
    <row r="97" spans="2:14" ht="16.5" customHeight="1">
      <c r="B97" s="455" t="s">
        <v>121</v>
      </c>
      <c r="C97" s="473" t="s">
        <v>227</v>
      </c>
      <c r="D97" s="479">
        <v>326343</v>
      </c>
      <c r="E97" s="493">
        <v>353119</v>
      </c>
      <c r="F97" s="493">
        <v>245807</v>
      </c>
      <c r="G97" s="493">
        <v>325368</v>
      </c>
      <c r="H97" s="493">
        <v>351861</v>
      </c>
      <c r="I97" s="493">
        <v>245684</v>
      </c>
      <c r="J97" s="493">
        <v>300516</v>
      </c>
      <c r="K97" s="493">
        <v>24852</v>
      </c>
      <c r="L97" s="493">
        <v>975</v>
      </c>
      <c r="M97" s="493">
        <v>1258</v>
      </c>
      <c r="N97" s="493">
        <v>123</v>
      </c>
    </row>
    <row r="98" spans="2:14" ht="16.5" customHeight="1">
      <c r="B98" s="459" t="s">
        <v>252</v>
      </c>
      <c r="C98" s="474" t="s">
        <v>440</v>
      </c>
      <c r="D98" s="484">
        <v>183201</v>
      </c>
      <c r="E98" s="495">
        <v>263964</v>
      </c>
      <c r="F98" s="495">
        <v>148704</v>
      </c>
      <c r="G98" s="495">
        <v>182002</v>
      </c>
      <c r="H98" s="495">
        <v>261860</v>
      </c>
      <c r="I98" s="495">
        <v>147891</v>
      </c>
      <c r="J98" s="495">
        <v>175206</v>
      </c>
      <c r="K98" s="495">
        <v>6796</v>
      </c>
      <c r="L98" s="495">
        <v>1199</v>
      </c>
      <c r="M98" s="495">
        <v>2104</v>
      </c>
      <c r="N98" s="495">
        <v>813</v>
      </c>
    </row>
    <row r="99" spans="2:14" ht="16.5" customHeight="1">
      <c r="B99" s="457" t="s">
        <v>417</v>
      </c>
      <c r="C99" s="470" t="s">
        <v>307</v>
      </c>
      <c r="D99" s="482">
        <v>182781</v>
      </c>
      <c r="E99" s="497">
        <v>242302</v>
      </c>
      <c r="F99" s="497">
        <v>136196</v>
      </c>
      <c r="G99" s="497">
        <v>182774</v>
      </c>
      <c r="H99" s="497">
        <v>242286</v>
      </c>
      <c r="I99" s="497">
        <v>136196</v>
      </c>
      <c r="J99" s="497">
        <v>174613</v>
      </c>
      <c r="K99" s="497">
        <v>8161</v>
      </c>
      <c r="L99" s="497">
        <v>7</v>
      </c>
      <c r="M99" s="497">
        <v>16</v>
      </c>
      <c r="N99" s="497">
        <v>0</v>
      </c>
    </row>
    <row r="100" spans="2:14" ht="16.5" customHeight="1">
      <c r="B100" s="458" t="s">
        <v>504</v>
      </c>
      <c r="C100" s="471" t="s">
        <v>505</v>
      </c>
      <c r="D100" s="480">
        <v>113054</v>
      </c>
      <c r="E100" s="494">
        <v>130944</v>
      </c>
      <c r="F100" s="494">
        <v>104536</v>
      </c>
      <c r="G100" s="494">
        <v>112805</v>
      </c>
      <c r="H100" s="494">
        <v>130753</v>
      </c>
      <c r="I100" s="494">
        <v>104259</v>
      </c>
      <c r="J100" s="494">
        <v>108418</v>
      </c>
      <c r="K100" s="494">
        <v>4387</v>
      </c>
      <c r="L100" s="494">
        <v>249</v>
      </c>
      <c r="M100" s="494">
        <v>191</v>
      </c>
      <c r="N100" s="494">
        <v>277</v>
      </c>
    </row>
    <row r="101" spans="2:14" ht="16.5" customHeight="1">
      <c r="B101" s="455" t="s">
        <v>160</v>
      </c>
      <c r="C101" s="469" t="s">
        <v>506</v>
      </c>
      <c r="D101" s="479">
        <v>356157</v>
      </c>
      <c r="E101" s="493">
        <v>472602</v>
      </c>
      <c r="F101" s="493">
        <v>300765</v>
      </c>
      <c r="G101" s="493">
        <v>356001</v>
      </c>
      <c r="H101" s="493">
        <v>472463</v>
      </c>
      <c r="I101" s="493">
        <v>300601</v>
      </c>
      <c r="J101" s="493">
        <v>318689</v>
      </c>
      <c r="K101" s="493">
        <v>37312</v>
      </c>
      <c r="L101" s="493">
        <v>156</v>
      </c>
      <c r="M101" s="493">
        <v>139</v>
      </c>
      <c r="N101" s="493">
        <v>164</v>
      </c>
    </row>
    <row r="102" spans="2:14" ht="16.5" customHeight="1">
      <c r="B102" s="459" t="s">
        <v>124</v>
      </c>
      <c r="C102" s="468" t="s">
        <v>24</v>
      </c>
      <c r="D102" s="484">
        <v>233452</v>
      </c>
      <c r="E102" s="495">
        <v>249613</v>
      </c>
      <c r="F102" s="495">
        <v>223073</v>
      </c>
      <c r="G102" s="495">
        <v>233068</v>
      </c>
      <c r="H102" s="495">
        <v>249247</v>
      </c>
      <c r="I102" s="495">
        <v>222678</v>
      </c>
      <c r="J102" s="495">
        <v>224023</v>
      </c>
      <c r="K102" s="495">
        <v>9045</v>
      </c>
      <c r="L102" s="495">
        <v>384</v>
      </c>
      <c r="M102" s="495">
        <v>366</v>
      </c>
      <c r="N102" s="495">
        <v>395</v>
      </c>
    </row>
    <row r="103" spans="2:14" ht="16.5" customHeight="1">
      <c r="B103" s="457" t="s">
        <v>29</v>
      </c>
      <c r="C103" s="470" t="s">
        <v>168</v>
      </c>
      <c r="D103" s="482">
        <v>207805</v>
      </c>
      <c r="E103" s="497">
        <v>237892</v>
      </c>
      <c r="F103" s="497">
        <v>182500</v>
      </c>
      <c r="G103" s="497">
        <v>207655</v>
      </c>
      <c r="H103" s="497">
        <v>237727</v>
      </c>
      <c r="I103" s="497">
        <v>182362</v>
      </c>
      <c r="J103" s="497">
        <v>188139</v>
      </c>
      <c r="K103" s="497">
        <v>19516</v>
      </c>
      <c r="L103" s="497">
        <v>150</v>
      </c>
      <c r="M103" s="497">
        <v>165</v>
      </c>
      <c r="N103" s="497">
        <v>138</v>
      </c>
    </row>
    <row r="104" spans="2:14" ht="16.5" customHeight="1">
      <c r="B104" s="458" t="s">
        <v>379</v>
      </c>
      <c r="C104" s="471" t="s">
        <v>507</v>
      </c>
      <c r="D104" s="480">
        <v>218769</v>
      </c>
      <c r="E104" s="494">
        <v>257427</v>
      </c>
      <c r="F104" s="494">
        <v>133102</v>
      </c>
      <c r="G104" s="494">
        <v>211954</v>
      </c>
      <c r="H104" s="494">
        <v>248456</v>
      </c>
      <c r="I104" s="494">
        <v>131064</v>
      </c>
      <c r="J104" s="494">
        <v>180315</v>
      </c>
      <c r="K104" s="494">
        <v>31639</v>
      </c>
      <c r="L104" s="494">
        <v>6815</v>
      </c>
      <c r="M104" s="494">
        <v>8971</v>
      </c>
      <c r="N104" s="494">
        <v>2038</v>
      </c>
    </row>
    <row r="105" spans="2:14" ht="16.5" customHeight="1">
      <c r="B105" s="459" t="s">
        <v>468</v>
      </c>
      <c r="C105" s="468" t="s">
        <v>508</v>
      </c>
      <c r="D105" s="487">
        <v>255847</v>
      </c>
      <c r="E105" s="500">
        <v>271747</v>
      </c>
      <c r="F105" s="500">
        <v>180281</v>
      </c>
      <c r="G105" s="500">
        <v>255847</v>
      </c>
      <c r="H105" s="500">
        <v>271747</v>
      </c>
      <c r="I105" s="500">
        <v>180281</v>
      </c>
      <c r="J105" s="500">
        <v>238137</v>
      </c>
      <c r="K105" s="500">
        <v>17710</v>
      </c>
      <c r="L105" s="500">
        <v>0</v>
      </c>
      <c r="M105" s="500">
        <v>0</v>
      </c>
      <c r="N105" s="500">
        <v>0</v>
      </c>
    </row>
  </sheetData>
  <mergeCells count="12">
    <mergeCell ref="B4:C7"/>
    <mergeCell ref="D4:F6"/>
    <mergeCell ref="G5:I6"/>
    <mergeCell ref="L5:N6"/>
    <mergeCell ref="J6:J7"/>
    <mergeCell ref="K6:K7"/>
    <mergeCell ref="B56:C59"/>
    <mergeCell ref="D56:F58"/>
    <mergeCell ref="G57:I58"/>
    <mergeCell ref="L57:N58"/>
    <mergeCell ref="J58:J59"/>
    <mergeCell ref="K58:K59"/>
  </mergeCells>
  <phoneticPr fontId="5"/>
  <dataValidations count="1">
    <dataValidation type="whole" allowBlank="1" showDropDown="0" showInputMessage="1" showErrorMessage="1" errorTitle="入力エラー" error="入力した値に誤りがあります" sqref="C99:C105 A60:A80 A34:A53 A8:A25 A88:A105 D8:IV53 C60:C96 D60:IV105 C47:C53 C8:C44">
      <formula1>-999999999999</formula1>
      <formula2>999999999999</formula2>
    </dataValidation>
  </dataValidations>
  <printOptions horizontalCentered="1"/>
  <pageMargins left="0.19685039370078741" right="0.19685039370078741" top="0.39370078740157483" bottom="0.39370078740157483" header="0" footer="0"/>
  <pageSetup paperSize="9" scale="65" fitToWidth="1" fitToHeight="1" orientation="landscape" usePrinterDefaults="1" r:id="rId1"/>
  <headerFooter alignWithMargins="0"/>
  <rowBreaks count="1" manualBreakCount="1">
    <brk id="5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3">
    <tabColor indexed="53"/>
  </sheetPr>
  <dimension ref="B1:O104"/>
  <sheetViews>
    <sheetView zoomScale="70" zoomScaleNormal="70" workbookViewId="0"/>
  </sheetViews>
  <sheetFormatPr defaultColWidth="9" defaultRowHeight="13"/>
  <cols>
    <col min="1" max="1" width="9" style="1" bestFit="1" customWidth="0"/>
    <col min="2" max="2" width="6.453125" style="1" customWidth="1"/>
    <col min="3" max="3" width="38.6328125" style="290" customWidth="1"/>
    <col min="4" max="15" width="12.90625" style="1" customWidth="1"/>
    <col min="16" max="16" width="9" style="1" bestFit="1" customWidth="0"/>
    <col min="17" max="16384" width="9" style="1"/>
  </cols>
  <sheetData>
    <row r="1" spans="2:15" ht="21.75" customHeight="1">
      <c r="B1" s="10"/>
      <c r="C1" s="460">
        <v>45536</v>
      </c>
      <c r="D1" s="475" t="s">
        <v>509</v>
      </c>
      <c r="E1" s="10"/>
      <c r="F1" s="10"/>
      <c r="H1" s="10"/>
      <c r="I1" s="10"/>
      <c r="J1" s="10"/>
      <c r="K1" s="10"/>
      <c r="L1" s="10"/>
      <c r="M1" s="10"/>
      <c r="N1" s="10"/>
      <c r="O1" s="10"/>
    </row>
    <row r="2" spans="2:15" ht="18" customHeight="1">
      <c r="B2" s="201"/>
      <c r="C2" s="461" t="s">
        <v>213</v>
      </c>
      <c r="E2" s="201"/>
      <c r="F2" s="201"/>
      <c r="G2" s="201"/>
      <c r="H2" s="201"/>
      <c r="I2" s="201"/>
      <c r="J2" s="201"/>
      <c r="K2" s="505"/>
      <c r="L2" s="201"/>
      <c r="M2" s="201"/>
      <c r="N2" s="201"/>
      <c r="O2" s="201"/>
    </row>
    <row r="3" spans="2:15" s="446" customFormat="1" ht="11.25" customHeight="1">
      <c r="B3" s="447" t="s">
        <v>423</v>
      </c>
      <c r="C3" s="462"/>
      <c r="D3" s="447" t="s">
        <v>105</v>
      </c>
      <c r="E3" s="488"/>
      <c r="F3" s="462"/>
      <c r="G3" s="447" t="s">
        <v>89</v>
      </c>
      <c r="H3" s="488"/>
      <c r="I3" s="488"/>
      <c r="J3" s="504"/>
      <c r="K3" s="504"/>
      <c r="L3" s="504"/>
      <c r="M3" s="504"/>
      <c r="N3" s="504"/>
      <c r="O3" s="509"/>
    </row>
    <row r="4" spans="2:15" s="446" customFormat="1" ht="18" customHeight="1">
      <c r="B4" s="448"/>
      <c r="C4" s="463"/>
      <c r="D4" s="476"/>
      <c r="E4" s="490"/>
      <c r="F4" s="501"/>
      <c r="G4" s="476"/>
      <c r="H4" s="490"/>
      <c r="I4" s="490"/>
      <c r="J4" s="534" t="s">
        <v>28</v>
      </c>
      <c r="K4" s="535"/>
      <c r="L4" s="535"/>
      <c r="M4" s="534" t="s">
        <v>154</v>
      </c>
      <c r="N4" s="536"/>
      <c r="O4" s="537"/>
    </row>
    <row r="5" spans="2:15" s="446" customFormat="1" ht="18" customHeight="1">
      <c r="B5" s="449"/>
      <c r="C5" s="464"/>
      <c r="D5" s="510" t="s">
        <v>413</v>
      </c>
      <c r="E5" s="491" t="s">
        <v>467</v>
      </c>
      <c r="F5" s="491" t="s">
        <v>492</v>
      </c>
      <c r="G5" s="477" t="s">
        <v>413</v>
      </c>
      <c r="H5" s="491" t="s">
        <v>467</v>
      </c>
      <c r="I5" s="491" t="s">
        <v>492</v>
      </c>
      <c r="J5" s="477" t="s">
        <v>413</v>
      </c>
      <c r="K5" s="491" t="s">
        <v>467</v>
      </c>
      <c r="L5" s="491" t="s">
        <v>492</v>
      </c>
      <c r="M5" s="491" t="s">
        <v>413</v>
      </c>
      <c r="N5" s="477" t="s">
        <v>467</v>
      </c>
      <c r="O5" s="510" t="s">
        <v>492</v>
      </c>
    </row>
    <row r="6" spans="2:15" s="511" customFormat="1" ht="12" customHeight="1">
      <c r="B6" s="512"/>
      <c r="C6" s="514"/>
      <c r="D6" s="516" t="s">
        <v>359</v>
      </c>
      <c r="E6" s="530" t="s">
        <v>359</v>
      </c>
      <c r="F6" s="530" t="s">
        <v>359</v>
      </c>
      <c r="G6" s="532" t="s">
        <v>184</v>
      </c>
      <c r="H6" s="532" t="s">
        <v>184</v>
      </c>
      <c r="I6" s="532" t="s">
        <v>184</v>
      </c>
      <c r="J6" s="532" t="s">
        <v>184</v>
      </c>
      <c r="K6" s="532" t="s">
        <v>184</v>
      </c>
      <c r="L6" s="532" t="s">
        <v>184</v>
      </c>
      <c r="M6" s="532" t="s">
        <v>184</v>
      </c>
      <c r="N6" s="532" t="s">
        <v>184</v>
      </c>
      <c r="O6" s="532" t="s">
        <v>184</v>
      </c>
    </row>
    <row r="7" spans="2:15" ht="16.5" customHeight="1">
      <c r="B7" s="513" t="s">
        <v>319</v>
      </c>
      <c r="C7" s="515" t="s">
        <v>62</v>
      </c>
      <c r="D7" s="517">
        <v>17.899999999999999</v>
      </c>
      <c r="E7" s="517">
        <v>18.7</v>
      </c>
      <c r="F7" s="517">
        <v>16.899999999999999</v>
      </c>
      <c r="G7" s="517">
        <v>140.1</v>
      </c>
      <c r="H7" s="517">
        <v>156.5</v>
      </c>
      <c r="I7" s="517">
        <v>121.1</v>
      </c>
      <c r="J7" s="517">
        <v>128.80000000000001</v>
      </c>
      <c r="K7" s="517">
        <v>140.4</v>
      </c>
      <c r="L7" s="517">
        <v>115.3</v>
      </c>
      <c r="M7" s="517">
        <v>11.3</v>
      </c>
      <c r="N7" s="517">
        <v>16.100000000000001</v>
      </c>
      <c r="O7" s="517">
        <v>5.8</v>
      </c>
    </row>
    <row r="8" spans="2:15" ht="16.5" customHeight="1">
      <c r="B8" s="451" t="s">
        <v>235</v>
      </c>
      <c r="C8" s="466" t="s">
        <v>490</v>
      </c>
      <c r="D8" s="518">
        <v>19.8</v>
      </c>
      <c r="E8" s="525">
        <v>20</v>
      </c>
      <c r="F8" s="525">
        <v>19</v>
      </c>
      <c r="G8" s="525">
        <v>163.6</v>
      </c>
      <c r="H8" s="525">
        <v>167.7</v>
      </c>
      <c r="I8" s="525">
        <v>148.6</v>
      </c>
      <c r="J8" s="525">
        <v>150</v>
      </c>
      <c r="K8" s="525">
        <v>152.1</v>
      </c>
      <c r="L8" s="525">
        <v>142.30000000000001</v>
      </c>
      <c r="M8" s="525">
        <v>13.6</v>
      </c>
      <c r="N8" s="525">
        <v>15.6</v>
      </c>
      <c r="O8" s="525">
        <v>6.3</v>
      </c>
    </row>
    <row r="9" spans="2:15" ht="16.5" customHeight="1">
      <c r="B9" s="452" t="s">
        <v>267</v>
      </c>
      <c r="C9" s="467" t="s">
        <v>76</v>
      </c>
      <c r="D9" s="519">
        <v>18.8</v>
      </c>
      <c r="E9" s="522">
        <v>19</v>
      </c>
      <c r="F9" s="522">
        <v>18.3</v>
      </c>
      <c r="G9" s="522">
        <v>157.6</v>
      </c>
      <c r="H9" s="522">
        <v>164</v>
      </c>
      <c r="I9" s="522">
        <v>142.1</v>
      </c>
      <c r="J9" s="522">
        <v>143.30000000000001</v>
      </c>
      <c r="K9" s="522">
        <v>147.4</v>
      </c>
      <c r="L9" s="522">
        <v>133.4</v>
      </c>
      <c r="M9" s="522">
        <v>14.3</v>
      </c>
      <c r="N9" s="522">
        <v>16.600000000000001</v>
      </c>
      <c r="O9" s="522">
        <v>8.6999999999999993</v>
      </c>
    </row>
    <row r="10" spans="2:15" ht="16.5" customHeight="1">
      <c r="B10" s="452" t="s">
        <v>166</v>
      </c>
      <c r="C10" s="467" t="s">
        <v>303</v>
      </c>
      <c r="D10" s="519">
        <v>17.5</v>
      </c>
      <c r="E10" s="522">
        <v>17.5</v>
      </c>
      <c r="F10" s="522">
        <v>17.7</v>
      </c>
      <c r="G10" s="522">
        <v>151.1</v>
      </c>
      <c r="H10" s="522">
        <v>154</v>
      </c>
      <c r="I10" s="522">
        <v>137.6</v>
      </c>
      <c r="J10" s="522">
        <v>135.1</v>
      </c>
      <c r="K10" s="522">
        <v>136.19999999999999</v>
      </c>
      <c r="L10" s="522">
        <v>130</v>
      </c>
      <c r="M10" s="522">
        <v>16</v>
      </c>
      <c r="N10" s="522">
        <v>17.8</v>
      </c>
      <c r="O10" s="522">
        <v>7.6</v>
      </c>
    </row>
    <row r="11" spans="2:15" ht="16.5" customHeight="1">
      <c r="B11" s="452" t="s">
        <v>345</v>
      </c>
      <c r="C11" s="467" t="s">
        <v>410</v>
      </c>
      <c r="D11" s="520">
        <v>17.2</v>
      </c>
      <c r="E11" s="523">
        <v>17.5</v>
      </c>
      <c r="F11" s="523">
        <v>16.5</v>
      </c>
      <c r="G11" s="523">
        <v>143.6</v>
      </c>
      <c r="H11" s="523">
        <v>151.19999999999999</v>
      </c>
      <c r="I11" s="523">
        <v>127.7</v>
      </c>
      <c r="J11" s="523">
        <v>136.69999999999999</v>
      </c>
      <c r="K11" s="523">
        <v>142.9</v>
      </c>
      <c r="L11" s="523">
        <v>123.9</v>
      </c>
      <c r="M11" s="523">
        <v>6.9</v>
      </c>
      <c r="N11" s="523">
        <v>8.3000000000000007</v>
      </c>
      <c r="O11" s="523">
        <v>3.8</v>
      </c>
    </row>
    <row r="12" spans="2:15" ht="16.5" customHeight="1">
      <c r="B12" s="452" t="s">
        <v>10</v>
      </c>
      <c r="C12" s="467" t="s">
        <v>491</v>
      </c>
      <c r="D12" s="520">
        <v>19.600000000000001</v>
      </c>
      <c r="E12" s="523">
        <v>20.3</v>
      </c>
      <c r="F12" s="523">
        <v>17.8</v>
      </c>
      <c r="G12" s="523">
        <v>164.5</v>
      </c>
      <c r="H12" s="523">
        <v>180.1</v>
      </c>
      <c r="I12" s="523">
        <v>126.6</v>
      </c>
      <c r="J12" s="523">
        <v>140.80000000000001</v>
      </c>
      <c r="K12" s="523">
        <v>150.1</v>
      </c>
      <c r="L12" s="523">
        <v>118.1</v>
      </c>
      <c r="M12" s="523">
        <v>23.7</v>
      </c>
      <c r="N12" s="523">
        <v>30</v>
      </c>
      <c r="O12" s="523">
        <v>8.5</v>
      </c>
    </row>
    <row r="13" spans="2:15" ht="16.5" customHeight="1">
      <c r="B13" s="452" t="s">
        <v>57</v>
      </c>
      <c r="C13" s="467" t="s">
        <v>265</v>
      </c>
      <c r="D13" s="520">
        <v>18.100000000000001</v>
      </c>
      <c r="E13" s="523">
        <v>19.3</v>
      </c>
      <c r="F13" s="523">
        <v>17.2</v>
      </c>
      <c r="G13" s="523">
        <v>131.69999999999999</v>
      </c>
      <c r="H13" s="523">
        <v>155.19999999999999</v>
      </c>
      <c r="I13" s="523">
        <v>113.1</v>
      </c>
      <c r="J13" s="523">
        <v>124.8</v>
      </c>
      <c r="K13" s="523">
        <v>143.1</v>
      </c>
      <c r="L13" s="523">
        <v>110.4</v>
      </c>
      <c r="M13" s="523">
        <v>6.9</v>
      </c>
      <c r="N13" s="523">
        <v>12.1</v>
      </c>
      <c r="O13" s="523">
        <v>2.7</v>
      </c>
    </row>
    <row r="14" spans="2:15" ht="16.5" customHeight="1">
      <c r="B14" s="452" t="s">
        <v>198</v>
      </c>
      <c r="C14" s="467" t="s">
        <v>493</v>
      </c>
      <c r="D14" s="520">
        <v>17.600000000000001</v>
      </c>
      <c r="E14" s="523">
        <v>17.899999999999999</v>
      </c>
      <c r="F14" s="523">
        <v>17.399999999999999</v>
      </c>
      <c r="G14" s="523">
        <v>137.4</v>
      </c>
      <c r="H14" s="523">
        <v>147.9</v>
      </c>
      <c r="I14" s="523">
        <v>131.1</v>
      </c>
      <c r="J14" s="523">
        <v>129</v>
      </c>
      <c r="K14" s="523">
        <v>135.9</v>
      </c>
      <c r="L14" s="523">
        <v>124.8</v>
      </c>
      <c r="M14" s="523">
        <v>8.4</v>
      </c>
      <c r="N14" s="523">
        <v>12</v>
      </c>
      <c r="O14" s="523">
        <v>6.3</v>
      </c>
    </row>
    <row r="15" spans="2:15" ht="16.5" customHeight="1">
      <c r="B15" s="452" t="s">
        <v>40</v>
      </c>
      <c r="C15" s="467" t="s">
        <v>396</v>
      </c>
      <c r="D15" s="520">
        <v>15.2</v>
      </c>
      <c r="E15" s="523">
        <v>17</v>
      </c>
      <c r="F15" s="523">
        <v>13.4</v>
      </c>
      <c r="G15" s="523">
        <v>122.6</v>
      </c>
      <c r="H15" s="523">
        <v>140.19999999999999</v>
      </c>
      <c r="I15" s="523">
        <v>103.8</v>
      </c>
      <c r="J15" s="523">
        <v>115.4</v>
      </c>
      <c r="K15" s="523">
        <v>130.80000000000001</v>
      </c>
      <c r="L15" s="523">
        <v>99</v>
      </c>
      <c r="M15" s="523">
        <v>7.2</v>
      </c>
      <c r="N15" s="523">
        <v>9.4</v>
      </c>
      <c r="O15" s="523">
        <v>4.8</v>
      </c>
    </row>
    <row r="16" spans="2:15" ht="16.5" customHeight="1">
      <c r="B16" s="452" t="s">
        <v>172</v>
      </c>
      <c r="C16" s="467" t="s">
        <v>494</v>
      </c>
      <c r="D16" s="520">
        <v>17.600000000000001</v>
      </c>
      <c r="E16" s="523">
        <v>17.7</v>
      </c>
      <c r="F16" s="523">
        <v>17.3</v>
      </c>
      <c r="G16" s="523">
        <v>147.4</v>
      </c>
      <c r="H16" s="523">
        <v>155.6</v>
      </c>
      <c r="I16" s="523">
        <v>132</v>
      </c>
      <c r="J16" s="523">
        <v>134.9</v>
      </c>
      <c r="K16" s="523">
        <v>140.19999999999999</v>
      </c>
      <c r="L16" s="523">
        <v>124.9</v>
      </c>
      <c r="M16" s="523">
        <v>12.5</v>
      </c>
      <c r="N16" s="523">
        <v>15.4</v>
      </c>
      <c r="O16" s="523">
        <v>7.1</v>
      </c>
    </row>
    <row r="17" spans="2:15" ht="16.5" customHeight="1">
      <c r="B17" s="452" t="s">
        <v>41</v>
      </c>
      <c r="C17" s="467" t="s">
        <v>323</v>
      </c>
      <c r="D17" s="520">
        <v>12.8</v>
      </c>
      <c r="E17" s="523">
        <v>13.7</v>
      </c>
      <c r="F17" s="523">
        <v>12.4</v>
      </c>
      <c r="G17" s="523">
        <v>79.400000000000006</v>
      </c>
      <c r="H17" s="523">
        <v>88.4</v>
      </c>
      <c r="I17" s="523">
        <v>74.599999999999994</v>
      </c>
      <c r="J17" s="523">
        <v>76.3</v>
      </c>
      <c r="K17" s="523">
        <v>83.9</v>
      </c>
      <c r="L17" s="523">
        <v>72.3</v>
      </c>
      <c r="M17" s="523">
        <v>3.1</v>
      </c>
      <c r="N17" s="523">
        <v>4.5</v>
      </c>
      <c r="O17" s="523">
        <v>2.2999999999999998</v>
      </c>
    </row>
    <row r="18" spans="2:15" ht="16.5" customHeight="1">
      <c r="B18" s="452" t="s">
        <v>241</v>
      </c>
      <c r="C18" s="467" t="s">
        <v>495</v>
      </c>
      <c r="D18" s="520">
        <v>16.7</v>
      </c>
      <c r="E18" s="523">
        <v>17.8</v>
      </c>
      <c r="F18" s="523">
        <v>16</v>
      </c>
      <c r="G18" s="523">
        <v>118.3</v>
      </c>
      <c r="H18" s="523">
        <v>133.6</v>
      </c>
      <c r="I18" s="523">
        <v>107.8</v>
      </c>
      <c r="J18" s="523">
        <v>113.2</v>
      </c>
      <c r="K18" s="523">
        <v>127.5</v>
      </c>
      <c r="L18" s="523">
        <v>103.4</v>
      </c>
      <c r="M18" s="523">
        <v>5.0999999999999996</v>
      </c>
      <c r="N18" s="523">
        <v>6.1</v>
      </c>
      <c r="O18" s="523">
        <v>4.4000000000000004</v>
      </c>
    </row>
    <row r="19" spans="2:15" ht="16.5" customHeight="1">
      <c r="B19" s="452" t="s">
        <v>366</v>
      </c>
      <c r="C19" s="467" t="s">
        <v>282</v>
      </c>
      <c r="D19" s="520">
        <v>17.3</v>
      </c>
      <c r="E19" s="523">
        <v>17.8</v>
      </c>
      <c r="F19" s="523">
        <v>17</v>
      </c>
      <c r="G19" s="523">
        <v>138.9</v>
      </c>
      <c r="H19" s="523">
        <v>156</v>
      </c>
      <c r="I19" s="523">
        <v>126.2</v>
      </c>
      <c r="J19" s="523">
        <v>116.6</v>
      </c>
      <c r="K19" s="523">
        <v>124.4</v>
      </c>
      <c r="L19" s="523">
        <v>110.8</v>
      </c>
      <c r="M19" s="523">
        <v>22.3</v>
      </c>
      <c r="N19" s="523">
        <v>31.6</v>
      </c>
      <c r="O19" s="523">
        <v>15.4</v>
      </c>
    </row>
    <row r="20" spans="2:15" ht="16.5" customHeight="1">
      <c r="B20" s="452" t="s">
        <v>99</v>
      </c>
      <c r="C20" s="467" t="s">
        <v>153</v>
      </c>
      <c r="D20" s="520">
        <v>17.7</v>
      </c>
      <c r="E20" s="523">
        <v>18.2</v>
      </c>
      <c r="F20" s="523">
        <v>17.5</v>
      </c>
      <c r="G20" s="523">
        <v>133.9</v>
      </c>
      <c r="H20" s="523">
        <v>146.80000000000001</v>
      </c>
      <c r="I20" s="523">
        <v>128.80000000000001</v>
      </c>
      <c r="J20" s="523">
        <v>129</v>
      </c>
      <c r="K20" s="523">
        <v>139.5</v>
      </c>
      <c r="L20" s="523">
        <v>124.8</v>
      </c>
      <c r="M20" s="523">
        <v>4.9000000000000004</v>
      </c>
      <c r="N20" s="523">
        <v>7.3</v>
      </c>
      <c r="O20" s="523">
        <v>4</v>
      </c>
    </row>
    <row r="21" spans="2:15" ht="16.5" customHeight="1">
      <c r="B21" s="452" t="s">
        <v>106</v>
      </c>
      <c r="C21" s="467" t="s">
        <v>449</v>
      </c>
      <c r="D21" s="520">
        <v>18.100000000000001</v>
      </c>
      <c r="E21" s="523">
        <v>18.2</v>
      </c>
      <c r="F21" s="523">
        <v>18</v>
      </c>
      <c r="G21" s="523">
        <v>148.30000000000001</v>
      </c>
      <c r="H21" s="523">
        <v>152.9</v>
      </c>
      <c r="I21" s="523">
        <v>138</v>
      </c>
      <c r="J21" s="523">
        <v>135.5</v>
      </c>
      <c r="K21" s="523">
        <v>138.1</v>
      </c>
      <c r="L21" s="523">
        <v>129.69999999999999</v>
      </c>
      <c r="M21" s="523">
        <v>12.8</v>
      </c>
      <c r="N21" s="523">
        <v>14.8</v>
      </c>
      <c r="O21" s="523">
        <v>8.3000000000000007</v>
      </c>
    </row>
    <row r="22" spans="2:15" ht="16.5" customHeight="1">
      <c r="B22" s="454" t="s">
        <v>8</v>
      </c>
      <c r="C22" s="468" t="s">
        <v>374</v>
      </c>
      <c r="D22" s="521">
        <v>18.3</v>
      </c>
      <c r="E22" s="526">
        <v>19</v>
      </c>
      <c r="F22" s="526">
        <v>17.2</v>
      </c>
      <c r="G22" s="526">
        <v>146.80000000000001</v>
      </c>
      <c r="H22" s="526">
        <v>158.19999999999999</v>
      </c>
      <c r="I22" s="526">
        <v>125.6</v>
      </c>
      <c r="J22" s="526">
        <v>132.5</v>
      </c>
      <c r="K22" s="526">
        <v>139.69999999999999</v>
      </c>
      <c r="L22" s="526">
        <v>119.1</v>
      </c>
      <c r="M22" s="526">
        <v>14.3</v>
      </c>
      <c r="N22" s="526">
        <v>18.5</v>
      </c>
      <c r="O22" s="526">
        <v>6.5</v>
      </c>
    </row>
    <row r="23" spans="2:15" ht="16.5" customHeight="1">
      <c r="B23" s="455" t="s">
        <v>113</v>
      </c>
      <c r="C23" s="469" t="s">
        <v>257</v>
      </c>
      <c r="D23" s="522">
        <v>18.8</v>
      </c>
      <c r="E23" s="525">
        <v>19.5</v>
      </c>
      <c r="F23" s="525">
        <v>18.2</v>
      </c>
      <c r="G23" s="525">
        <v>150.9</v>
      </c>
      <c r="H23" s="525">
        <v>163.80000000000001</v>
      </c>
      <c r="I23" s="525">
        <v>139.9</v>
      </c>
      <c r="J23" s="525">
        <v>139.5</v>
      </c>
      <c r="K23" s="525">
        <v>150.19999999999999</v>
      </c>
      <c r="L23" s="525">
        <v>130.4</v>
      </c>
      <c r="M23" s="525">
        <v>11.4</v>
      </c>
      <c r="N23" s="525">
        <v>13.6</v>
      </c>
      <c r="O23" s="525">
        <v>9.5</v>
      </c>
    </row>
    <row r="24" spans="2:15" ht="16.5" customHeight="1">
      <c r="B24" s="456" t="s">
        <v>351</v>
      </c>
      <c r="C24" s="467" t="s">
        <v>222</v>
      </c>
      <c r="D24" s="522">
        <v>19</v>
      </c>
      <c r="E24" s="522">
        <v>19.899999999999999</v>
      </c>
      <c r="F24" s="522">
        <v>17.899999999999999</v>
      </c>
      <c r="G24" s="522">
        <v>152</v>
      </c>
      <c r="H24" s="522">
        <v>166.3</v>
      </c>
      <c r="I24" s="522">
        <v>133.6</v>
      </c>
      <c r="J24" s="522">
        <v>141.6</v>
      </c>
      <c r="K24" s="522">
        <v>153.4</v>
      </c>
      <c r="L24" s="522">
        <v>126.4</v>
      </c>
      <c r="M24" s="522">
        <v>10.4</v>
      </c>
      <c r="N24" s="522">
        <v>12.9</v>
      </c>
      <c r="O24" s="522">
        <v>7.2</v>
      </c>
    </row>
    <row r="25" spans="2:15" ht="16.5" customHeight="1">
      <c r="B25" s="457" t="s">
        <v>3</v>
      </c>
      <c r="C25" s="470" t="s">
        <v>138</v>
      </c>
      <c r="D25" s="517">
        <v>19.100000000000001</v>
      </c>
      <c r="E25" s="517">
        <v>19.2</v>
      </c>
      <c r="F25" s="517">
        <v>18.7</v>
      </c>
      <c r="G25" s="517">
        <v>166.3</v>
      </c>
      <c r="H25" s="517">
        <v>170.9</v>
      </c>
      <c r="I25" s="517">
        <v>149.69999999999999</v>
      </c>
      <c r="J25" s="517">
        <v>149.69999999999999</v>
      </c>
      <c r="K25" s="517">
        <v>151.9</v>
      </c>
      <c r="L25" s="517">
        <v>141.9</v>
      </c>
      <c r="M25" s="517">
        <v>16.600000000000001</v>
      </c>
      <c r="N25" s="517">
        <v>19</v>
      </c>
      <c r="O25" s="517">
        <v>7.8</v>
      </c>
    </row>
    <row r="26" spans="2:15" ht="16.5" customHeight="1">
      <c r="B26" s="458" t="s">
        <v>187</v>
      </c>
      <c r="C26" s="471" t="s">
        <v>398</v>
      </c>
      <c r="D26" s="523">
        <v>20.3</v>
      </c>
      <c r="E26" s="523">
        <v>20.399999999999999</v>
      </c>
      <c r="F26" s="523">
        <v>20.2</v>
      </c>
      <c r="G26" s="523">
        <v>159.4</v>
      </c>
      <c r="H26" s="523">
        <v>166.8</v>
      </c>
      <c r="I26" s="523">
        <v>141.6</v>
      </c>
      <c r="J26" s="523">
        <v>147.6</v>
      </c>
      <c r="K26" s="523">
        <v>153.30000000000001</v>
      </c>
      <c r="L26" s="523">
        <v>133.80000000000001</v>
      </c>
      <c r="M26" s="523">
        <v>11.8</v>
      </c>
      <c r="N26" s="523">
        <v>13.5</v>
      </c>
      <c r="O26" s="523">
        <v>7.8</v>
      </c>
    </row>
    <row r="27" spans="2:15" ht="16.5" customHeight="1">
      <c r="B27" s="458" t="s">
        <v>496</v>
      </c>
      <c r="C27" s="471" t="s">
        <v>403</v>
      </c>
      <c r="D27" s="523">
        <v>19.399999999999999</v>
      </c>
      <c r="E27" s="523">
        <v>19.7</v>
      </c>
      <c r="F27" s="523">
        <v>18.3</v>
      </c>
      <c r="G27" s="523">
        <v>164</v>
      </c>
      <c r="H27" s="523">
        <v>170.6</v>
      </c>
      <c r="I27" s="523">
        <v>144.6</v>
      </c>
      <c r="J27" s="523">
        <v>147.4</v>
      </c>
      <c r="K27" s="523">
        <v>152</v>
      </c>
      <c r="L27" s="523">
        <v>133.9</v>
      </c>
      <c r="M27" s="523">
        <v>16.600000000000001</v>
      </c>
      <c r="N27" s="523">
        <v>18.600000000000001</v>
      </c>
      <c r="O27" s="523">
        <v>10.7</v>
      </c>
    </row>
    <row r="28" spans="2:15" ht="16.5" customHeight="1">
      <c r="B28" s="458" t="s">
        <v>497</v>
      </c>
      <c r="C28" s="471" t="s">
        <v>498</v>
      </c>
      <c r="D28" s="523">
        <v>17.899999999999999</v>
      </c>
      <c r="E28" s="523">
        <v>18.3</v>
      </c>
      <c r="F28" s="523">
        <v>17.3</v>
      </c>
      <c r="G28" s="523">
        <v>142.5</v>
      </c>
      <c r="H28" s="523">
        <v>147.19999999999999</v>
      </c>
      <c r="I28" s="523">
        <v>132.69999999999999</v>
      </c>
      <c r="J28" s="523">
        <v>134.5</v>
      </c>
      <c r="K28" s="523">
        <v>138.80000000000001</v>
      </c>
      <c r="L28" s="523">
        <v>125.5</v>
      </c>
      <c r="M28" s="523">
        <v>8</v>
      </c>
      <c r="N28" s="523">
        <v>8.4</v>
      </c>
      <c r="O28" s="523">
        <v>7.2</v>
      </c>
    </row>
    <row r="29" spans="2:15" ht="16.5" customHeight="1">
      <c r="B29" s="458" t="s">
        <v>397</v>
      </c>
      <c r="C29" s="471" t="s">
        <v>223</v>
      </c>
      <c r="D29" s="523">
        <v>18.3</v>
      </c>
      <c r="E29" s="523">
        <v>18.600000000000001</v>
      </c>
      <c r="F29" s="523">
        <v>17.399999999999999</v>
      </c>
      <c r="G29" s="523">
        <v>155.19999999999999</v>
      </c>
      <c r="H29" s="523">
        <v>159</v>
      </c>
      <c r="I29" s="523">
        <v>145.19999999999999</v>
      </c>
      <c r="J29" s="523">
        <v>142.5</v>
      </c>
      <c r="K29" s="523">
        <v>144.19999999999999</v>
      </c>
      <c r="L29" s="523">
        <v>138</v>
      </c>
      <c r="M29" s="523">
        <v>12.7</v>
      </c>
      <c r="N29" s="523">
        <v>14.8</v>
      </c>
      <c r="O29" s="523">
        <v>7.2</v>
      </c>
    </row>
    <row r="30" spans="2:15" ht="16.5" customHeight="1">
      <c r="B30" s="458" t="s">
        <v>499</v>
      </c>
      <c r="C30" s="471" t="s">
        <v>175</v>
      </c>
      <c r="D30" s="523">
        <v>19.3</v>
      </c>
      <c r="E30" s="523">
        <v>19.3</v>
      </c>
      <c r="F30" s="523">
        <v>19.2</v>
      </c>
      <c r="G30" s="523">
        <v>152.9</v>
      </c>
      <c r="H30" s="523">
        <v>158.4</v>
      </c>
      <c r="I30" s="523">
        <v>139.1</v>
      </c>
      <c r="J30" s="523">
        <v>141.1</v>
      </c>
      <c r="K30" s="523">
        <v>142.9</v>
      </c>
      <c r="L30" s="523">
        <v>136.6</v>
      </c>
      <c r="M30" s="523">
        <v>11.8</v>
      </c>
      <c r="N30" s="523">
        <v>15.5</v>
      </c>
      <c r="O30" s="523">
        <v>2.5</v>
      </c>
    </row>
    <row r="31" spans="2:15" ht="16.5" customHeight="1">
      <c r="B31" s="458" t="s">
        <v>150</v>
      </c>
      <c r="C31" s="471" t="s">
        <v>376</v>
      </c>
      <c r="D31" s="523">
        <v>18.2</v>
      </c>
      <c r="E31" s="523">
        <v>18.100000000000001</v>
      </c>
      <c r="F31" s="523">
        <v>18.5</v>
      </c>
      <c r="G31" s="523">
        <v>153.4</v>
      </c>
      <c r="H31" s="523">
        <v>155</v>
      </c>
      <c r="I31" s="523">
        <v>146.5</v>
      </c>
      <c r="J31" s="523">
        <v>138.5</v>
      </c>
      <c r="K31" s="523">
        <v>138.6</v>
      </c>
      <c r="L31" s="523">
        <v>137.69999999999999</v>
      </c>
      <c r="M31" s="523">
        <v>14.9</v>
      </c>
      <c r="N31" s="523">
        <v>16.399999999999999</v>
      </c>
      <c r="O31" s="523">
        <v>8.8000000000000007</v>
      </c>
    </row>
    <row r="32" spans="2:15" ht="16.5" customHeight="1">
      <c r="B32" s="458" t="s">
        <v>218</v>
      </c>
      <c r="C32" s="471" t="s">
        <v>487</v>
      </c>
      <c r="D32" s="523">
        <v>20.100000000000001</v>
      </c>
      <c r="E32" s="523">
        <v>20.399999999999999</v>
      </c>
      <c r="F32" s="523">
        <v>18.899999999999999</v>
      </c>
      <c r="G32" s="523">
        <v>165.5</v>
      </c>
      <c r="H32" s="523">
        <v>172</v>
      </c>
      <c r="I32" s="523">
        <v>132.69999999999999</v>
      </c>
      <c r="J32" s="523">
        <v>151.80000000000001</v>
      </c>
      <c r="K32" s="523">
        <v>156.80000000000001</v>
      </c>
      <c r="L32" s="523">
        <v>126.2</v>
      </c>
      <c r="M32" s="523">
        <v>13.7</v>
      </c>
      <c r="N32" s="523">
        <v>15.2</v>
      </c>
      <c r="O32" s="523">
        <v>6.5</v>
      </c>
    </row>
    <row r="33" spans="2:15" ht="16.5" customHeight="1">
      <c r="B33" s="458" t="s">
        <v>500</v>
      </c>
      <c r="C33" s="471" t="s">
        <v>325</v>
      </c>
      <c r="D33" s="524">
        <v>20.3</v>
      </c>
      <c r="E33" s="524">
        <v>20.2</v>
      </c>
      <c r="F33" s="524">
        <v>20.7</v>
      </c>
      <c r="G33" s="524">
        <v>179</v>
      </c>
      <c r="H33" s="524">
        <v>181.3</v>
      </c>
      <c r="I33" s="524">
        <v>165.1</v>
      </c>
      <c r="J33" s="524">
        <v>163.6</v>
      </c>
      <c r="K33" s="524">
        <v>165.4</v>
      </c>
      <c r="L33" s="524">
        <v>152.80000000000001</v>
      </c>
      <c r="M33" s="524">
        <v>15.4</v>
      </c>
      <c r="N33" s="524">
        <v>15.9</v>
      </c>
      <c r="O33" s="524">
        <v>12.3</v>
      </c>
    </row>
    <row r="34" spans="2:15" ht="16.5" customHeight="1">
      <c r="B34" s="458" t="s">
        <v>199</v>
      </c>
      <c r="C34" s="471" t="s">
        <v>501</v>
      </c>
      <c r="D34" s="523">
        <v>18.600000000000001</v>
      </c>
      <c r="E34" s="523">
        <v>18.5</v>
      </c>
      <c r="F34" s="523">
        <v>19.399999999999999</v>
      </c>
      <c r="G34" s="523">
        <v>157.69999999999999</v>
      </c>
      <c r="H34" s="523">
        <v>158.19999999999999</v>
      </c>
      <c r="I34" s="523">
        <v>154.30000000000001</v>
      </c>
      <c r="J34" s="523">
        <v>146.80000000000001</v>
      </c>
      <c r="K34" s="523">
        <v>146.4</v>
      </c>
      <c r="L34" s="523">
        <v>149.6</v>
      </c>
      <c r="M34" s="523">
        <v>10.9</v>
      </c>
      <c r="N34" s="523">
        <v>11.8</v>
      </c>
      <c r="O34" s="523">
        <v>4.7</v>
      </c>
    </row>
    <row r="35" spans="2:15" ht="16.5" customHeight="1">
      <c r="B35" s="458" t="s">
        <v>248</v>
      </c>
      <c r="C35" s="471" t="s">
        <v>250</v>
      </c>
      <c r="D35" s="523">
        <v>19.399999999999999</v>
      </c>
      <c r="E35" s="523">
        <v>19.7</v>
      </c>
      <c r="F35" s="523">
        <v>18.600000000000001</v>
      </c>
      <c r="G35" s="523">
        <v>156.4</v>
      </c>
      <c r="H35" s="523">
        <v>165.5</v>
      </c>
      <c r="I35" s="523">
        <v>133.69999999999999</v>
      </c>
      <c r="J35" s="523">
        <v>143.4</v>
      </c>
      <c r="K35" s="523">
        <v>149.19999999999999</v>
      </c>
      <c r="L35" s="523">
        <v>128.80000000000001</v>
      </c>
      <c r="M35" s="523">
        <v>13</v>
      </c>
      <c r="N35" s="523">
        <v>16.3</v>
      </c>
      <c r="O35" s="523">
        <v>4.9000000000000004</v>
      </c>
    </row>
    <row r="36" spans="2:15" ht="16.5" customHeight="1">
      <c r="B36" s="458" t="s">
        <v>17</v>
      </c>
      <c r="C36" s="471" t="s">
        <v>389</v>
      </c>
      <c r="D36" s="523">
        <v>18.3</v>
      </c>
      <c r="E36" s="523">
        <v>18.399999999999999</v>
      </c>
      <c r="F36" s="523">
        <v>18.2</v>
      </c>
      <c r="G36" s="523">
        <v>151.6</v>
      </c>
      <c r="H36" s="523">
        <v>152.1</v>
      </c>
      <c r="I36" s="523">
        <v>149.1</v>
      </c>
      <c r="J36" s="523">
        <v>140.30000000000001</v>
      </c>
      <c r="K36" s="523">
        <v>140.5</v>
      </c>
      <c r="L36" s="523">
        <v>139.5</v>
      </c>
      <c r="M36" s="523">
        <v>11.3</v>
      </c>
      <c r="N36" s="523">
        <v>11.6</v>
      </c>
      <c r="O36" s="523">
        <v>9.6</v>
      </c>
    </row>
    <row r="37" spans="2:15" ht="16.5" customHeight="1">
      <c r="B37" s="458" t="s">
        <v>466</v>
      </c>
      <c r="C37" s="471" t="s">
        <v>392</v>
      </c>
      <c r="D37" s="523">
        <v>19.600000000000001</v>
      </c>
      <c r="E37" s="523">
        <v>19.7</v>
      </c>
      <c r="F37" s="523">
        <v>18.7</v>
      </c>
      <c r="G37" s="523">
        <v>169.6</v>
      </c>
      <c r="H37" s="523">
        <v>173.3</v>
      </c>
      <c r="I37" s="523">
        <v>144.4</v>
      </c>
      <c r="J37" s="523">
        <v>149.4</v>
      </c>
      <c r="K37" s="523">
        <v>151.30000000000001</v>
      </c>
      <c r="L37" s="523">
        <v>136.6</v>
      </c>
      <c r="M37" s="523">
        <v>20.2</v>
      </c>
      <c r="N37" s="523">
        <v>22</v>
      </c>
      <c r="O37" s="523">
        <v>7.8</v>
      </c>
    </row>
    <row r="38" spans="2:15" ht="16.5" customHeight="1">
      <c r="B38" s="458" t="s">
        <v>95</v>
      </c>
      <c r="C38" s="471" t="s">
        <v>393</v>
      </c>
      <c r="D38" s="523">
        <v>17.8</v>
      </c>
      <c r="E38" s="523">
        <v>17.100000000000001</v>
      </c>
      <c r="F38" s="523">
        <v>19</v>
      </c>
      <c r="G38" s="523">
        <v>149</v>
      </c>
      <c r="H38" s="523">
        <v>148.1</v>
      </c>
      <c r="I38" s="523">
        <v>150.80000000000001</v>
      </c>
      <c r="J38" s="523">
        <v>134.19999999999999</v>
      </c>
      <c r="K38" s="523">
        <v>132.1</v>
      </c>
      <c r="L38" s="523">
        <v>138.30000000000001</v>
      </c>
      <c r="M38" s="523">
        <v>14.8</v>
      </c>
      <c r="N38" s="523">
        <v>16</v>
      </c>
      <c r="O38" s="523">
        <v>12.5</v>
      </c>
    </row>
    <row r="39" spans="2:15" ht="16.5" customHeight="1">
      <c r="B39" s="458" t="s">
        <v>484</v>
      </c>
      <c r="C39" s="471" t="s">
        <v>72</v>
      </c>
      <c r="D39" s="523">
        <v>19.5</v>
      </c>
      <c r="E39" s="523">
        <v>20.100000000000001</v>
      </c>
      <c r="F39" s="523">
        <v>18.5</v>
      </c>
      <c r="G39" s="523">
        <v>155.4</v>
      </c>
      <c r="H39" s="523">
        <v>166.1</v>
      </c>
      <c r="I39" s="523">
        <v>137</v>
      </c>
      <c r="J39" s="523">
        <v>149.4</v>
      </c>
      <c r="K39" s="523">
        <v>158.1</v>
      </c>
      <c r="L39" s="523">
        <v>134.4</v>
      </c>
      <c r="M39" s="523">
        <v>6</v>
      </c>
      <c r="N39" s="523">
        <v>8</v>
      </c>
      <c r="O39" s="523">
        <v>2.6</v>
      </c>
    </row>
    <row r="40" spans="2:15" ht="16.5" customHeight="1">
      <c r="B40" s="458" t="s">
        <v>195</v>
      </c>
      <c r="C40" s="471" t="s">
        <v>405</v>
      </c>
      <c r="D40" s="523">
        <v>18.7</v>
      </c>
      <c r="E40" s="523">
        <v>18.8</v>
      </c>
      <c r="F40" s="523">
        <v>18.399999999999999</v>
      </c>
      <c r="G40" s="523">
        <v>154.9</v>
      </c>
      <c r="H40" s="523">
        <v>165.1</v>
      </c>
      <c r="I40" s="523">
        <v>136.80000000000001</v>
      </c>
      <c r="J40" s="523">
        <v>142.6</v>
      </c>
      <c r="K40" s="523">
        <v>149.19999999999999</v>
      </c>
      <c r="L40" s="523">
        <v>130.9</v>
      </c>
      <c r="M40" s="523">
        <v>12.3</v>
      </c>
      <c r="N40" s="523">
        <v>15.9</v>
      </c>
      <c r="O40" s="523">
        <v>5.9</v>
      </c>
    </row>
    <row r="41" spans="2:15" ht="16.5" customHeight="1">
      <c r="B41" s="458" t="s">
        <v>281</v>
      </c>
      <c r="C41" s="471" t="s">
        <v>406</v>
      </c>
      <c r="D41" s="523">
        <v>16.5</v>
      </c>
      <c r="E41" s="523">
        <v>16.2</v>
      </c>
      <c r="F41" s="523">
        <v>17.600000000000001</v>
      </c>
      <c r="G41" s="523">
        <v>140.30000000000001</v>
      </c>
      <c r="H41" s="523">
        <v>138.4</v>
      </c>
      <c r="I41" s="523">
        <v>146.30000000000001</v>
      </c>
      <c r="J41" s="523">
        <v>129.19999999999999</v>
      </c>
      <c r="K41" s="523">
        <v>126.8</v>
      </c>
      <c r="L41" s="523">
        <v>136.69999999999999</v>
      </c>
      <c r="M41" s="523">
        <v>11.1</v>
      </c>
      <c r="N41" s="523">
        <v>11.6</v>
      </c>
      <c r="O41" s="523">
        <v>9.6</v>
      </c>
    </row>
    <row r="42" spans="2:15" ht="16.5" customHeight="1">
      <c r="B42" s="458" t="s">
        <v>122</v>
      </c>
      <c r="C42" s="471" t="s">
        <v>129</v>
      </c>
      <c r="D42" s="523">
        <v>18.600000000000001</v>
      </c>
      <c r="E42" s="523">
        <v>18.8</v>
      </c>
      <c r="F42" s="523">
        <v>17.899999999999999</v>
      </c>
      <c r="G42" s="523">
        <v>164</v>
      </c>
      <c r="H42" s="523">
        <v>166.8</v>
      </c>
      <c r="I42" s="523">
        <v>153.19999999999999</v>
      </c>
      <c r="J42" s="523">
        <v>145.4</v>
      </c>
      <c r="K42" s="523">
        <v>147.30000000000001</v>
      </c>
      <c r="L42" s="523">
        <v>138</v>
      </c>
      <c r="M42" s="523">
        <v>18.600000000000001</v>
      </c>
      <c r="N42" s="523">
        <v>19.5</v>
      </c>
      <c r="O42" s="523">
        <v>15.2</v>
      </c>
    </row>
    <row r="43" spans="2:15" ht="16.5" customHeight="1">
      <c r="B43" s="458" t="s">
        <v>273</v>
      </c>
      <c r="C43" s="472" t="s">
        <v>171</v>
      </c>
      <c r="D43" s="523">
        <v>17</v>
      </c>
      <c r="E43" s="523">
        <v>17.2</v>
      </c>
      <c r="F43" s="523">
        <v>16.8</v>
      </c>
      <c r="G43" s="523">
        <v>137.30000000000001</v>
      </c>
      <c r="H43" s="523">
        <v>143</v>
      </c>
      <c r="I43" s="523">
        <v>127.9</v>
      </c>
      <c r="J43" s="523">
        <v>129.30000000000001</v>
      </c>
      <c r="K43" s="523">
        <v>132.9</v>
      </c>
      <c r="L43" s="523">
        <v>123.4</v>
      </c>
      <c r="M43" s="523">
        <v>8</v>
      </c>
      <c r="N43" s="523">
        <v>10.1</v>
      </c>
      <c r="O43" s="523">
        <v>4.5</v>
      </c>
    </row>
    <row r="44" spans="2:15" ht="16.5" customHeight="1">
      <c r="B44" s="455" t="s">
        <v>121</v>
      </c>
      <c r="C44" s="473" t="s">
        <v>227</v>
      </c>
      <c r="D44" s="525">
        <v>19</v>
      </c>
      <c r="E44" s="525">
        <v>19.7</v>
      </c>
      <c r="F44" s="525">
        <v>17.3</v>
      </c>
      <c r="G44" s="525">
        <v>153.30000000000001</v>
      </c>
      <c r="H44" s="525">
        <v>162.4</v>
      </c>
      <c r="I44" s="525">
        <v>131.6</v>
      </c>
      <c r="J44" s="525">
        <v>143.5</v>
      </c>
      <c r="K44" s="525">
        <v>150.19999999999999</v>
      </c>
      <c r="L44" s="525">
        <v>127.6</v>
      </c>
      <c r="M44" s="525">
        <v>9.8000000000000007</v>
      </c>
      <c r="N44" s="525">
        <v>12.2</v>
      </c>
      <c r="O44" s="525">
        <v>4</v>
      </c>
    </row>
    <row r="45" spans="2:15" ht="16.5" customHeight="1">
      <c r="B45" s="459" t="s">
        <v>252</v>
      </c>
      <c r="C45" s="474" t="s">
        <v>440</v>
      </c>
      <c r="D45" s="526">
        <v>17.8</v>
      </c>
      <c r="E45" s="526">
        <v>19</v>
      </c>
      <c r="F45" s="526">
        <v>17.2</v>
      </c>
      <c r="G45" s="526">
        <v>123.5</v>
      </c>
      <c r="H45" s="526">
        <v>149.6</v>
      </c>
      <c r="I45" s="526">
        <v>110</v>
      </c>
      <c r="J45" s="526">
        <v>117.7</v>
      </c>
      <c r="K45" s="526">
        <v>137.5</v>
      </c>
      <c r="L45" s="526">
        <v>107.5</v>
      </c>
      <c r="M45" s="526">
        <v>5.8</v>
      </c>
      <c r="N45" s="526">
        <v>12.1</v>
      </c>
      <c r="O45" s="526">
        <v>2.5</v>
      </c>
    </row>
    <row r="46" spans="2:15" ht="16.5" customHeight="1">
      <c r="B46" s="457" t="s">
        <v>417</v>
      </c>
      <c r="C46" s="470" t="s">
        <v>307</v>
      </c>
      <c r="D46" s="517">
        <v>15.2</v>
      </c>
      <c r="E46" s="517">
        <v>16.8</v>
      </c>
      <c r="F46" s="517">
        <v>14</v>
      </c>
      <c r="G46" s="517">
        <v>111.1</v>
      </c>
      <c r="H46" s="517">
        <v>132.9</v>
      </c>
      <c r="I46" s="517">
        <v>95.4</v>
      </c>
      <c r="J46" s="517">
        <v>107.1</v>
      </c>
      <c r="K46" s="517">
        <v>126.7</v>
      </c>
      <c r="L46" s="517">
        <v>93</v>
      </c>
      <c r="M46" s="517">
        <v>4</v>
      </c>
      <c r="N46" s="517">
        <v>6.2</v>
      </c>
      <c r="O46" s="517">
        <v>2.4</v>
      </c>
    </row>
    <row r="47" spans="2:15" ht="16.5" customHeight="1">
      <c r="B47" s="458" t="s">
        <v>504</v>
      </c>
      <c r="C47" s="471" t="s">
        <v>505</v>
      </c>
      <c r="D47" s="523">
        <v>12.1</v>
      </c>
      <c r="E47" s="523">
        <v>12.4</v>
      </c>
      <c r="F47" s="523">
        <v>11.9</v>
      </c>
      <c r="G47" s="523">
        <v>69.099999999999994</v>
      </c>
      <c r="H47" s="523">
        <v>70</v>
      </c>
      <c r="I47" s="523">
        <v>68.7</v>
      </c>
      <c r="J47" s="523">
        <v>66.3</v>
      </c>
      <c r="K47" s="523">
        <v>66.2</v>
      </c>
      <c r="L47" s="523">
        <v>66.400000000000006</v>
      </c>
      <c r="M47" s="523">
        <v>2.8</v>
      </c>
      <c r="N47" s="523">
        <v>3.8</v>
      </c>
      <c r="O47" s="523">
        <v>2.2999999999999998</v>
      </c>
    </row>
    <row r="48" spans="2:15" ht="16.5" customHeight="1">
      <c r="B48" s="455" t="s">
        <v>160</v>
      </c>
      <c r="C48" s="469" t="s">
        <v>506</v>
      </c>
      <c r="D48" s="525">
        <v>18</v>
      </c>
      <c r="E48" s="525">
        <v>18.2</v>
      </c>
      <c r="F48" s="525">
        <v>17.899999999999999</v>
      </c>
      <c r="G48" s="525">
        <v>136.1</v>
      </c>
      <c r="H48" s="525">
        <v>149.30000000000001</v>
      </c>
      <c r="I48" s="525">
        <v>131.4</v>
      </c>
      <c r="J48" s="525">
        <v>128.5</v>
      </c>
      <c r="K48" s="525">
        <v>137</v>
      </c>
      <c r="L48" s="525">
        <v>125.5</v>
      </c>
      <c r="M48" s="525">
        <v>7.6</v>
      </c>
      <c r="N48" s="525">
        <v>12.3</v>
      </c>
      <c r="O48" s="525">
        <v>5.9</v>
      </c>
    </row>
    <row r="49" spans="2:15" ht="16.5" customHeight="1">
      <c r="B49" s="459" t="s">
        <v>124</v>
      </c>
      <c r="C49" s="468" t="s">
        <v>24</v>
      </c>
      <c r="D49" s="526">
        <v>17.5</v>
      </c>
      <c r="E49" s="526">
        <v>18.2</v>
      </c>
      <c r="F49" s="526">
        <v>17.2</v>
      </c>
      <c r="G49" s="526">
        <v>132.4</v>
      </c>
      <c r="H49" s="526">
        <v>145.30000000000001</v>
      </c>
      <c r="I49" s="526">
        <v>126.6</v>
      </c>
      <c r="J49" s="526">
        <v>129.4</v>
      </c>
      <c r="K49" s="526">
        <v>141.1</v>
      </c>
      <c r="L49" s="526">
        <v>124.2</v>
      </c>
      <c r="M49" s="526">
        <v>3</v>
      </c>
      <c r="N49" s="526">
        <v>4.2</v>
      </c>
      <c r="O49" s="526">
        <v>2.4</v>
      </c>
    </row>
    <row r="50" spans="2:15" ht="16.5" customHeight="1">
      <c r="B50" s="457" t="s">
        <v>29</v>
      </c>
      <c r="C50" s="470" t="s">
        <v>168</v>
      </c>
      <c r="D50" s="517">
        <v>18</v>
      </c>
      <c r="E50" s="517">
        <v>18.899999999999999</v>
      </c>
      <c r="F50" s="517">
        <v>17.2</v>
      </c>
      <c r="G50" s="517">
        <v>149.30000000000001</v>
      </c>
      <c r="H50" s="517">
        <v>162.6</v>
      </c>
      <c r="I50" s="517">
        <v>137</v>
      </c>
      <c r="J50" s="517">
        <v>136.6</v>
      </c>
      <c r="K50" s="517">
        <v>144.9</v>
      </c>
      <c r="L50" s="517">
        <v>129</v>
      </c>
      <c r="M50" s="517">
        <v>12.7</v>
      </c>
      <c r="N50" s="517">
        <v>17.7</v>
      </c>
      <c r="O50" s="517">
        <v>8</v>
      </c>
    </row>
    <row r="51" spans="2:15" ht="16.5" customHeight="1">
      <c r="B51" s="458" t="s">
        <v>379</v>
      </c>
      <c r="C51" s="471" t="s">
        <v>507</v>
      </c>
      <c r="D51" s="523">
        <v>17.899999999999999</v>
      </c>
      <c r="E51" s="523">
        <v>18.600000000000001</v>
      </c>
      <c r="F51" s="523">
        <v>16.2</v>
      </c>
      <c r="G51" s="523">
        <v>143.1</v>
      </c>
      <c r="H51" s="523">
        <v>159.69999999999999</v>
      </c>
      <c r="I51" s="523">
        <v>102.2</v>
      </c>
      <c r="J51" s="523">
        <v>126.1</v>
      </c>
      <c r="K51" s="523">
        <v>137.4</v>
      </c>
      <c r="L51" s="523">
        <v>98.4</v>
      </c>
      <c r="M51" s="523">
        <v>17</v>
      </c>
      <c r="N51" s="523">
        <v>22.3</v>
      </c>
      <c r="O51" s="523">
        <v>3.8</v>
      </c>
    </row>
    <row r="52" spans="2:15" ht="16.5" customHeight="1">
      <c r="B52" s="459" t="s">
        <v>468</v>
      </c>
      <c r="C52" s="468" t="s">
        <v>508</v>
      </c>
      <c r="D52" s="526">
        <v>19.899999999999999</v>
      </c>
      <c r="E52" s="526">
        <v>19.899999999999999</v>
      </c>
      <c r="F52" s="526">
        <v>20.100000000000001</v>
      </c>
      <c r="G52" s="526">
        <v>151.80000000000001</v>
      </c>
      <c r="H52" s="526">
        <v>150.1</v>
      </c>
      <c r="I52" s="526">
        <v>157.80000000000001</v>
      </c>
      <c r="J52" s="526">
        <v>141.69999999999999</v>
      </c>
      <c r="K52" s="526">
        <v>139.80000000000001</v>
      </c>
      <c r="L52" s="526">
        <v>148.4</v>
      </c>
      <c r="M52" s="526">
        <v>10.1</v>
      </c>
      <c r="N52" s="526">
        <v>10.3</v>
      </c>
      <c r="O52" s="526">
        <v>9.4</v>
      </c>
    </row>
    <row r="53" spans="2:15" ht="21.75" customHeight="1">
      <c r="B53" s="10"/>
      <c r="C53" s="460">
        <v>45536</v>
      </c>
      <c r="D53" s="475" t="s">
        <v>330</v>
      </c>
      <c r="E53" s="10"/>
      <c r="F53" s="502"/>
      <c r="H53" s="10"/>
      <c r="I53" s="10"/>
      <c r="J53" s="10"/>
      <c r="K53" s="10"/>
      <c r="L53" s="10"/>
      <c r="M53" s="10"/>
      <c r="N53" s="10"/>
      <c r="O53" s="10"/>
    </row>
    <row r="54" spans="2:15" ht="18" customHeight="1">
      <c r="B54" s="201"/>
      <c r="C54" s="461" t="s">
        <v>350</v>
      </c>
      <c r="E54" s="201"/>
      <c r="F54" s="201"/>
      <c r="G54" s="201"/>
      <c r="H54" s="201"/>
      <c r="I54" s="201"/>
      <c r="J54" s="201"/>
      <c r="K54" s="505"/>
      <c r="L54" s="201"/>
      <c r="M54" s="201"/>
      <c r="N54" s="201"/>
      <c r="O54" s="201"/>
    </row>
    <row r="55" spans="2:15" s="446" customFormat="1" ht="10.5" customHeight="1">
      <c r="B55" s="447" t="s">
        <v>423</v>
      </c>
      <c r="C55" s="462"/>
      <c r="D55" s="447" t="s">
        <v>105</v>
      </c>
      <c r="E55" s="488"/>
      <c r="F55" s="462"/>
      <c r="G55" s="447" t="s">
        <v>89</v>
      </c>
      <c r="H55" s="488"/>
      <c r="I55" s="488"/>
      <c r="J55" s="504"/>
      <c r="K55" s="504"/>
      <c r="L55" s="504"/>
      <c r="M55" s="504"/>
      <c r="N55" s="504"/>
      <c r="O55" s="509"/>
    </row>
    <row r="56" spans="2:15" s="446" customFormat="1" ht="18" customHeight="1">
      <c r="B56" s="448"/>
      <c r="C56" s="463"/>
      <c r="D56" s="476"/>
      <c r="E56" s="490"/>
      <c r="F56" s="501"/>
      <c r="G56" s="476"/>
      <c r="H56" s="490"/>
      <c r="I56" s="490"/>
      <c r="J56" s="534" t="s">
        <v>28</v>
      </c>
      <c r="K56" s="535"/>
      <c r="L56" s="535"/>
      <c r="M56" s="534" t="s">
        <v>154</v>
      </c>
      <c r="N56" s="536"/>
      <c r="O56" s="537"/>
    </row>
    <row r="57" spans="2:15" s="446" customFormat="1" ht="18" customHeight="1">
      <c r="B57" s="449"/>
      <c r="C57" s="464"/>
      <c r="D57" s="510" t="s">
        <v>413</v>
      </c>
      <c r="E57" s="491" t="s">
        <v>467</v>
      </c>
      <c r="F57" s="491" t="s">
        <v>492</v>
      </c>
      <c r="G57" s="477" t="s">
        <v>413</v>
      </c>
      <c r="H57" s="491" t="s">
        <v>467</v>
      </c>
      <c r="I57" s="491" t="s">
        <v>492</v>
      </c>
      <c r="J57" s="477" t="s">
        <v>413</v>
      </c>
      <c r="K57" s="491" t="s">
        <v>467</v>
      </c>
      <c r="L57" s="491" t="s">
        <v>492</v>
      </c>
      <c r="M57" s="491" t="s">
        <v>413</v>
      </c>
      <c r="N57" s="477" t="s">
        <v>467</v>
      </c>
      <c r="O57" s="510" t="s">
        <v>492</v>
      </c>
    </row>
    <row r="58" spans="2:15" s="511" customFormat="1" ht="12" customHeight="1">
      <c r="B58" s="512"/>
      <c r="C58" s="514"/>
      <c r="D58" s="527" t="s">
        <v>80</v>
      </c>
      <c r="E58" s="531" t="s">
        <v>80</v>
      </c>
      <c r="F58" s="531" t="s">
        <v>80</v>
      </c>
      <c r="G58" s="533" t="s">
        <v>14</v>
      </c>
      <c r="H58" s="533" t="s">
        <v>14</v>
      </c>
      <c r="I58" s="533" t="s">
        <v>14</v>
      </c>
      <c r="J58" s="533" t="s">
        <v>14</v>
      </c>
      <c r="K58" s="533" t="s">
        <v>14</v>
      </c>
      <c r="L58" s="533" t="s">
        <v>14</v>
      </c>
      <c r="M58" s="533" t="s">
        <v>14</v>
      </c>
      <c r="N58" s="533" t="s">
        <v>14</v>
      </c>
      <c r="O58" s="533" t="s">
        <v>14</v>
      </c>
    </row>
    <row r="59" spans="2:15" ht="16.5" customHeight="1">
      <c r="B59" s="513" t="s">
        <v>319</v>
      </c>
      <c r="C59" s="515" t="s">
        <v>62</v>
      </c>
      <c r="D59" s="517">
        <v>18.100000000000001</v>
      </c>
      <c r="E59" s="517">
        <v>18.600000000000001</v>
      </c>
      <c r="F59" s="517">
        <v>17.399999999999999</v>
      </c>
      <c r="G59" s="517">
        <v>146.19999999999999</v>
      </c>
      <c r="H59" s="517">
        <v>157.69999999999999</v>
      </c>
      <c r="I59" s="517">
        <v>130.30000000000001</v>
      </c>
      <c r="J59" s="517">
        <v>133.1</v>
      </c>
      <c r="K59" s="517">
        <v>140.5</v>
      </c>
      <c r="L59" s="517">
        <v>122.8</v>
      </c>
      <c r="M59" s="517">
        <v>13.1</v>
      </c>
      <c r="N59" s="517">
        <v>17.2</v>
      </c>
      <c r="O59" s="517">
        <v>7.5</v>
      </c>
    </row>
    <row r="60" spans="2:15" ht="16.5" customHeight="1">
      <c r="B60" s="451" t="s">
        <v>235</v>
      </c>
      <c r="C60" s="466" t="s">
        <v>490</v>
      </c>
      <c r="D60" s="518">
        <v>19.3</v>
      </c>
      <c r="E60" s="525">
        <v>19.5</v>
      </c>
      <c r="F60" s="525">
        <v>18.600000000000001</v>
      </c>
      <c r="G60" s="525">
        <v>168.3</v>
      </c>
      <c r="H60" s="525">
        <v>172.5</v>
      </c>
      <c r="I60" s="525">
        <v>147.4</v>
      </c>
      <c r="J60" s="525">
        <v>147.4</v>
      </c>
      <c r="K60" s="525">
        <v>149.19999999999999</v>
      </c>
      <c r="L60" s="525">
        <v>138.6</v>
      </c>
      <c r="M60" s="525">
        <v>20.9</v>
      </c>
      <c r="N60" s="525">
        <v>23.3</v>
      </c>
      <c r="O60" s="525">
        <v>8.8000000000000007</v>
      </c>
    </row>
    <row r="61" spans="2:15" ht="16.5" customHeight="1">
      <c r="B61" s="452" t="s">
        <v>267</v>
      </c>
      <c r="C61" s="467" t="s">
        <v>76</v>
      </c>
      <c r="D61" s="520">
        <v>18.7</v>
      </c>
      <c r="E61" s="523">
        <v>18.8</v>
      </c>
      <c r="F61" s="523">
        <v>18.2</v>
      </c>
      <c r="G61" s="523">
        <v>158.80000000000001</v>
      </c>
      <c r="H61" s="523">
        <v>163.1</v>
      </c>
      <c r="I61" s="523">
        <v>147.19999999999999</v>
      </c>
      <c r="J61" s="523">
        <v>143.9</v>
      </c>
      <c r="K61" s="523">
        <v>146.19999999999999</v>
      </c>
      <c r="L61" s="523">
        <v>137.6</v>
      </c>
      <c r="M61" s="523">
        <v>14.9</v>
      </c>
      <c r="N61" s="523">
        <v>16.899999999999999</v>
      </c>
      <c r="O61" s="523">
        <v>9.6</v>
      </c>
    </row>
    <row r="62" spans="2:15" ht="16.5" customHeight="1">
      <c r="B62" s="453" t="s">
        <v>166</v>
      </c>
      <c r="C62" s="467" t="s">
        <v>303</v>
      </c>
      <c r="D62" s="520">
        <v>18</v>
      </c>
      <c r="E62" s="523">
        <v>18.100000000000001</v>
      </c>
      <c r="F62" s="523">
        <v>17.600000000000001</v>
      </c>
      <c r="G62" s="523">
        <v>152.1</v>
      </c>
      <c r="H62" s="523">
        <v>156.30000000000001</v>
      </c>
      <c r="I62" s="523">
        <v>135.9</v>
      </c>
      <c r="J62" s="523">
        <v>135.5</v>
      </c>
      <c r="K62" s="523">
        <v>137.5</v>
      </c>
      <c r="L62" s="523">
        <v>127.8</v>
      </c>
      <c r="M62" s="523">
        <v>16.600000000000001</v>
      </c>
      <c r="N62" s="523">
        <v>18.8</v>
      </c>
      <c r="O62" s="523">
        <v>8.1</v>
      </c>
    </row>
    <row r="63" spans="2:15" ht="16.5" customHeight="1">
      <c r="B63" s="452" t="s">
        <v>345</v>
      </c>
      <c r="C63" s="467" t="s">
        <v>410</v>
      </c>
      <c r="D63" s="520">
        <v>16.7</v>
      </c>
      <c r="E63" s="523">
        <v>17.100000000000001</v>
      </c>
      <c r="F63" s="523">
        <v>15.8</v>
      </c>
      <c r="G63" s="523">
        <v>140.4</v>
      </c>
      <c r="H63" s="523">
        <v>149.19999999999999</v>
      </c>
      <c r="I63" s="523">
        <v>121.1</v>
      </c>
      <c r="J63" s="523">
        <v>134.9</v>
      </c>
      <c r="K63" s="523">
        <v>142.4</v>
      </c>
      <c r="L63" s="523">
        <v>118.6</v>
      </c>
      <c r="M63" s="523">
        <v>5.5</v>
      </c>
      <c r="N63" s="523">
        <v>6.8</v>
      </c>
      <c r="O63" s="523">
        <v>2.5</v>
      </c>
    </row>
    <row r="64" spans="2:15" ht="16.5" customHeight="1">
      <c r="B64" s="452" t="s">
        <v>10</v>
      </c>
      <c r="C64" s="467" t="s">
        <v>491</v>
      </c>
      <c r="D64" s="520">
        <v>19.399999999999999</v>
      </c>
      <c r="E64" s="523">
        <v>20.2</v>
      </c>
      <c r="F64" s="523">
        <v>17.600000000000001</v>
      </c>
      <c r="G64" s="523">
        <v>155.80000000000001</v>
      </c>
      <c r="H64" s="523">
        <v>169.5</v>
      </c>
      <c r="I64" s="523">
        <v>127.6</v>
      </c>
      <c r="J64" s="523">
        <v>136.6</v>
      </c>
      <c r="K64" s="523">
        <v>145</v>
      </c>
      <c r="L64" s="523">
        <v>119.3</v>
      </c>
      <c r="M64" s="523">
        <v>19.2</v>
      </c>
      <c r="N64" s="523">
        <v>24.5</v>
      </c>
      <c r="O64" s="523">
        <v>8.3000000000000007</v>
      </c>
    </row>
    <row r="65" spans="2:15" ht="16.5" customHeight="1">
      <c r="B65" s="452" t="s">
        <v>57</v>
      </c>
      <c r="C65" s="467" t="s">
        <v>265</v>
      </c>
      <c r="D65" s="520">
        <v>18.5</v>
      </c>
      <c r="E65" s="523">
        <v>19</v>
      </c>
      <c r="F65" s="523">
        <v>18.100000000000001</v>
      </c>
      <c r="G65" s="523">
        <v>131</v>
      </c>
      <c r="H65" s="523">
        <v>150.4</v>
      </c>
      <c r="I65" s="523">
        <v>116.9</v>
      </c>
      <c r="J65" s="523">
        <v>124.7</v>
      </c>
      <c r="K65" s="523">
        <v>138.80000000000001</v>
      </c>
      <c r="L65" s="523">
        <v>114.4</v>
      </c>
      <c r="M65" s="523">
        <v>6.3</v>
      </c>
      <c r="N65" s="523">
        <v>11.6</v>
      </c>
      <c r="O65" s="523">
        <v>2.5</v>
      </c>
    </row>
    <row r="66" spans="2:15" ht="16.5" customHeight="1">
      <c r="B66" s="452" t="s">
        <v>198</v>
      </c>
      <c r="C66" s="467" t="s">
        <v>493</v>
      </c>
      <c r="D66" s="520">
        <v>17.600000000000001</v>
      </c>
      <c r="E66" s="523">
        <v>17.899999999999999</v>
      </c>
      <c r="F66" s="523">
        <v>17.5</v>
      </c>
      <c r="G66" s="523">
        <v>134.5</v>
      </c>
      <c r="H66" s="523">
        <v>149.5</v>
      </c>
      <c r="I66" s="523">
        <v>127.3</v>
      </c>
      <c r="J66" s="523">
        <v>127.6</v>
      </c>
      <c r="K66" s="523">
        <v>137.1</v>
      </c>
      <c r="L66" s="523">
        <v>123</v>
      </c>
      <c r="M66" s="523">
        <v>6.9</v>
      </c>
      <c r="N66" s="523">
        <v>12.4</v>
      </c>
      <c r="O66" s="523">
        <v>4.3</v>
      </c>
    </row>
    <row r="67" spans="2:15" ht="16.5" customHeight="1">
      <c r="B67" s="452" t="s">
        <v>40</v>
      </c>
      <c r="C67" s="467" t="s">
        <v>396</v>
      </c>
      <c r="D67" s="520">
        <v>16.2</v>
      </c>
      <c r="E67" s="523">
        <v>17.5</v>
      </c>
      <c r="F67" s="523">
        <v>15.3</v>
      </c>
      <c r="G67" s="523">
        <v>125.6</v>
      </c>
      <c r="H67" s="523">
        <v>145.5</v>
      </c>
      <c r="I67" s="523">
        <v>112</v>
      </c>
      <c r="J67" s="523">
        <v>118.5</v>
      </c>
      <c r="K67" s="523">
        <v>135.1</v>
      </c>
      <c r="L67" s="523">
        <v>107.1</v>
      </c>
      <c r="M67" s="523">
        <v>7.1</v>
      </c>
      <c r="N67" s="523">
        <v>10.4</v>
      </c>
      <c r="O67" s="523">
        <v>4.9000000000000004</v>
      </c>
    </row>
    <row r="68" spans="2:15" ht="16.5" customHeight="1">
      <c r="B68" s="452" t="s">
        <v>172</v>
      </c>
      <c r="C68" s="467" t="s">
        <v>494</v>
      </c>
      <c r="D68" s="520">
        <v>17.600000000000001</v>
      </c>
      <c r="E68" s="523">
        <v>17.600000000000001</v>
      </c>
      <c r="F68" s="523">
        <v>17.399999999999999</v>
      </c>
      <c r="G68" s="523">
        <v>153.69999999999999</v>
      </c>
      <c r="H68" s="523">
        <v>156.1</v>
      </c>
      <c r="I68" s="523">
        <v>144.6</v>
      </c>
      <c r="J68" s="523">
        <v>138.9</v>
      </c>
      <c r="K68" s="523">
        <v>139.5</v>
      </c>
      <c r="L68" s="523">
        <v>136.80000000000001</v>
      </c>
      <c r="M68" s="523">
        <v>14.8</v>
      </c>
      <c r="N68" s="523">
        <v>16.600000000000001</v>
      </c>
      <c r="O68" s="523">
        <v>7.8</v>
      </c>
    </row>
    <row r="69" spans="2:15" ht="16.5" customHeight="1">
      <c r="B69" s="452" t="s">
        <v>41</v>
      </c>
      <c r="C69" s="467" t="s">
        <v>323</v>
      </c>
      <c r="D69" s="520">
        <v>14.8</v>
      </c>
      <c r="E69" s="523">
        <v>16.100000000000001</v>
      </c>
      <c r="F69" s="523">
        <v>14</v>
      </c>
      <c r="G69" s="523">
        <v>99.9</v>
      </c>
      <c r="H69" s="523">
        <v>118.8</v>
      </c>
      <c r="I69" s="523">
        <v>88.9</v>
      </c>
      <c r="J69" s="523">
        <v>96.5</v>
      </c>
      <c r="K69" s="523">
        <v>113.5</v>
      </c>
      <c r="L69" s="523">
        <v>86.5</v>
      </c>
      <c r="M69" s="523">
        <v>3.4</v>
      </c>
      <c r="N69" s="523">
        <v>5.3</v>
      </c>
      <c r="O69" s="523">
        <v>2.4</v>
      </c>
    </row>
    <row r="70" spans="2:15" ht="16.5" customHeight="1">
      <c r="B70" s="452" t="s">
        <v>241</v>
      </c>
      <c r="C70" s="467" t="s">
        <v>495</v>
      </c>
      <c r="D70" s="520">
        <v>16.5</v>
      </c>
      <c r="E70" s="523">
        <v>17.600000000000001</v>
      </c>
      <c r="F70" s="523">
        <v>15.5</v>
      </c>
      <c r="G70" s="523">
        <v>123.3</v>
      </c>
      <c r="H70" s="523">
        <v>138.9</v>
      </c>
      <c r="I70" s="523">
        <v>110.7</v>
      </c>
      <c r="J70" s="523">
        <v>114.9</v>
      </c>
      <c r="K70" s="523">
        <v>129.9</v>
      </c>
      <c r="L70" s="523">
        <v>102.8</v>
      </c>
      <c r="M70" s="523">
        <v>8.4</v>
      </c>
      <c r="N70" s="523">
        <v>9</v>
      </c>
      <c r="O70" s="523">
        <v>7.9</v>
      </c>
    </row>
    <row r="71" spans="2:15" ht="16.5" customHeight="1">
      <c r="B71" s="452" t="s">
        <v>366</v>
      </c>
      <c r="C71" s="467" t="s">
        <v>282</v>
      </c>
      <c r="D71" s="520">
        <v>17.899999999999999</v>
      </c>
      <c r="E71" s="523">
        <v>18.3</v>
      </c>
      <c r="F71" s="523">
        <v>17.5</v>
      </c>
      <c r="G71" s="523">
        <v>153.80000000000001</v>
      </c>
      <c r="H71" s="523">
        <v>163.80000000000001</v>
      </c>
      <c r="I71" s="523">
        <v>142.69999999999999</v>
      </c>
      <c r="J71" s="523">
        <v>124.2</v>
      </c>
      <c r="K71" s="523">
        <v>129.1</v>
      </c>
      <c r="L71" s="523">
        <v>118.8</v>
      </c>
      <c r="M71" s="523">
        <v>29.6</v>
      </c>
      <c r="N71" s="523">
        <v>34.700000000000003</v>
      </c>
      <c r="O71" s="523">
        <v>23.9</v>
      </c>
    </row>
    <row r="72" spans="2:15" ht="16.5" customHeight="1">
      <c r="B72" s="452" t="s">
        <v>99</v>
      </c>
      <c r="C72" s="467" t="s">
        <v>153</v>
      </c>
      <c r="D72" s="520">
        <v>17.8</v>
      </c>
      <c r="E72" s="523">
        <v>18.100000000000001</v>
      </c>
      <c r="F72" s="523">
        <v>17.600000000000001</v>
      </c>
      <c r="G72" s="523">
        <v>141.30000000000001</v>
      </c>
      <c r="H72" s="523">
        <v>145.6</v>
      </c>
      <c r="I72" s="523">
        <v>138.80000000000001</v>
      </c>
      <c r="J72" s="523">
        <v>135.1</v>
      </c>
      <c r="K72" s="523">
        <v>137.80000000000001</v>
      </c>
      <c r="L72" s="523">
        <v>133.5</v>
      </c>
      <c r="M72" s="523">
        <v>6.2</v>
      </c>
      <c r="N72" s="523">
        <v>7.8</v>
      </c>
      <c r="O72" s="523">
        <v>5.3</v>
      </c>
    </row>
    <row r="73" spans="2:15" ht="16.5" customHeight="1">
      <c r="B73" s="452" t="s">
        <v>106</v>
      </c>
      <c r="C73" s="467" t="s">
        <v>449</v>
      </c>
      <c r="D73" s="520">
        <v>17.899999999999999</v>
      </c>
      <c r="E73" s="523">
        <v>18</v>
      </c>
      <c r="F73" s="523">
        <v>17.399999999999999</v>
      </c>
      <c r="G73" s="523">
        <v>151.30000000000001</v>
      </c>
      <c r="H73" s="523">
        <v>157</v>
      </c>
      <c r="I73" s="523">
        <v>126.9</v>
      </c>
      <c r="J73" s="523">
        <v>132.80000000000001</v>
      </c>
      <c r="K73" s="523">
        <v>136.80000000000001</v>
      </c>
      <c r="L73" s="523">
        <v>115.8</v>
      </c>
      <c r="M73" s="523">
        <v>18.5</v>
      </c>
      <c r="N73" s="523">
        <v>20.2</v>
      </c>
      <c r="O73" s="523">
        <v>11.1</v>
      </c>
    </row>
    <row r="74" spans="2:15" ht="16.5" customHeight="1">
      <c r="B74" s="454" t="s">
        <v>8</v>
      </c>
      <c r="C74" s="468" t="s">
        <v>374</v>
      </c>
      <c r="D74" s="521">
        <v>17.600000000000001</v>
      </c>
      <c r="E74" s="526">
        <v>18.100000000000001</v>
      </c>
      <c r="F74" s="526">
        <v>16.7</v>
      </c>
      <c r="G74" s="526">
        <v>139.6</v>
      </c>
      <c r="H74" s="526">
        <v>152.4</v>
      </c>
      <c r="I74" s="526">
        <v>119.2</v>
      </c>
      <c r="J74" s="526">
        <v>125.5</v>
      </c>
      <c r="K74" s="526">
        <v>133.19999999999999</v>
      </c>
      <c r="L74" s="526">
        <v>113.2</v>
      </c>
      <c r="M74" s="526">
        <v>14.1</v>
      </c>
      <c r="N74" s="526">
        <v>19.2</v>
      </c>
      <c r="O74" s="526">
        <v>6</v>
      </c>
    </row>
    <row r="75" spans="2:15" ht="16.5" customHeight="1">
      <c r="B75" s="455" t="s">
        <v>113</v>
      </c>
      <c r="C75" s="469" t="s">
        <v>257</v>
      </c>
      <c r="D75" s="525">
        <v>18.8</v>
      </c>
      <c r="E75" s="525">
        <v>19.5</v>
      </c>
      <c r="F75" s="525">
        <v>18.2</v>
      </c>
      <c r="G75" s="525">
        <v>157</v>
      </c>
      <c r="H75" s="525">
        <v>167.2</v>
      </c>
      <c r="I75" s="525">
        <v>148.1</v>
      </c>
      <c r="J75" s="525">
        <v>143.5</v>
      </c>
      <c r="K75" s="525">
        <v>151.69999999999999</v>
      </c>
      <c r="L75" s="525">
        <v>136.30000000000001</v>
      </c>
      <c r="M75" s="525">
        <v>13.5</v>
      </c>
      <c r="N75" s="525">
        <v>15.5</v>
      </c>
      <c r="O75" s="525">
        <v>11.8</v>
      </c>
    </row>
    <row r="76" spans="2:15" ht="16.5" customHeight="1">
      <c r="B76" s="456" t="s">
        <v>351</v>
      </c>
      <c r="C76" s="467" t="s">
        <v>222</v>
      </c>
      <c r="D76" s="522">
        <v>19.5</v>
      </c>
      <c r="E76" s="522">
        <v>19.399999999999999</v>
      </c>
      <c r="F76" s="522">
        <v>19.7</v>
      </c>
      <c r="G76" s="522">
        <v>168</v>
      </c>
      <c r="H76" s="522">
        <v>169.5</v>
      </c>
      <c r="I76" s="522">
        <v>165.2</v>
      </c>
      <c r="J76" s="522">
        <v>152.80000000000001</v>
      </c>
      <c r="K76" s="522">
        <v>152.69999999999999</v>
      </c>
      <c r="L76" s="522">
        <v>152.9</v>
      </c>
      <c r="M76" s="522">
        <v>15.2</v>
      </c>
      <c r="N76" s="522">
        <v>16.8</v>
      </c>
      <c r="O76" s="522">
        <v>12.3</v>
      </c>
    </row>
    <row r="77" spans="2:15" ht="16.5" customHeight="1">
      <c r="B77" s="457" t="s">
        <v>3</v>
      </c>
      <c r="C77" s="470" t="s">
        <v>138</v>
      </c>
      <c r="D77" s="528">
        <v>19.100000000000001</v>
      </c>
      <c r="E77" s="528">
        <v>19.2</v>
      </c>
      <c r="F77" s="528">
        <v>18.7</v>
      </c>
      <c r="G77" s="528">
        <v>166.3</v>
      </c>
      <c r="H77" s="528">
        <v>170.9</v>
      </c>
      <c r="I77" s="528">
        <v>149.69999999999999</v>
      </c>
      <c r="J77" s="528">
        <v>149.69999999999999</v>
      </c>
      <c r="K77" s="528">
        <v>151.9</v>
      </c>
      <c r="L77" s="528">
        <v>141.9</v>
      </c>
      <c r="M77" s="528">
        <v>16.600000000000001</v>
      </c>
      <c r="N77" s="528">
        <v>19</v>
      </c>
      <c r="O77" s="528">
        <v>7.8</v>
      </c>
    </row>
    <row r="78" spans="2:15" ht="16.5" customHeight="1">
      <c r="B78" s="458" t="s">
        <v>187</v>
      </c>
      <c r="C78" s="471" t="s">
        <v>398</v>
      </c>
      <c r="D78" s="524">
        <v>19.600000000000001</v>
      </c>
      <c r="E78" s="524">
        <v>19.8</v>
      </c>
      <c r="F78" s="524">
        <v>19</v>
      </c>
      <c r="G78" s="524">
        <v>162</v>
      </c>
      <c r="H78" s="524">
        <v>169.1</v>
      </c>
      <c r="I78" s="524">
        <v>143.30000000000001</v>
      </c>
      <c r="J78" s="524">
        <v>149.1</v>
      </c>
      <c r="K78" s="524">
        <v>154</v>
      </c>
      <c r="L78" s="524">
        <v>136.19999999999999</v>
      </c>
      <c r="M78" s="524">
        <v>12.9</v>
      </c>
      <c r="N78" s="524">
        <v>15.1</v>
      </c>
      <c r="O78" s="524">
        <v>7.1</v>
      </c>
    </row>
    <row r="79" spans="2:15" ht="16.5" customHeight="1">
      <c r="B79" s="458" t="s">
        <v>496</v>
      </c>
      <c r="C79" s="471" t="s">
        <v>403</v>
      </c>
      <c r="D79" s="523">
        <v>19.3</v>
      </c>
      <c r="E79" s="523">
        <v>19.600000000000001</v>
      </c>
      <c r="F79" s="523">
        <v>18.5</v>
      </c>
      <c r="G79" s="523">
        <v>166.8</v>
      </c>
      <c r="H79" s="523">
        <v>172.6</v>
      </c>
      <c r="I79" s="523">
        <v>147.69999999999999</v>
      </c>
      <c r="J79" s="523">
        <v>146.5</v>
      </c>
      <c r="K79" s="523">
        <v>149.1</v>
      </c>
      <c r="L79" s="523">
        <v>137.80000000000001</v>
      </c>
      <c r="M79" s="523">
        <v>20.3</v>
      </c>
      <c r="N79" s="523">
        <v>23.5</v>
      </c>
      <c r="O79" s="523">
        <v>9.9</v>
      </c>
    </row>
    <row r="80" spans="2:15" ht="16.5" customHeight="1">
      <c r="B80" s="458" t="s">
        <v>497</v>
      </c>
      <c r="C80" s="471" t="s">
        <v>498</v>
      </c>
      <c r="D80" s="523">
        <v>17.100000000000001</v>
      </c>
      <c r="E80" s="523">
        <v>17.2</v>
      </c>
      <c r="F80" s="523">
        <v>16.899999999999999</v>
      </c>
      <c r="G80" s="523">
        <v>136</v>
      </c>
      <c r="H80" s="523">
        <v>139.6</v>
      </c>
      <c r="I80" s="523">
        <v>127.5</v>
      </c>
      <c r="J80" s="523">
        <v>126.7</v>
      </c>
      <c r="K80" s="523">
        <v>129.69999999999999</v>
      </c>
      <c r="L80" s="523">
        <v>119.7</v>
      </c>
      <c r="M80" s="523">
        <v>9.3000000000000007</v>
      </c>
      <c r="N80" s="523">
        <v>9.9</v>
      </c>
      <c r="O80" s="523">
        <v>7.8</v>
      </c>
    </row>
    <row r="81" spans="2:15" ht="16.5" customHeight="1">
      <c r="B81" s="458" t="s">
        <v>397</v>
      </c>
      <c r="C81" s="471" t="s">
        <v>223</v>
      </c>
      <c r="D81" s="523">
        <v>17.899999999999999</v>
      </c>
      <c r="E81" s="523">
        <v>18.2</v>
      </c>
      <c r="F81" s="523">
        <v>17.100000000000001</v>
      </c>
      <c r="G81" s="523">
        <v>153</v>
      </c>
      <c r="H81" s="523">
        <v>156.69999999999999</v>
      </c>
      <c r="I81" s="523">
        <v>144</v>
      </c>
      <c r="J81" s="523">
        <v>139.19999999999999</v>
      </c>
      <c r="K81" s="523">
        <v>140.4</v>
      </c>
      <c r="L81" s="523">
        <v>136.4</v>
      </c>
      <c r="M81" s="523">
        <v>13.8</v>
      </c>
      <c r="N81" s="523">
        <v>16.3</v>
      </c>
      <c r="O81" s="523">
        <v>7.6</v>
      </c>
    </row>
    <row r="82" spans="2:15" ht="16.5" customHeight="1">
      <c r="B82" s="458" t="s">
        <v>499</v>
      </c>
      <c r="C82" s="471" t="s">
        <v>175</v>
      </c>
      <c r="D82" s="523">
        <v>19.3</v>
      </c>
      <c r="E82" s="523">
        <v>19.3</v>
      </c>
      <c r="F82" s="523">
        <v>19.399999999999999</v>
      </c>
      <c r="G82" s="523">
        <v>155.69999999999999</v>
      </c>
      <c r="H82" s="523">
        <v>158.5</v>
      </c>
      <c r="I82" s="523">
        <v>147</v>
      </c>
      <c r="J82" s="523">
        <v>142</v>
      </c>
      <c r="K82" s="523">
        <v>141.4</v>
      </c>
      <c r="L82" s="523">
        <v>144.1</v>
      </c>
      <c r="M82" s="523">
        <v>13.7</v>
      </c>
      <c r="N82" s="523">
        <v>17.100000000000001</v>
      </c>
      <c r="O82" s="523">
        <v>2.9</v>
      </c>
    </row>
    <row r="83" spans="2:15" ht="16.5" customHeight="1">
      <c r="B83" s="458" t="s">
        <v>150</v>
      </c>
      <c r="C83" s="471" t="s">
        <v>376</v>
      </c>
      <c r="D83" s="523">
        <v>18.2</v>
      </c>
      <c r="E83" s="523">
        <v>18.100000000000001</v>
      </c>
      <c r="F83" s="523">
        <v>18.5</v>
      </c>
      <c r="G83" s="523">
        <v>153.4</v>
      </c>
      <c r="H83" s="523">
        <v>155</v>
      </c>
      <c r="I83" s="523">
        <v>146.5</v>
      </c>
      <c r="J83" s="523">
        <v>138.5</v>
      </c>
      <c r="K83" s="523">
        <v>138.6</v>
      </c>
      <c r="L83" s="523">
        <v>137.69999999999999</v>
      </c>
      <c r="M83" s="523">
        <v>14.9</v>
      </c>
      <c r="N83" s="523">
        <v>16.399999999999999</v>
      </c>
      <c r="O83" s="523">
        <v>8.8000000000000007</v>
      </c>
    </row>
    <row r="84" spans="2:15" ht="16.5" customHeight="1">
      <c r="B84" s="458" t="s">
        <v>218</v>
      </c>
      <c r="C84" s="471" t="s">
        <v>487</v>
      </c>
      <c r="D84" s="523">
        <v>20.2</v>
      </c>
      <c r="E84" s="523">
        <v>20.3</v>
      </c>
      <c r="F84" s="523">
        <v>19.899999999999999</v>
      </c>
      <c r="G84" s="523">
        <v>175.8</v>
      </c>
      <c r="H84" s="523">
        <v>180</v>
      </c>
      <c r="I84" s="523">
        <v>152.4</v>
      </c>
      <c r="J84" s="523">
        <v>157.6</v>
      </c>
      <c r="K84" s="523">
        <v>159.9</v>
      </c>
      <c r="L84" s="523">
        <v>144.6</v>
      </c>
      <c r="M84" s="523">
        <v>18.2</v>
      </c>
      <c r="N84" s="523">
        <v>20.100000000000001</v>
      </c>
      <c r="O84" s="523">
        <v>7.8</v>
      </c>
    </row>
    <row r="85" spans="2:15" ht="16.5" customHeight="1">
      <c r="B85" s="458" t="s">
        <v>500</v>
      </c>
      <c r="C85" s="471" t="s">
        <v>325</v>
      </c>
      <c r="D85" s="524">
        <v>20.399999999999999</v>
      </c>
      <c r="E85" s="524">
        <v>20.5</v>
      </c>
      <c r="F85" s="524">
        <v>20.100000000000001</v>
      </c>
      <c r="G85" s="524">
        <v>190</v>
      </c>
      <c r="H85" s="524">
        <v>193.4</v>
      </c>
      <c r="I85" s="524">
        <v>170.9</v>
      </c>
      <c r="J85" s="524">
        <v>169.5</v>
      </c>
      <c r="K85" s="524">
        <v>172.5</v>
      </c>
      <c r="L85" s="524">
        <v>152.19999999999999</v>
      </c>
      <c r="M85" s="524">
        <v>20.5</v>
      </c>
      <c r="N85" s="524">
        <v>20.9</v>
      </c>
      <c r="O85" s="524">
        <v>18.7</v>
      </c>
    </row>
    <row r="86" spans="2:15" ht="16.5" customHeight="1">
      <c r="B86" s="458" t="s">
        <v>199</v>
      </c>
      <c r="C86" s="471" t="s">
        <v>501</v>
      </c>
      <c r="D86" s="523">
        <v>18.100000000000001</v>
      </c>
      <c r="E86" s="523">
        <v>18</v>
      </c>
      <c r="F86" s="523">
        <v>18.8</v>
      </c>
      <c r="G86" s="523">
        <v>155.6</v>
      </c>
      <c r="H86" s="523">
        <v>156.4</v>
      </c>
      <c r="I86" s="523">
        <v>150.1</v>
      </c>
      <c r="J86" s="523">
        <v>143.1</v>
      </c>
      <c r="K86" s="523">
        <v>142.80000000000001</v>
      </c>
      <c r="L86" s="523">
        <v>144.6</v>
      </c>
      <c r="M86" s="523">
        <v>12.5</v>
      </c>
      <c r="N86" s="523">
        <v>13.6</v>
      </c>
      <c r="O86" s="523">
        <v>5.5</v>
      </c>
    </row>
    <row r="87" spans="2:15" ht="16.5" customHeight="1">
      <c r="B87" s="458" t="s">
        <v>248</v>
      </c>
      <c r="C87" s="471" t="s">
        <v>250</v>
      </c>
      <c r="D87" s="523">
        <v>19.899999999999999</v>
      </c>
      <c r="E87" s="523">
        <v>20</v>
      </c>
      <c r="F87" s="523">
        <v>19.8</v>
      </c>
      <c r="G87" s="523">
        <v>168.6</v>
      </c>
      <c r="H87" s="523">
        <v>172.3</v>
      </c>
      <c r="I87" s="523">
        <v>154.9</v>
      </c>
      <c r="J87" s="523">
        <v>151.9</v>
      </c>
      <c r="K87" s="523">
        <v>153.30000000000001</v>
      </c>
      <c r="L87" s="523">
        <v>146.80000000000001</v>
      </c>
      <c r="M87" s="523">
        <v>16.7</v>
      </c>
      <c r="N87" s="523">
        <v>19</v>
      </c>
      <c r="O87" s="523">
        <v>8.1</v>
      </c>
    </row>
    <row r="88" spans="2:15" ht="16.5" customHeight="1">
      <c r="B88" s="458" t="s">
        <v>17</v>
      </c>
      <c r="C88" s="471" t="s">
        <v>389</v>
      </c>
      <c r="D88" s="523">
        <v>17.3</v>
      </c>
      <c r="E88" s="523">
        <v>17.2</v>
      </c>
      <c r="F88" s="523">
        <v>17.5</v>
      </c>
      <c r="G88" s="523">
        <v>144</v>
      </c>
      <c r="H88" s="523">
        <v>143.9</v>
      </c>
      <c r="I88" s="523">
        <v>144.4</v>
      </c>
      <c r="J88" s="523">
        <v>133.5</v>
      </c>
      <c r="K88" s="523">
        <v>133.1</v>
      </c>
      <c r="L88" s="523">
        <v>135.30000000000001</v>
      </c>
      <c r="M88" s="523">
        <v>10.5</v>
      </c>
      <c r="N88" s="523">
        <v>10.8</v>
      </c>
      <c r="O88" s="523">
        <v>9.1</v>
      </c>
    </row>
    <row r="89" spans="2:15" ht="16.5" customHeight="1">
      <c r="B89" s="458" t="s">
        <v>466</v>
      </c>
      <c r="C89" s="471" t="s">
        <v>392</v>
      </c>
      <c r="D89" s="523">
        <v>18.7</v>
      </c>
      <c r="E89" s="523">
        <v>18.8</v>
      </c>
      <c r="F89" s="523">
        <v>18.100000000000001</v>
      </c>
      <c r="G89" s="523">
        <v>161.1</v>
      </c>
      <c r="H89" s="523">
        <v>163</v>
      </c>
      <c r="I89" s="523">
        <v>146.19999999999999</v>
      </c>
      <c r="J89" s="523">
        <v>143.80000000000001</v>
      </c>
      <c r="K89" s="523">
        <v>144.6</v>
      </c>
      <c r="L89" s="523">
        <v>137.6</v>
      </c>
      <c r="M89" s="523">
        <v>17.3</v>
      </c>
      <c r="N89" s="523">
        <v>18.399999999999999</v>
      </c>
      <c r="O89" s="523">
        <v>8.6</v>
      </c>
    </row>
    <row r="90" spans="2:15" ht="16.5" customHeight="1">
      <c r="B90" s="458" t="s">
        <v>95</v>
      </c>
      <c r="C90" s="471" t="s">
        <v>393</v>
      </c>
      <c r="D90" s="523">
        <v>17.399999999999999</v>
      </c>
      <c r="E90" s="523">
        <v>16.600000000000001</v>
      </c>
      <c r="F90" s="523">
        <v>19</v>
      </c>
      <c r="G90" s="523">
        <v>145.6</v>
      </c>
      <c r="H90" s="523">
        <v>143.9</v>
      </c>
      <c r="I90" s="523">
        <v>148.80000000000001</v>
      </c>
      <c r="J90" s="523">
        <v>134.30000000000001</v>
      </c>
      <c r="K90" s="523">
        <v>131</v>
      </c>
      <c r="L90" s="523">
        <v>140.69999999999999</v>
      </c>
      <c r="M90" s="523">
        <v>11.3</v>
      </c>
      <c r="N90" s="523">
        <v>12.9</v>
      </c>
      <c r="O90" s="523">
        <v>8.1</v>
      </c>
    </row>
    <row r="91" spans="2:15" ht="16.5" customHeight="1">
      <c r="B91" s="458" t="s">
        <v>484</v>
      </c>
      <c r="C91" s="471" t="s">
        <v>72</v>
      </c>
      <c r="D91" s="523">
        <v>19.899999999999999</v>
      </c>
      <c r="E91" s="523">
        <v>20.399999999999999</v>
      </c>
      <c r="F91" s="523">
        <v>19.100000000000001</v>
      </c>
      <c r="G91" s="523">
        <v>160.69999999999999</v>
      </c>
      <c r="H91" s="523">
        <v>168.8</v>
      </c>
      <c r="I91" s="523">
        <v>144.6</v>
      </c>
      <c r="J91" s="523">
        <v>154</v>
      </c>
      <c r="K91" s="523">
        <v>160.4</v>
      </c>
      <c r="L91" s="523">
        <v>141.4</v>
      </c>
      <c r="M91" s="523">
        <v>6.7</v>
      </c>
      <c r="N91" s="523">
        <v>8.4</v>
      </c>
      <c r="O91" s="523">
        <v>3.2</v>
      </c>
    </row>
    <row r="92" spans="2:15" ht="16.5" customHeight="1">
      <c r="B92" s="458" t="s">
        <v>195</v>
      </c>
      <c r="C92" s="471" t="s">
        <v>405</v>
      </c>
      <c r="D92" s="523">
        <v>18.7</v>
      </c>
      <c r="E92" s="523">
        <v>18.8</v>
      </c>
      <c r="F92" s="523">
        <v>18.399999999999999</v>
      </c>
      <c r="G92" s="523">
        <v>156.5</v>
      </c>
      <c r="H92" s="523">
        <v>164.5</v>
      </c>
      <c r="I92" s="523">
        <v>140.80000000000001</v>
      </c>
      <c r="J92" s="523">
        <v>144.1</v>
      </c>
      <c r="K92" s="523">
        <v>148.9</v>
      </c>
      <c r="L92" s="523">
        <v>134.69999999999999</v>
      </c>
      <c r="M92" s="523">
        <v>12.4</v>
      </c>
      <c r="N92" s="523">
        <v>15.6</v>
      </c>
      <c r="O92" s="523">
        <v>6.1</v>
      </c>
    </row>
    <row r="93" spans="2:15" ht="16.5" customHeight="1">
      <c r="B93" s="458" t="s">
        <v>281</v>
      </c>
      <c r="C93" s="471" t="s">
        <v>406</v>
      </c>
      <c r="D93" s="523">
        <v>16.5</v>
      </c>
      <c r="E93" s="523">
        <v>16.2</v>
      </c>
      <c r="F93" s="523">
        <v>17.600000000000001</v>
      </c>
      <c r="G93" s="523">
        <v>140.30000000000001</v>
      </c>
      <c r="H93" s="523">
        <v>138.4</v>
      </c>
      <c r="I93" s="523">
        <v>146.30000000000001</v>
      </c>
      <c r="J93" s="523">
        <v>129.19999999999999</v>
      </c>
      <c r="K93" s="523">
        <v>126.8</v>
      </c>
      <c r="L93" s="523">
        <v>136.69999999999999</v>
      </c>
      <c r="M93" s="523">
        <v>11.1</v>
      </c>
      <c r="N93" s="523">
        <v>11.6</v>
      </c>
      <c r="O93" s="523">
        <v>9.6</v>
      </c>
    </row>
    <row r="94" spans="2:15" ht="16.5" customHeight="1">
      <c r="B94" s="458" t="s">
        <v>122</v>
      </c>
      <c r="C94" s="471" t="s">
        <v>129</v>
      </c>
      <c r="D94" s="523">
        <v>18.600000000000001</v>
      </c>
      <c r="E94" s="523">
        <v>18.8</v>
      </c>
      <c r="F94" s="523">
        <v>17.7</v>
      </c>
      <c r="G94" s="523">
        <v>163.80000000000001</v>
      </c>
      <c r="H94" s="523">
        <v>166.4</v>
      </c>
      <c r="I94" s="523">
        <v>152.6</v>
      </c>
      <c r="J94" s="523">
        <v>145.9</v>
      </c>
      <c r="K94" s="523">
        <v>147.6</v>
      </c>
      <c r="L94" s="523">
        <v>138.19999999999999</v>
      </c>
      <c r="M94" s="523">
        <v>17.899999999999999</v>
      </c>
      <c r="N94" s="523">
        <v>18.8</v>
      </c>
      <c r="O94" s="523">
        <v>14.4</v>
      </c>
    </row>
    <row r="95" spans="2:15" ht="16.5" customHeight="1">
      <c r="B95" s="458" t="s">
        <v>273</v>
      </c>
      <c r="C95" s="472" t="s">
        <v>171</v>
      </c>
      <c r="D95" s="523">
        <v>16.5</v>
      </c>
      <c r="E95" s="523">
        <v>16.600000000000001</v>
      </c>
      <c r="F95" s="523">
        <v>16.399999999999999</v>
      </c>
      <c r="G95" s="523">
        <v>135.5</v>
      </c>
      <c r="H95" s="523">
        <v>137.69999999999999</v>
      </c>
      <c r="I95" s="523">
        <v>130.9</v>
      </c>
      <c r="J95" s="523">
        <v>126.9</v>
      </c>
      <c r="K95" s="523">
        <v>128</v>
      </c>
      <c r="L95" s="523">
        <v>124.6</v>
      </c>
      <c r="M95" s="523">
        <v>8.6</v>
      </c>
      <c r="N95" s="523">
        <v>9.6999999999999993</v>
      </c>
      <c r="O95" s="523">
        <v>6.3</v>
      </c>
    </row>
    <row r="96" spans="2:15" ht="16.5" customHeight="1">
      <c r="B96" s="455" t="s">
        <v>121</v>
      </c>
      <c r="C96" s="473" t="s">
        <v>227</v>
      </c>
      <c r="D96" s="525">
        <v>19.2</v>
      </c>
      <c r="E96" s="525">
        <v>19.600000000000001</v>
      </c>
      <c r="F96" s="525">
        <v>18</v>
      </c>
      <c r="G96" s="525">
        <v>156.69999999999999</v>
      </c>
      <c r="H96" s="525">
        <v>162.19999999999999</v>
      </c>
      <c r="I96" s="525">
        <v>140</v>
      </c>
      <c r="J96" s="525">
        <v>143.80000000000001</v>
      </c>
      <c r="K96" s="525">
        <v>147.4</v>
      </c>
      <c r="L96" s="525">
        <v>132.69999999999999</v>
      </c>
      <c r="M96" s="525">
        <v>12.9</v>
      </c>
      <c r="N96" s="525">
        <v>14.8</v>
      </c>
      <c r="O96" s="525">
        <v>7.3</v>
      </c>
    </row>
    <row r="97" spans="2:15" ht="16.5" customHeight="1">
      <c r="B97" s="459" t="s">
        <v>252</v>
      </c>
      <c r="C97" s="474" t="s">
        <v>440</v>
      </c>
      <c r="D97" s="526">
        <v>18.2</v>
      </c>
      <c r="E97" s="526">
        <v>18.600000000000001</v>
      </c>
      <c r="F97" s="526">
        <v>18.100000000000001</v>
      </c>
      <c r="G97" s="526">
        <v>121.5</v>
      </c>
      <c r="H97" s="526">
        <v>139.4</v>
      </c>
      <c r="I97" s="526">
        <v>113.8</v>
      </c>
      <c r="J97" s="526">
        <v>117.6</v>
      </c>
      <c r="K97" s="526">
        <v>130.69999999999999</v>
      </c>
      <c r="L97" s="526">
        <v>112</v>
      </c>
      <c r="M97" s="526">
        <v>3.9</v>
      </c>
      <c r="N97" s="526">
        <v>8.6999999999999993</v>
      </c>
      <c r="O97" s="526">
        <v>1.8</v>
      </c>
    </row>
    <row r="98" spans="2:15" ht="16.5" customHeight="1">
      <c r="B98" s="457" t="s">
        <v>417</v>
      </c>
      <c r="C98" s="470" t="s">
        <v>307</v>
      </c>
      <c r="D98" s="517">
        <v>16.399999999999999</v>
      </c>
      <c r="E98" s="517">
        <v>18.7</v>
      </c>
      <c r="F98" s="517">
        <v>14.6</v>
      </c>
      <c r="G98" s="517">
        <v>124.1</v>
      </c>
      <c r="H98" s="517">
        <v>152.19999999999999</v>
      </c>
      <c r="I98" s="517">
        <v>102.1</v>
      </c>
      <c r="J98" s="517">
        <v>120</v>
      </c>
      <c r="K98" s="517">
        <v>146.4</v>
      </c>
      <c r="L98" s="517">
        <v>99.4</v>
      </c>
      <c r="M98" s="517">
        <v>4.0999999999999996</v>
      </c>
      <c r="N98" s="517">
        <v>5.8</v>
      </c>
      <c r="O98" s="517">
        <v>2.7</v>
      </c>
    </row>
    <row r="99" spans="2:15" ht="16.5" customHeight="1">
      <c r="B99" s="458" t="s">
        <v>504</v>
      </c>
      <c r="C99" s="471" t="s">
        <v>505</v>
      </c>
      <c r="D99" s="523">
        <v>13.7</v>
      </c>
      <c r="E99" s="523">
        <v>13.8</v>
      </c>
      <c r="F99" s="523">
        <v>13.7</v>
      </c>
      <c r="G99" s="523">
        <v>83.7</v>
      </c>
      <c r="H99" s="523">
        <v>88.3</v>
      </c>
      <c r="I99" s="523">
        <v>81.5</v>
      </c>
      <c r="J99" s="523">
        <v>80.7</v>
      </c>
      <c r="K99" s="523">
        <v>83.5</v>
      </c>
      <c r="L99" s="523">
        <v>79.3</v>
      </c>
      <c r="M99" s="523">
        <v>3</v>
      </c>
      <c r="N99" s="523">
        <v>4.8</v>
      </c>
      <c r="O99" s="523">
        <v>2.2000000000000002</v>
      </c>
    </row>
    <row r="100" spans="2:15" ht="16.5" customHeight="1">
      <c r="B100" s="455" t="s">
        <v>160</v>
      </c>
      <c r="C100" s="469" t="s">
        <v>506</v>
      </c>
      <c r="D100" s="525">
        <v>17.8</v>
      </c>
      <c r="E100" s="525">
        <v>18</v>
      </c>
      <c r="F100" s="525">
        <v>17.8</v>
      </c>
      <c r="G100" s="525">
        <v>143.5</v>
      </c>
      <c r="H100" s="525">
        <v>147.80000000000001</v>
      </c>
      <c r="I100" s="525">
        <v>141.4</v>
      </c>
      <c r="J100" s="525">
        <v>134.30000000000001</v>
      </c>
      <c r="K100" s="525">
        <v>135.6</v>
      </c>
      <c r="L100" s="525">
        <v>133.69999999999999</v>
      </c>
      <c r="M100" s="525">
        <v>9.1999999999999993</v>
      </c>
      <c r="N100" s="525">
        <v>12.2</v>
      </c>
      <c r="O100" s="525">
        <v>7.7</v>
      </c>
    </row>
    <row r="101" spans="2:15" ht="16.5" customHeight="1">
      <c r="B101" s="459" t="s">
        <v>124</v>
      </c>
      <c r="C101" s="468" t="s">
        <v>24</v>
      </c>
      <c r="D101" s="526">
        <v>17.7</v>
      </c>
      <c r="E101" s="526">
        <v>18.2</v>
      </c>
      <c r="F101" s="526">
        <v>17.399999999999999</v>
      </c>
      <c r="G101" s="526">
        <v>139</v>
      </c>
      <c r="H101" s="526">
        <v>143.80000000000001</v>
      </c>
      <c r="I101" s="526">
        <v>135.9</v>
      </c>
      <c r="J101" s="526">
        <v>135.80000000000001</v>
      </c>
      <c r="K101" s="526">
        <v>139.6</v>
      </c>
      <c r="L101" s="526">
        <v>133.4</v>
      </c>
      <c r="M101" s="526">
        <v>3.2</v>
      </c>
      <c r="N101" s="526">
        <v>4.2</v>
      </c>
      <c r="O101" s="526">
        <v>2.5</v>
      </c>
    </row>
    <row r="102" spans="2:15" ht="16.5" customHeight="1">
      <c r="B102" s="457" t="s">
        <v>29</v>
      </c>
      <c r="C102" s="470" t="s">
        <v>168</v>
      </c>
      <c r="D102" s="525">
        <v>17.7</v>
      </c>
      <c r="E102" s="525">
        <v>18.399999999999999</v>
      </c>
      <c r="F102" s="525">
        <v>17.100000000000001</v>
      </c>
      <c r="G102" s="525">
        <v>144.6</v>
      </c>
      <c r="H102" s="525">
        <v>155.4</v>
      </c>
      <c r="I102" s="525">
        <v>135.5</v>
      </c>
      <c r="J102" s="525">
        <v>133.6</v>
      </c>
      <c r="K102" s="525">
        <v>140.5</v>
      </c>
      <c r="L102" s="525">
        <v>127.7</v>
      </c>
      <c r="M102" s="525">
        <v>11</v>
      </c>
      <c r="N102" s="525">
        <v>14.9</v>
      </c>
      <c r="O102" s="525">
        <v>7.8</v>
      </c>
    </row>
    <row r="103" spans="2:15" ht="16.5" customHeight="1">
      <c r="B103" s="458" t="s">
        <v>379</v>
      </c>
      <c r="C103" s="471" t="s">
        <v>507</v>
      </c>
      <c r="D103" s="523">
        <v>17.100000000000001</v>
      </c>
      <c r="E103" s="523">
        <v>17.600000000000001</v>
      </c>
      <c r="F103" s="523">
        <v>16.100000000000001</v>
      </c>
      <c r="G103" s="523">
        <v>134.1</v>
      </c>
      <c r="H103" s="523">
        <v>151.1</v>
      </c>
      <c r="I103" s="523">
        <v>96.4</v>
      </c>
      <c r="J103" s="523">
        <v>117.3</v>
      </c>
      <c r="K103" s="523">
        <v>128.30000000000001</v>
      </c>
      <c r="L103" s="523">
        <v>92.8</v>
      </c>
      <c r="M103" s="523">
        <v>16.8</v>
      </c>
      <c r="N103" s="523">
        <v>22.8</v>
      </c>
      <c r="O103" s="523">
        <v>3.6</v>
      </c>
    </row>
    <row r="104" spans="2:15" ht="16.5" customHeight="1">
      <c r="B104" s="459" t="s">
        <v>468</v>
      </c>
      <c r="C104" s="468" t="s">
        <v>508</v>
      </c>
      <c r="D104" s="529">
        <v>19.7</v>
      </c>
      <c r="E104" s="529">
        <v>20</v>
      </c>
      <c r="F104" s="529">
        <v>18</v>
      </c>
      <c r="G104" s="529">
        <v>148.19999999999999</v>
      </c>
      <c r="H104" s="529">
        <v>151.9</v>
      </c>
      <c r="I104" s="529">
        <v>130.6</v>
      </c>
      <c r="J104" s="529">
        <v>136.4</v>
      </c>
      <c r="K104" s="529">
        <v>138.9</v>
      </c>
      <c r="L104" s="529">
        <v>124.4</v>
      </c>
      <c r="M104" s="529">
        <v>11.8</v>
      </c>
      <c r="N104" s="529">
        <v>13</v>
      </c>
      <c r="O104" s="529">
        <v>6.2</v>
      </c>
    </row>
  </sheetData>
  <mergeCells count="10">
    <mergeCell ref="J4:L4"/>
    <mergeCell ref="M4:O4"/>
    <mergeCell ref="J56:L56"/>
    <mergeCell ref="M56:O56"/>
    <mergeCell ref="B3:C5"/>
    <mergeCell ref="D3:F4"/>
    <mergeCell ref="G3:I4"/>
    <mergeCell ref="B55:C57"/>
    <mergeCell ref="D55:F56"/>
    <mergeCell ref="G55:I56"/>
  </mergeCells>
  <phoneticPr fontId="5"/>
  <dataValidations count="1">
    <dataValidation type="whole" allowBlank="1" showDropDown="0" showInputMessage="1" showErrorMessage="1" errorTitle="入力エラー" error="入力した値に誤りがあります" sqref="D7:IV52 C98:C104 A31:A52 A7:A26 C7:C43 A59:A82 C46:C52 A87:A104 D96:IV104 C59:IV95">
      <formula1>-999999999999</formula1>
      <formula2>999999999999</formula2>
    </dataValidation>
  </dataValidations>
  <printOptions horizontalCentered="1"/>
  <pageMargins left="0.39370078740157483" right="0.23622047244094491" top="0.43307086614173229" bottom="0.39370078740157483" header="0" footer="0"/>
  <pageSetup paperSize="9" scale="65" fitToWidth="1" fitToHeight="1" orientation="landscape" usePrinterDefaults="1" r:id="rId1"/>
  <headerFooter alignWithMargins="0"/>
  <rowBreaks count="1" manualBreakCount="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4">
    <tabColor indexed="53"/>
  </sheetPr>
  <dimension ref="B1:R102"/>
  <sheetViews>
    <sheetView zoomScale="70" zoomScaleNormal="70" workbookViewId="0"/>
  </sheetViews>
  <sheetFormatPr defaultColWidth="9" defaultRowHeight="13"/>
  <cols>
    <col min="1" max="1" width="9" style="1" bestFit="1" customWidth="0"/>
    <col min="2" max="2" width="6.453125" style="1" customWidth="1"/>
    <col min="3" max="3" width="38.6328125" style="290" customWidth="1"/>
    <col min="4" max="18" width="10.36328125" style="1" customWidth="1"/>
    <col min="19" max="19" width="9" style="1" bestFit="1" customWidth="0"/>
    <col min="20" max="16384" width="9" style="1"/>
  </cols>
  <sheetData>
    <row r="1" spans="2:18" ht="21.75" customHeight="1">
      <c r="B1" s="10"/>
      <c r="C1" s="460">
        <v>45536</v>
      </c>
      <c r="D1" s="475" t="s">
        <v>90</v>
      </c>
      <c r="E1" s="10"/>
      <c r="F1" s="10"/>
      <c r="H1" s="10"/>
      <c r="I1" s="10"/>
      <c r="J1" s="10"/>
      <c r="K1" s="10"/>
      <c r="L1" s="10"/>
      <c r="M1" s="10"/>
      <c r="N1" s="10"/>
      <c r="O1" s="10"/>
      <c r="P1" s="10"/>
      <c r="Q1" s="10"/>
      <c r="R1" s="10"/>
    </row>
    <row r="2" spans="2:18" ht="18" customHeight="1">
      <c r="B2" s="201"/>
      <c r="C2" s="461" t="s">
        <v>213</v>
      </c>
      <c r="E2" s="201"/>
      <c r="F2" s="201"/>
      <c r="G2" s="201"/>
      <c r="H2" s="201"/>
      <c r="I2" s="201"/>
      <c r="J2" s="201"/>
      <c r="K2" s="201"/>
      <c r="L2" s="505"/>
      <c r="M2" s="201"/>
      <c r="N2" s="201"/>
      <c r="O2" s="201"/>
      <c r="P2" s="201"/>
      <c r="Q2" s="201"/>
      <c r="R2" s="201"/>
    </row>
    <row r="3" spans="2:18" s="446" customFormat="1" ht="18" customHeight="1">
      <c r="B3" s="447" t="s">
        <v>510</v>
      </c>
      <c r="C3" s="462"/>
      <c r="D3" s="488" t="s">
        <v>511</v>
      </c>
      <c r="E3" s="488"/>
      <c r="F3" s="488"/>
      <c r="G3" s="447" t="s">
        <v>212</v>
      </c>
      <c r="H3" s="552"/>
      <c r="I3" s="552"/>
      <c r="J3" s="447" t="s">
        <v>178</v>
      </c>
      <c r="K3" s="552"/>
      <c r="L3" s="552"/>
      <c r="M3" s="534" t="s">
        <v>2</v>
      </c>
      <c r="N3" s="536"/>
      <c r="O3" s="536"/>
      <c r="P3" s="534" t="s">
        <v>450</v>
      </c>
      <c r="Q3" s="536"/>
      <c r="R3" s="537"/>
    </row>
    <row r="4" spans="2:18" s="446" customFormat="1" ht="18" customHeight="1">
      <c r="B4" s="449"/>
      <c r="C4" s="464"/>
      <c r="D4" s="510" t="s">
        <v>488</v>
      </c>
      <c r="E4" s="491" t="s">
        <v>489</v>
      </c>
      <c r="F4" s="491" t="s">
        <v>67</v>
      </c>
      <c r="G4" s="477" t="s">
        <v>488</v>
      </c>
      <c r="H4" s="491" t="s">
        <v>489</v>
      </c>
      <c r="I4" s="491" t="s">
        <v>67</v>
      </c>
      <c r="J4" s="477" t="s">
        <v>488</v>
      </c>
      <c r="K4" s="491" t="s">
        <v>489</v>
      </c>
      <c r="L4" s="491" t="s">
        <v>67</v>
      </c>
      <c r="M4" s="491" t="s">
        <v>488</v>
      </c>
      <c r="N4" s="477" t="s">
        <v>489</v>
      </c>
      <c r="O4" s="491" t="s">
        <v>67</v>
      </c>
      <c r="P4" s="477" t="s">
        <v>488</v>
      </c>
      <c r="Q4" s="477" t="s">
        <v>489</v>
      </c>
      <c r="R4" s="510" t="s">
        <v>67</v>
      </c>
    </row>
    <row r="5" spans="2:18" s="446" customFormat="1" ht="9.75" customHeight="1">
      <c r="B5" s="512"/>
      <c r="C5" s="514"/>
      <c r="D5" s="538" t="s">
        <v>404</v>
      </c>
      <c r="E5" s="551" t="s">
        <v>404</v>
      </c>
      <c r="F5" s="551" t="s">
        <v>404</v>
      </c>
      <c r="G5" s="551" t="s">
        <v>404</v>
      </c>
      <c r="H5" s="551" t="s">
        <v>404</v>
      </c>
      <c r="I5" s="551" t="s">
        <v>404</v>
      </c>
      <c r="J5" s="551" t="s">
        <v>404</v>
      </c>
      <c r="K5" s="551" t="s">
        <v>404</v>
      </c>
      <c r="L5" s="551" t="s">
        <v>404</v>
      </c>
      <c r="M5" s="551" t="s">
        <v>404</v>
      </c>
      <c r="N5" s="551" t="s">
        <v>404</v>
      </c>
      <c r="O5" s="551" t="s">
        <v>404</v>
      </c>
      <c r="P5" s="554" t="s">
        <v>135</v>
      </c>
      <c r="Q5" s="554" t="s">
        <v>135</v>
      </c>
      <c r="R5" s="554" t="s">
        <v>135</v>
      </c>
    </row>
    <row r="6" spans="2:18" ht="16.5" customHeight="1">
      <c r="B6" s="513" t="s">
        <v>319</v>
      </c>
      <c r="C6" s="515" t="s">
        <v>62</v>
      </c>
      <c r="D6" s="539">
        <v>1442368</v>
      </c>
      <c r="E6" s="539">
        <v>776588</v>
      </c>
      <c r="F6" s="539">
        <v>665780</v>
      </c>
      <c r="G6" s="539">
        <v>20906</v>
      </c>
      <c r="H6" s="539">
        <v>10542</v>
      </c>
      <c r="I6" s="539">
        <v>10364</v>
      </c>
      <c r="J6" s="539">
        <v>30922</v>
      </c>
      <c r="K6" s="539">
        <v>13658</v>
      </c>
      <c r="L6" s="539">
        <v>17264</v>
      </c>
      <c r="M6" s="539">
        <v>1432352</v>
      </c>
      <c r="N6" s="539">
        <v>773472</v>
      </c>
      <c r="O6" s="539">
        <v>658880</v>
      </c>
      <c r="P6" s="517">
        <v>29.3</v>
      </c>
      <c r="Q6" s="517">
        <v>14.7</v>
      </c>
      <c r="R6" s="517">
        <v>46.4</v>
      </c>
    </row>
    <row r="7" spans="2:18" ht="16.5" customHeight="1">
      <c r="B7" s="451" t="s">
        <v>235</v>
      </c>
      <c r="C7" s="466" t="s">
        <v>490</v>
      </c>
      <c r="D7" s="540">
        <v>60690</v>
      </c>
      <c r="E7" s="542">
        <v>47645</v>
      </c>
      <c r="F7" s="542">
        <v>13045</v>
      </c>
      <c r="G7" s="542">
        <v>1013</v>
      </c>
      <c r="H7" s="542">
        <v>773</v>
      </c>
      <c r="I7" s="542">
        <v>240</v>
      </c>
      <c r="J7" s="542">
        <v>443</v>
      </c>
      <c r="K7" s="542">
        <v>364</v>
      </c>
      <c r="L7" s="542">
        <v>79</v>
      </c>
      <c r="M7" s="542">
        <v>61260</v>
      </c>
      <c r="N7" s="542">
        <v>48054</v>
      </c>
      <c r="O7" s="542">
        <v>13206</v>
      </c>
      <c r="P7" s="525">
        <v>7.2</v>
      </c>
      <c r="Q7" s="525">
        <v>3.5</v>
      </c>
      <c r="R7" s="525">
        <v>21</v>
      </c>
    </row>
    <row r="8" spans="2:18" ht="16.5" customHeight="1">
      <c r="B8" s="452" t="s">
        <v>267</v>
      </c>
      <c r="C8" s="467" t="s">
        <v>76</v>
      </c>
      <c r="D8" s="541">
        <v>382825</v>
      </c>
      <c r="E8" s="544">
        <v>271133</v>
      </c>
      <c r="F8" s="544">
        <v>111692</v>
      </c>
      <c r="G8" s="544">
        <v>2752</v>
      </c>
      <c r="H8" s="544">
        <v>1914</v>
      </c>
      <c r="I8" s="544">
        <v>838</v>
      </c>
      <c r="J8" s="544">
        <v>6487</v>
      </c>
      <c r="K8" s="544">
        <v>4345</v>
      </c>
      <c r="L8" s="544">
        <v>2142</v>
      </c>
      <c r="M8" s="544">
        <v>379090</v>
      </c>
      <c r="N8" s="544">
        <v>268702</v>
      </c>
      <c r="O8" s="544">
        <v>110388</v>
      </c>
      <c r="P8" s="523">
        <v>11.7</v>
      </c>
      <c r="Q8" s="523">
        <v>4.0999999999999996</v>
      </c>
      <c r="R8" s="523">
        <v>30.4</v>
      </c>
    </row>
    <row r="9" spans="2:18" ht="16.5" customHeight="1">
      <c r="B9" s="453" t="s">
        <v>166</v>
      </c>
      <c r="C9" s="467" t="s">
        <v>303</v>
      </c>
      <c r="D9" s="541">
        <v>6148</v>
      </c>
      <c r="E9" s="544">
        <v>5077</v>
      </c>
      <c r="F9" s="544">
        <v>1071</v>
      </c>
      <c r="G9" s="544">
        <v>35</v>
      </c>
      <c r="H9" s="544">
        <v>31</v>
      </c>
      <c r="I9" s="544">
        <v>4</v>
      </c>
      <c r="J9" s="544">
        <v>79</v>
      </c>
      <c r="K9" s="544">
        <v>75</v>
      </c>
      <c r="L9" s="544">
        <v>4</v>
      </c>
      <c r="M9" s="544">
        <v>6104</v>
      </c>
      <c r="N9" s="544">
        <v>5033</v>
      </c>
      <c r="O9" s="544">
        <v>1071</v>
      </c>
      <c r="P9" s="523">
        <v>3.9</v>
      </c>
      <c r="Q9" s="523">
        <v>1.4</v>
      </c>
      <c r="R9" s="523">
        <v>15.6</v>
      </c>
    </row>
    <row r="10" spans="2:18" ht="16.5" customHeight="1">
      <c r="B10" s="452" t="s">
        <v>345</v>
      </c>
      <c r="C10" s="467" t="s">
        <v>410</v>
      </c>
      <c r="D10" s="541">
        <v>15521</v>
      </c>
      <c r="E10" s="544">
        <v>10442</v>
      </c>
      <c r="F10" s="544">
        <v>5079</v>
      </c>
      <c r="G10" s="544">
        <v>143</v>
      </c>
      <c r="H10" s="544">
        <v>74</v>
      </c>
      <c r="I10" s="544">
        <v>69</v>
      </c>
      <c r="J10" s="544">
        <v>97</v>
      </c>
      <c r="K10" s="544">
        <v>47</v>
      </c>
      <c r="L10" s="544">
        <v>50</v>
      </c>
      <c r="M10" s="544">
        <v>15567</v>
      </c>
      <c r="N10" s="544">
        <v>10469</v>
      </c>
      <c r="O10" s="544">
        <v>5098</v>
      </c>
      <c r="P10" s="523">
        <v>9.9</v>
      </c>
      <c r="Q10" s="523">
        <v>2.4</v>
      </c>
      <c r="R10" s="523">
        <v>25.3</v>
      </c>
    </row>
    <row r="11" spans="2:18" ht="16.5" customHeight="1">
      <c r="B11" s="452" t="s">
        <v>10</v>
      </c>
      <c r="C11" s="467" t="s">
        <v>491</v>
      </c>
      <c r="D11" s="541">
        <v>86409</v>
      </c>
      <c r="E11" s="544">
        <v>61243</v>
      </c>
      <c r="F11" s="544">
        <v>25166</v>
      </c>
      <c r="G11" s="544">
        <v>1283</v>
      </c>
      <c r="H11" s="544">
        <v>683</v>
      </c>
      <c r="I11" s="544">
        <v>600</v>
      </c>
      <c r="J11" s="544">
        <v>1757</v>
      </c>
      <c r="K11" s="544">
        <v>1192</v>
      </c>
      <c r="L11" s="544">
        <v>565</v>
      </c>
      <c r="M11" s="544">
        <v>85935</v>
      </c>
      <c r="N11" s="544">
        <v>60734</v>
      </c>
      <c r="O11" s="544">
        <v>25201</v>
      </c>
      <c r="P11" s="523">
        <v>19.899999999999999</v>
      </c>
      <c r="Q11" s="523">
        <v>7.3</v>
      </c>
      <c r="R11" s="523">
        <v>50.4</v>
      </c>
    </row>
    <row r="12" spans="2:18" ht="16.5" customHeight="1">
      <c r="B12" s="452" t="s">
        <v>57</v>
      </c>
      <c r="C12" s="467" t="s">
        <v>265</v>
      </c>
      <c r="D12" s="541">
        <v>227972</v>
      </c>
      <c r="E12" s="544">
        <v>100015</v>
      </c>
      <c r="F12" s="544">
        <v>127957</v>
      </c>
      <c r="G12" s="544">
        <v>3382</v>
      </c>
      <c r="H12" s="544">
        <v>1527</v>
      </c>
      <c r="I12" s="544">
        <v>1855</v>
      </c>
      <c r="J12" s="544">
        <v>3691</v>
      </c>
      <c r="K12" s="544">
        <v>870</v>
      </c>
      <c r="L12" s="544">
        <v>2821</v>
      </c>
      <c r="M12" s="544">
        <v>227663</v>
      </c>
      <c r="N12" s="544">
        <v>100672</v>
      </c>
      <c r="O12" s="544">
        <v>126991</v>
      </c>
      <c r="P12" s="523">
        <v>46.6</v>
      </c>
      <c r="Q12" s="523">
        <v>23.4</v>
      </c>
      <c r="R12" s="523">
        <v>65</v>
      </c>
    </row>
    <row r="13" spans="2:18" ht="16.5" customHeight="1">
      <c r="B13" s="452" t="s">
        <v>198</v>
      </c>
      <c r="C13" s="467" t="s">
        <v>493</v>
      </c>
      <c r="D13" s="541">
        <v>31499</v>
      </c>
      <c r="E13" s="544">
        <v>11777</v>
      </c>
      <c r="F13" s="544">
        <v>19722</v>
      </c>
      <c r="G13" s="544">
        <v>183</v>
      </c>
      <c r="H13" s="544">
        <v>171</v>
      </c>
      <c r="I13" s="544">
        <v>12</v>
      </c>
      <c r="J13" s="544">
        <v>273</v>
      </c>
      <c r="K13" s="544">
        <v>61</v>
      </c>
      <c r="L13" s="544">
        <v>212</v>
      </c>
      <c r="M13" s="544">
        <v>31409</v>
      </c>
      <c r="N13" s="544">
        <v>11887</v>
      </c>
      <c r="O13" s="544">
        <v>19522</v>
      </c>
      <c r="P13" s="523">
        <v>15.3</v>
      </c>
      <c r="Q13" s="523">
        <v>1.2</v>
      </c>
      <c r="R13" s="523">
        <v>23.8</v>
      </c>
    </row>
    <row r="14" spans="2:18" ht="16.5" customHeight="1">
      <c r="B14" s="452" t="s">
        <v>40</v>
      </c>
      <c r="C14" s="467" t="s">
        <v>396</v>
      </c>
      <c r="D14" s="541">
        <v>18582</v>
      </c>
      <c r="E14" s="544">
        <v>9553</v>
      </c>
      <c r="F14" s="544">
        <v>9029</v>
      </c>
      <c r="G14" s="544">
        <v>197</v>
      </c>
      <c r="H14" s="544">
        <v>130</v>
      </c>
      <c r="I14" s="544">
        <v>67</v>
      </c>
      <c r="J14" s="544">
        <v>648</v>
      </c>
      <c r="K14" s="544">
        <v>341</v>
      </c>
      <c r="L14" s="544">
        <v>307</v>
      </c>
      <c r="M14" s="544">
        <v>18131</v>
      </c>
      <c r="N14" s="544">
        <v>9342</v>
      </c>
      <c r="O14" s="544">
        <v>8789</v>
      </c>
      <c r="P14" s="523">
        <v>50.9</v>
      </c>
      <c r="Q14" s="523">
        <v>34</v>
      </c>
      <c r="R14" s="523">
        <v>68.8</v>
      </c>
    </row>
    <row r="15" spans="2:18" ht="16.5" customHeight="1">
      <c r="B15" s="452" t="s">
        <v>172</v>
      </c>
      <c r="C15" s="467" t="s">
        <v>494</v>
      </c>
      <c r="D15" s="541">
        <v>34311</v>
      </c>
      <c r="E15" s="544">
        <v>22607</v>
      </c>
      <c r="F15" s="544">
        <v>11704</v>
      </c>
      <c r="G15" s="544">
        <v>377</v>
      </c>
      <c r="H15" s="544">
        <v>50</v>
      </c>
      <c r="I15" s="544">
        <v>327</v>
      </c>
      <c r="J15" s="544">
        <v>466</v>
      </c>
      <c r="K15" s="544">
        <v>325</v>
      </c>
      <c r="L15" s="544">
        <v>141</v>
      </c>
      <c r="M15" s="544">
        <v>34222</v>
      </c>
      <c r="N15" s="544">
        <v>22332</v>
      </c>
      <c r="O15" s="544">
        <v>11890</v>
      </c>
      <c r="P15" s="523">
        <v>12.7</v>
      </c>
      <c r="Q15" s="523">
        <v>4.9000000000000004</v>
      </c>
      <c r="R15" s="523">
        <v>27.3</v>
      </c>
    </row>
    <row r="16" spans="2:18" ht="16.5" customHeight="1">
      <c r="B16" s="452" t="s">
        <v>41</v>
      </c>
      <c r="C16" s="467" t="s">
        <v>323</v>
      </c>
      <c r="D16" s="541">
        <v>112774</v>
      </c>
      <c r="E16" s="544">
        <v>39399</v>
      </c>
      <c r="F16" s="544">
        <v>73375</v>
      </c>
      <c r="G16" s="544">
        <v>4162</v>
      </c>
      <c r="H16" s="544">
        <v>1912</v>
      </c>
      <c r="I16" s="544">
        <v>2250</v>
      </c>
      <c r="J16" s="544">
        <v>5243</v>
      </c>
      <c r="K16" s="544">
        <v>1896</v>
      </c>
      <c r="L16" s="544">
        <v>3347</v>
      </c>
      <c r="M16" s="544">
        <v>111693</v>
      </c>
      <c r="N16" s="544">
        <v>39415</v>
      </c>
      <c r="O16" s="544">
        <v>72278</v>
      </c>
      <c r="P16" s="523">
        <v>82.8</v>
      </c>
      <c r="Q16" s="523">
        <v>75</v>
      </c>
      <c r="R16" s="523">
        <v>87</v>
      </c>
    </row>
    <row r="17" spans="2:18" ht="16.5" customHeight="1">
      <c r="B17" s="452" t="s">
        <v>241</v>
      </c>
      <c r="C17" s="467" t="s">
        <v>495</v>
      </c>
      <c r="D17" s="541">
        <v>39505</v>
      </c>
      <c r="E17" s="544">
        <v>16062</v>
      </c>
      <c r="F17" s="544">
        <v>23443</v>
      </c>
      <c r="G17" s="544">
        <v>1282</v>
      </c>
      <c r="H17" s="544">
        <v>561</v>
      </c>
      <c r="I17" s="544">
        <v>721</v>
      </c>
      <c r="J17" s="544">
        <v>788</v>
      </c>
      <c r="K17" s="544">
        <v>375</v>
      </c>
      <c r="L17" s="544">
        <v>413</v>
      </c>
      <c r="M17" s="544">
        <v>39999</v>
      </c>
      <c r="N17" s="544">
        <v>16248</v>
      </c>
      <c r="O17" s="544">
        <v>23751</v>
      </c>
      <c r="P17" s="523">
        <v>55.1</v>
      </c>
      <c r="Q17" s="523">
        <v>41.4</v>
      </c>
      <c r="R17" s="523">
        <v>64.5</v>
      </c>
    </row>
    <row r="18" spans="2:18" ht="16.5" customHeight="1">
      <c r="B18" s="452" t="s">
        <v>366</v>
      </c>
      <c r="C18" s="467" t="s">
        <v>282</v>
      </c>
      <c r="D18" s="541">
        <v>88787</v>
      </c>
      <c r="E18" s="544">
        <v>37575</v>
      </c>
      <c r="F18" s="544">
        <v>51212</v>
      </c>
      <c r="G18" s="544">
        <v>139</v>
      </c>
      <c r="H18" s="544">
        <v>84</v>
      </c>
      <c r="I18" s="544">
        <v>55</v>
      </c>
      <c r="J18" s="544">
        <v>1204</v>
      </c>
      <c r="K18" s="544">
        <v>256</v>
      </c>
      <c r="L18" s="544">
        <v>948</v>
      </c>
      <c r="M18" s="544">
        <v>87722</v>
      </c>
      <c r="N18" s="544">
        <v>37403</v>
      </c>
      <c r="O18" s="544">
        <v>50319</v>
      </c>
      <c r="P18" s="523">
        <v>26.4</v>
      </c>
      <c r="Q18" s="523">
        <v>15.9</v>
      </c>
      <c r="R18" s="523">
        <v>34.1</v>
      </c>
    </row>
    <row r="19" spans="2:18" ht="16.5" customHeight="1">
      <c r="B19" s="452" t="s">
        <v>99</v>
      </c>
      <c r="C19" s="467" t="s">
        <v>153</v>
      </c>
      <c r="D19" s="541">
        <v>207808</v>
      </c>
      <c r="E19" s="544">
        <v>59923</v>
      </c>
      <c r="F19" s="544">
        <v>147885</v>
      </c>
      <c r="G19" s="544">
        <v>3497</v>
      </c>
      <c r="H19" s="544">
        <v>1048</v>
      </c>
      <c r="I19" s="544">
        <v>2449</v>
      </c>
      <c r="J19" s="544">
        <v>4859</v>
      </c>
      <c r="K19" s="544">
        <v>1686</v>
      </c>
      <c r="L19" s="544">
        <v>3173</v>
      </c>
      <c r="M19" s="544">
        <v>206446</v>
      </c>
      <c r="N19" s="544">
        <v>59285</v>
      </c>
      <c r="O19" s="544">
        <v>147161</v>
      </c>
      <c r="P19" s="523">
        <v>29.8</v>
      </c>
      <c r="Q19" s="523">
        <v>20.3</v>
      </c>
      <c r="R19" s="523">
        <v>33.6</v>
      </c>
    </row>
    <row r="20" spans="2:18" ht="16.5" customHeight="1">
      <c r="B20" s="452" t="s">
        <v>106</v>
      </c>
      <c r="C20" s="467" t="s">
        <v>449</v>
      </c>
      <c r="D20" s="541">
        <v>11533</v>
      </c>
      <c r="E20" s="544">
        <v>8048</v>
      </c>
      <c r="F20" s="544">
        <v>3485</v>
      </c>
      <c r="G20" s="544">
        <v>28</v>
      </c>
      <c r="H20" s="544">
        <v>7</v>
      </c>
      <c r="I20" s="544">
        <v>21</v>
      </c>
      <c r="J20" s="544">
        <v>57</v>
      </c>
      <c r="K20" s="544">
        <v>56</v>
      </c>
      <c r="L20" s="544">
        <v>1</v>
      </c>
      <c r="M20" s="544">
        <v>11504</v>
      </c>
      <c r="N20" s="544">
        <v>7999</v>
      </c>
      <c r="O20" s="544">
        <v>3505</v>
      </c>
      <c r="P20" s="523">
        <v>8.8000000000000007</v>
      </c>
      <c r="Q20" s="523">
        <v>5.6</v>
      </c>
      <c r="R20" s="523">
        <v>16.100000000000001</v>
      </c>
    </row>
    <row r="21" spans="2:18" ht="16.5" customHeight="1">
      <c r="B21" s="454" t="s">
        <v>8</v>
      </c>
      <c r="C21" s="468" t="s">
        <v>374</v>
      </c>
      <c r="D21" s="541">
        <v>117704</v>
      </c>
      <c r="E21" s="547">
        <v>75819</v>
      </c>
      <c r="F21" s="547">
        <v>41885</v>
      </c>
      <c r="G21" s="547">
        <v>2433</v>
      </c>
      <c r="H21" s="547">
        <v>1577</v>
      </c>
      <c r="I21" s="547">
        <v>856</v>
      </c>
      <c r="J21" s="547">
        <v>4830</v>
      </c>
      <c r="K21" s="547">
        <v>1769</v>
      </c>
      <c r="L21" s="547">
        <v>3061</v>
      </c>
      <c r="M21" s="547">
        <v>115307</v>
      </c>
      <c r="N21" s="547">
        <v>75627</v>
      </c>
      <c r="O21" s="547">
        <v>39680</v>
      </c>
      <c r="P21" s="526">
        <v>23.5</v>
      </c>
      <c r="Q21" s="526">
        <v>18.2</v>
      </c>
      <c r="R21" s="526">
        <v>33.700000000000003</v>
      </c>
    </row>
    <row r="22" spans="2:18" ht="16.5" customHeight="1">
      <c r="B22" s="455" t="s">
        <v>113</v>
      </c>
      <c r="C22" s="469" t="s">
        <v>257</v>
      </c>
      <c r="D22" s="542">
        <v>50888</v>
      </c>
      <c r="E22" s="542">
        <v>23444</v>
      </c>
      <c r="F22" s="542">
        <v>27444</v>
      </c>
      <c r="G22" s="542">
        <v>855</v>
      </c>
      <c r="H22" s="542">
        <v>440</v>
      </c>
      <c r="I22" s="542">
        <v>415</v>
      </c>
      <c r="J22" s="542">
        <v>2750</v>
      </c>
      <c r="K22" s="542">
        <v>1429</v>
      </c>
      <c r="L22" s="542">
        <v>1321</v>
      </c>
      <c r="M22" s="542">
        <v>48993</v>
      </c>
      <c r="N22" s="542">
        <v>22455</v>
      </c>
      <c r="O22" s="542">
        <v>26538</v>
      </c>
      <c r="P22" s="525">
        <v>35.700000000000003</v>
      </c>
      <c r="Q22" s="525">
        <v>15.6</v>
      </c>
      <c r="R22" s="525">
        <v>52.7</v>
      </c>
    </row>
    <row r="23" spans="2:18" ht="16.5" customHeight="1">
      <c r="B23" s="456" t="s">
        <v>351</v>
      </c>
      <c r="C23" s="467" t="s">
        <v>222</v>
      </c>
      <c r="D23" s="543">
        <v>6156</v>
      </c>
      <c r="E23" s="543">
        <v>3463</v>
      </c>
      <c r="F23" s="545">
        <v>2693</v>
      </c>
      <c r="G23" s="545">
        <v>67</v>
      </c>
      <c r="H23" s="545">
        <v>43</v>
      </c>
      <c r="I23" s="545">
        <v>24</v>
      </c>
      <c r="J23" s="545">
        <v>43</v>
      </c>
      <c r="K23" s="545">
        <v>31</v>
      </c>
      <c r="L23" s="545">
        <v>12</v>
      </c>
      <c r="M23" s="545">
        <v>6180</v>
      </c>
      <c r="N23" s="545">
        <v>3475</v>
      </c>
      <c r="O23" s="545">
        <v>2705</v>
      </c>
      <c r="P23" s="522">
        <v>27.9</v>
      </c>
      <c r="Q23" s="522">
        <v>7.6</v>
      </c>
      <c r="R23" s="522">
        <v>54.1</v>
      </c>
    </row>
    <row r="24" spans="2:18" ht="16.5" customHeight="1">
      <c r="B24" s="457" t="s">
        <v>3</v>
      </c>
      <c r="C24" s="470" t="s">
        <v>138</v>
      </c>
      <c r="D24" s="539">
        <v>2006</v>
      </c>
      <c r="E24" s="539">
        <v>1573</v>
      </c>
      <c r="F24" s="539">
        <v>433</v>
      </c>
      <c r="G24" s="539">
        <v>14</v>
      </c>
      <c r="H24" s="539">
        <v>14</v>
      </c>
      <c r="I24" s="539">
        <v>0</v>
      </c>
      <c r="J24" s="539">
        <v>9</v>
      </c>
      <c r="K24" s="539">
        <v>9</v>
      </c>
      <c r="L24" s="539">
        <v>0</v>
      </c>
      <c r="M24" s="539">
        <v>2011</v>
      </c>
      <c r="N24" s="539">
        <v>1578</v>
      </c>
      <c r="O24" s="539">
        <v>433</v>
      </c>
      <c r="P24" s="517">
        <v>1</v>
      </c>
      <c r="Q24" s="517">
        <v>1</v>
      </c>
      <c r="R24" s="517">
        <v>1.2</v>
      </c>
    </row>
    <row r="25" spans="2:18" ht="16.5" customHeight="1">
      <c r="B25" s="458" t="s">
        <v>187</v>
      </c>
      <c r="C25" s="471" t="s">
        <v>398</v>
      </c>
      <c r="D25" s="544">
        <v>3196</v>
      </c>
      <c r="E25" s="544">
        <v>2260</v>
      </c>
      <c r="F25" s="544">
        <v>936</v>
      </c>
      <c r="G25" s="544">
        <v>19</v>
      </c>
      <c r="H25" s="544">
        <v>11</v>
      </c>
      <c r="I25" s="544">
        <v>8</v>
      </c>
      <c r="J25" s="544">
        <v>14</v>
      </c>
      <c r="K25" s="544">
        <v>9</v>
      </c>
      <c r="L25" s="544">
        <v>5</v>
      </c>
      <c r="M25" s="544">
        <v>3201</v>
      </c>
      <c r="N25" s="544">
        <v>2262</v>
      </c>
      <c r="O25" s="544">
        <v>939</v>
      </c>
      <c r="P25" s="523">
        <v>20.100000000000001</v>
      </c>
      <c r="Q25" s="523">
        <v>11.8</v>
      </c>
      <c r="R25" s="523">
        <v>39.799999999999997</v>
      </c>
    </row>
    <row r="26" spans="2:18" ht="16.5" customHeight="1">
      <c r="B26" s="458" t="s">
        <v>496</v>
      </c>
      <c r="C26" s="471" t="s">
        <v>403</v>
      </c>
      <c r="D26" s="544">
        <v>17947</v>
      </c>
      <c r="E26" s="544">
        <v>13382</v>
      </c>
      <c r="F26" s="544">
        <v>4565</v>
      </c>
      <c r="G26" s="544">
        <v>33</v>
      </c>
      <c r="H26" s="544">
        <v>29</v>
      </c>
      <c r="I26" s="544">
        <v>4</v>
      </c>
      <c r="J26" s="544">
        <v>140</v>
      </c>
      <c r="K26" s="544">
        <v>96</v>
      </c>
      <c r="L26" s="544">
        <v>44</v>
      </c>
      <c r="M26" s="544">
        <v>17840</v>
      </c>
      <c r="N26" s="544">
        <v>13315</v>
      </c>
      <c r="O26" s="544">
        <v>4525</v>
      </c>
      <c r="P26" s="523">
        <v>6.7</v>
      </c>
      <c r="Q26" s="523">
        <v>0.7</v>
      </c>
      <c r="R26" s="523">
        <v>24.4</v>
      </c>
    </row>
    <row r="27" spans="2:18" ht="16.5" customHeight="1">
      <c r="B27" s="456" t="s">
        <v>497</v>
      </c>
      <c r="C27" s="467" t="s">
        <v>498</v>
      </c>
      <c r="D27" s="545">
        <v>6127</v>
      </c>
      <c r="E27" s="545">
        <v>4154</v>
      </c>
      <c r="F27" s="545">
        <v>1973</v>
      </c>
      <c r="G27" s="545">
        <v>2</v>
      </c>
      <c r="H27" s="545">
        <v>2</v>
      </c>
      <c r="I27" s="545">
        <v>0</v>
      </c>
      <c r="J27" s="545">
        <v>46</v>
      </c>
      <c r="K27" s="545">
        <v>11</v>
      </c>
      <c r="L27" s="545">
        <v>35</v>
      </c>
      <c r="M27" s="545">
        <v>6083</v>
      </c>
      <c r="N27" s="545">
        <v>4145</v>
      </c>
      <c r="O27" s="545">
        <v>1938</v>
      </c>
      <c r="P27" s="522">
        <v>11.1</v>
      </c>
      <c r="Q27" s="522">
        <v>2.9</v>
      </c>
      <c r="R27" s="522">
        <v>28.5</v>
      </c>
    </row>
    <row r="28" spans="2:18" ht="16.5" customHeight="1">
      <c r="B28" s="458" t="s">
        <v>397</v>
      </c>
      <c r="C28" s="471" t="s">
        <v>223</v>
      </c>
      <c r="D28" s="544">
        <v>21769</v>
      </c>
      <c r="E28" s="544">
        <v>15800</v>
      </c>
      <c r="F28" s="544">
        <v>5969</v>
      </c>
      <c r="G28" s="544">
        <v>70</v>
      </c>
      <c r="H28" s="544">
        <v>57</v>
      </c>
      <c r="I28" s="544">
        <v>13</v>
      </c>
      <c r="J28" s="544">
        <v>134</v>
      </c>
      <c r="K28" s="544">
        <v>83</v>
      </c>
      <c r="L28" s="544">
        <v>51</v>
      </c>
      <c r="M28" s="544">
        <v>21705</v>
      </c>
      <c r="N28" s="544">
        <v>15774</v>
      </c>
      <c r="O28" s="544">
        <v>5931</v>
      </c>
      <c r="P28" s="523">
        <v>6.3</v>
      </c>
      <c r="Q28" s="523">
        <v>4</v>
      </c>
      <c r="R28" s="523">
        <v>12.2</v>
      </c>
    </row>
    <row r="29" spans="2:18" ht="16.5" customHeight="1">
      <c r="B29" s="458" t="s">
        <v>499</v>
      </c>
      <c r="C29" s="471" t="s">
        <v>175</v>
      </c>
      <c r="D29" s="544">
        <v>26739</v>
      </c>
      <c r="E29" s="544">
        <v>19098</v>
      </c>
      <c r="F29" s="544">
        <v>7641</v>
      </c>
      <c r="G29" s="544">
        <v>189</v>
      </c>
      <c r="H29" s="544">
        <v>189</v>
      </c>
      <c r="I29" s="544">
        <v>0</v>
      </c>
      <c r="J29" s="544">
        <v>270</v>
      </c>
      <c r="K29" s="544">
        <v>217</v>
      </c>
      <c r="L29" s="544">
        <v>53</v>
      </c>
      <c r="M29" s="544">
        <v>26658</v>
      </c>
      <c r="N29" s="544">
        <v>19070</v>
      </c>
      <c r="O29" s="544">
        <v>7588</v>
      </c>
      <c r="P29" s="523">
        <v>12.2</v>
      </c>
      <c r="Q29" s="523">
        <v>3.8</v>
      </c>
      <c r="R29" s="523">
        <v>33.4</v>
      </c>
    </row>
    <row r="30" spans="2:18" ht="16.5" customHeight="1">
      <c r="B30" s="458" t="s">
        <v>150</v>
      </c>
      <c r="C30" s="471" t="s">
        <v>376</v>
      </c>
      <c r="D30" s="544">
        <v>5210</v>
      </c>
      <c r="E30" s="544">
        <v>4163</v>
      </c>
      <c r="F30" s="544">
        <v>1047</v>
      </c>
      <c r="G30" s="544">
        <v>31</v>
      </c>
      <c r="H30" s="544">
        <v>27</v>
      </c>
      <c r="I30" s="544">
        <v>4</v>
      </c>
      <c r="J30" s="544">
        <v>23</v>
      </c>
      <c r="K30" s="544">
        <v>18</v>
      </c>
      <c r="L30" s="544">
        <v>5</v>
      </c>
      <c r="M30" s="544">
        <v>5218</v>
      </c>
      <c r="N30" s="544">
        <v>4172</v>
      </c>
      <c r="O30" s="544">
        <v>1046</v>
      </c>
      <c r="P30" s="523">
        <v>2.4</v>
      </c>
      <c r="Q30" s="523">
        <v>1.1000000000000001</v>
      </c>
      <c r="R30" s="523">
        <v>7.5</v>
      </c>
    </row>
    <row r="31" spans="2:18" ht="16.5" customHeight="1">
      <c r="B31" s="458" t="s">
        <v>218</v>
      </c>
      <c r="C31" s="471" t="s">
        <v>487</v>
      </c>
      <c r="D31" s="544">
        <v>5023</v>
      </c>
      <c r="E31" s="544">
        <v>4209</v>
      </c>
      <c r="F31" s="544">
        <v>814</v>
      </c>
      <c r="G31" s="544">
        <v>97</v>
      </c>
      <c r="H31" s="544">
        <v>97</v>
      </c>
      <c r="I31" s="544">
        <v>0</v>
      </c>
      <c r="J31" s="544">
        <v>154</v>
      </c>
      <c r="K31" s="544">
        <v>154</v>
      </c>
      <c r="L31" s="544">
        <v>0</v>
      </c>
      <c r="M31" s="544">
        <v>4966</v>
      </c>
      <c r="N31" s="544">
        <v>4152</v>
      </c>
      <c r="O31" s="544">
        <v>814</v>
      </c>
      <c r="P31" s="523">
        <v>5</v>
      </c>
      <c r="Q31" s="523">
        <v>2.5</v>
      </c>
      <c r="R31" s="523">
        <v>17.399999999999999</v>
      </c>
    </row>
    <row r="32" spans="2:18" ht="16.5" customHeight="1">
      <c r="B32" s="458" t="s">
        <v>500</v>
      </c>
      <c r="C32" s="471" t="s">
        <v>325</v>
      </c>
      <c r="D32" s="546">
        <v>3618</v>
      </c>
      <c r="E32" s="546">
        <v>3134</v>
      </c>
      <c r="F32" s="546">
        <v>484</v>
      </c>
      <c r="G32" s="546">
        <v>24</v>
      </c>
      <c r="H32" s="546">
        <v>20</v>
      </c>
      <c r="I32" s="546">
        <v>4</v>
      </c>
      <c r="J32" s="546">
        <v>165</v>
      </c>
      <c r="K32" s="546">
        <v>165</v>
      </c>
      <c r="L32" s="546">
        <v>0</v>
      </c>
      <c r="M32" s="546">
        <v>3477</v>
      </c>
      <c r="N32" s="546">
        <v>2989</v>
      </c>
      <c r="O32" s="546">
        <v>488</v>
      </c>
      <c r="P32" s="524">
        <v>3.2</v>
      </c>
      <c r="Q32" s="524">
        <v>0.8</v>
      </c>
      <c r="R32" s="524">
        <v>18</v>
      </c>
    </row>
    <row r="33" spans="2:18" ht="16.5" customHeight="1">
      <c r="B33" s="458" t="s">
        <v>199</v>
      </c>
      <c r="C33" s="471" t="s">
        <v>501</v>
      </c>
      <c r="D33" s="544">
        <v>7554</v>
      </c>
      <c r="E33" s="544">
        <v>6586</v>
      </c>
      <c r="F33" s="544">
        <v>968</v>
      </c>
      <c r="G33" s="544">
        <v>27</v>
      </c>
      <c r="H33" s="544">
        <v>17</v>
      </c>
      <c r="I33" s="544">
        <v>10</v>
      </c>
      <c r="J33" s="544">
        <v>24</v>
      </c>
      <c r="K33" s="544">
        <v>17</v>
      </c>
      <c r="L33" s="544">
        <v>7</v>
      </c>
      <c r="M33" s="544">
        <v>7557</v>
      </c>
      <c r="N33" s="544">
        <v>6586</v>
      </c>
      <c r="O33" s="544">
        <v>971</v>
      </c>
      <c r="P33" s="523">
        <v>4.7</v>
      </c>
      <c r="Q33" s="523">
        <v>3.2</v>
      </c>
      <c r="R33" s="523">
        <v>14.8</v>
      </c>
    </row>
    <row r="34" spans="2:18" ht="16.5" customHeight="1">
      <c r="B34" s="458" t="s">
        <v>248</v>
      </c>
      <c r="C34" s="471" t="s">
        <v>250</v>
      </c>
      <c r="D34" s="544">
        <v>21430</v>
      </c>
      <c r="E34" s="544">
        <v>15337</v>
      </c>
      <c r="F34" s="544">
        <v>6093</v>
      </c>
      <c r="G34" s="544">
        <v>223</v>
      </c>
      <c r="H34" s="544">
        <v>223</v>
      </c>
      <c r="I34" s="544">
        <v>0</v>
      </c>
      <c r="J34" s="544">
        <v>91</v>
      </c>
      <c r="K34" s="544">
        <v>81</v>
      </c>
      <c r="L34" s="544">
        <v>10</v>
      </c>
      <c r="M34" s="544">
        <v>21562</v>
      </c>
      <c r="N34" s="544">
        <v>15479</v>
      </c>
      <c r="O34" s="544">
        <v>6083</v>
      </c>
      <c r="P34" s="523">
        <v>15.9</v>
      </c>
      <c r="Q34" s="523">
        <v>8.6</v>
      </c>
      <c r="R34" s="523">
        <v>34.5</v>
      </c>
    </row>
    <row r="35" spans="2:18" ht="16.5" customHeight="1">
      <c r="B35" s="458" t="s">
        <v>17</v>
      </c>
      <c r="C35" s="471" t="s">
        <v>389</v>
      </c>
      <c r="D35" s="544">
        <v>9459</v>
      </c>
      <c r="E35" s="544">
        <v>7958</v>
      </c>
      <c r="F35" s="544">
        <v>1501</v>
      </c>
      <c r="G35" s="544">
        <v>34</v>
      </c>
      <c r="H35" s="544">
        <v>14</v>
      </c>
      <c r="I35" s="544">
        <v>20</v>
      </c>
      <c r="J35" s="544">
        <v>123</v>
      </c>
      <c r="K35" s="544">
        <v>111</v>
      </c>
      <c r="L35" s="544">
        <v>12</v>
      </c>
      <c r="M35" s="544">
        <v>9370</v>
      </c>
      <c r="N35" s="544">
        <v>7861</v>
      </c>
      <c r="O35" s="544">
        <v>1509</v>
      </c>
      <c r="P35" s="523">
        <v>2.5</v>
      </c>
      <c r="Q35" s="523">
        <v>2.5</v>
      </c>
      <c r="R35" s="523">
        <v>2.2999999999999998</v>
      </c>
    </row>
    <row r="36" spans="2:18" ht="16.5" customHeight="1">
      <c r="B36" s="458" t="s">
        <v>466</v>
      </c>
      <c r="C36" s="471" t="s">
        <v>392</v>
      </c>
      <c r="D36" s="544">
        <v>25939</v>
      </c>
      <c r="E36" s="544">
        <v>22615</v>
      </c>
      <c r="F36" s="544">
        <v>3324</v>
      </c>
      <c r="G36" s="544">
        <v>69</v>
      </c>
      <c r="H36" s="544">
        <v>65</v>
      </c>
      <c r="I36" s="544">
        <v>4</v>
      </c>
      <c r="J36" s="544">
        <v>397</v>
      </c>
      <c r="K36" s="544">
        <v>389</v>
      </c>
      <c r="L36" s="544">
        <v>8</v>
      </c>
      <c r="M36" s="544">
        <v>25611</v>
      </c>
      <c r="N36" s="544">
        <v>22291</v>
      </c>
      <c r="O36" s="544">
        <v>3320</v>
      </c>
      <c r="P36" s="523">
        <v>4.9000000000000004</v>
      </c>
      <c r="Q36" s="523">
        <v>2.4</v>
      </c>
      <c r="R36" s="523">
        <v>21.7</v>
      </c>
    </row>
    <row r="37" spans="2:18" ht="16.5" customHeight="1">
      <c r="B37" s="458" t="s">
        <v>95</v>
      </c>
      <c r="C37" s="471" t="s">
        <v>393</v>
      </c>
      <c r="D37" s="544">
        <v>10637</v>
      </c>
      <c r="E37" s="544">
        <v>7040</v>
      </c>
      <c r="F37" s="544">
        <v>3597</v>
      </c>
      <c r="G37" s="544">
        <v>136</v>
      </c>
      <c r="H37" s="544">
        <v>85</v>
      </c>
      <c r="I37" s="544">
        <v>51</v>
      </c>
      <c r="J37" s="544">
        <v>289</v>
      </c>
      <c r="K37" s="544">
        <v>204</v>
      </c>
      <c r="L37" s="544">
        <v>85</v>
      </c>
      <c r="M37" s="544">
        <v>10484</v>
      </c>
      <c r="N37" s="544">
        <v>6921</v>
      </c>
      <c r="O37" s="544">
        <v>3563</v>
      </c>
      <c r="P37" s="523">
        <v>15</v>
      </c>
      <c r="Q37" s="523">
        <v>9.1999999999999993</v>
      </c>
      <c r="R37" s="523">
        <v>26.3</v>
      </c>
    </row>
    <row r="38" spans="2:18" ht="16.5" customHeight="1">
      <c r="B38" s="458" t="s">
        <v>484</v>
      </c>
      <c r="C38" s="471" t="s">
        <v>72</v>
      </c>
      <c r="D38" s="544">
        <v>9169</v>
      </c>
      <c r="E38" s="544">
        <v>5813</v>
      </c>
      <c r="F38" s="544">
        <v>3356</v>
      </c>
      <c r="G38" s="544">
        <v>32</v>
      </c>
      <c r="H38" s="544">
        <v>27</v>
      </c>
      <c r="I38" s="544">
        <v>5</v>
      </c>
      <c r="J38" s="544">
        <v>85</v>
      </c>
      <c r="K38" s="544">
        <v>48</v>
      </c>
      <c r="L38" s="544">
        <v>37</v>
      </c>
      <c r="M38" s="544">
        <v>9116</v>
      </c>
      <c r="N38" s="544">
        <v>5792</v>
      </c>
      <c r="O38" s="544">
        <v>3324</v>
      </c>
      <c r="P38" s="523">
        <v>13.3</v>
      </c>
      <c r="Q38" s="523">
        <v>2.6</v>
      </c>
      <c r="R38" s="523">
        <v>31.8</v>
      </c>
    </row>
    <row r="39" spans="2:18" ht="16.5" customHeight="1">
      <c r="B39" s="458" t="s">
        <v>195</v>
      </c>
      <c r="C39" s="471" t="s">
        <v>405</v>
      </c>
      <c r="D39" s="544">
        <v>40852</v>
      </c>
      <c r="E39" s="544">
        <v>26059</v>
      </c>
      <c r="F39" s="544">
        <v>14793</v>
      </c>
      <c r="G39" s="544">
        <v>142</v>
      </c>
      <c r="H39" s="544">
        <v>110</v>
      </c>
      <c r="I39" s="544">
        <v>32</v>
      </c>
      <c r="J39" s="544">
        <v>224</v>
      </c>
      <c r="K39" s="544">
        <v>159</v>
      </c>
      <c r="L39" s="544">
        <v>65</v>
      </c>
      <c r="M39" s="544">
        <v>40770</v>
      </c>
      <c r="N39" s="544">
        <v>26010</v>
      </c>
      <c r="O39" s="544">
        <v>14760</v>
      </c>
      <c r="P39" s="523">
        <v>15.5</v>
      </c>
      <c r="Q39" s="523">
        <v>3.6</v>
      </c>
      <c r="R39" s="523">
        <v>36.4</v>
      </c>
    </row>
    <row r="40" spans="2:18" ht="16.5" customHeight="1">
      <c r="B40" s="458" t="s">
        <v>281</v>
      </c>
      <c r="C40" s="471" t="s">
        <v>406</v>
      </c>
      <c r="D40" s="544">
        <v>2098</v>
      </c>
      <c r="E40" s="544">
        <v>1590</v>
      </c>
      <c r="F40" s="544">
        <v>508</v>
      </c>
      <c r="G40" s="544">
        <v>3</v>
      </c>
      <c r="H40" s="544">
        <v>3</v>
      </c>
      <c r="I40" s="544">
        <v>0</v>
      </c>
      <c r="J40" s="544">
        <v>11</v>
      </c>
      <c r="K40" s="544">
        <v>10</v>
      </c>
      <c r="L40" s="544">
        <v>1</v>
      </c>
      <c r="M40" s="544">
        <v>2090</v>
      </c>
      <c r="N40" s="544">
        <v>1583</v>
      </c>
      <c r="O40" s="544">
        <v>507</v>
      </c>
      <c r="P40" s="523">
        <v>2.8</v>
      </c>
      <c r="Q40" s="523">
        <v>1.6</v>
      </c>
      <c r="R40" s="523">
        <v>6.5</v>
      </c>
    </row>
    <row r="41" spans="2:18" ht="16.5" customHeight="1">
      <c r="B41" s="458" t="s">
        <v>122</v>
      </c>
      <c r="C41" s="471" t="s">
        <v>129</v>
      </c>
      <c r="D41" s="544">
        <v>97470</v>
      </c>
      <c r="E41" s="544">
        <v>77508</v>
      </c>
      <c r="F41" s="544">
        <v>19962</v>
      </c>
      <c r="G41" s="544">
        <v>658</v>
      </c>
      <c r="H41" s="544">
        <v>421</v>
      </c>
      <c r="I41" s="544">
        <v>237</v>
      </c>
      <c r="J41" s="544">
        <v>1339</v>
      </c>
      <c r="K41" s="544">
        <v>1013</v>
      </c>
      <c r="L41" s="544">
        <v>326</v>
      </c>
      <c r="M41" s="544">
        <v>96789</v>
      </c>
      <c r="N41" s="544">
        <v>76916</v>
      </c>
      <c r="O41" s="544">
        <v>19873</v>
      </c>
      <c r="P41" s="523">
        <v>2.2000000000000002</v>
      </c>
      <c r="Q41" s="523">
        <v>1.2</v>
      </c>
      <c r="R41" s="523">
        <v>5.9</v>
      </c>
    </row>
    <row r="42" spans="2:18" ht="16.5" customHeight="1">
      <c r="B42" s="458" t="s">
        <v>273</v>
      </c>
      <c r="C42" s="472" t="s">
        <v>171</v>
      </c>
      <c r="D42" s="544">
        <v>9538</v>
      </c>
      <c r="E42" s="544">
        <v>5947</v>
      </c>
      <c r="F42" s="544">
        <v>3591</v>
      </c>
      <c r="G42" s="544">
        <v>27</v>
      </c>
      <c r="H42" s="544">
        <v>20</v>
      </c>
      <c r="I42" s="544">
        <v>7</v>
      </c>
      <c r="J42" s="544">
        <v>156</v>
      </c>
      <c r="K42" s="544">
        <v>91</v>
      </c>
      <c r="L42" s="544">
        <v>65</v>
      </c>
      <c r="M42" s="544">
        <v>9409</v>
      </c>
      <c r="N42" s="544">
        <v>5876</v>
      </c>
      <c r="O42" s="544">
        <v>3533</v>
      </c>
      <c r="P42" s="523">
        <v>12.1</v>
      </c>
      <c r="Q42" s="523">
        <v>3.7</v>
      </c>
      <c r="R42" s="523">
        <v>26.1</v>
      </c>
    </row>
    <row r="43" spans="2:18" ht="16.5" customHeight="1">
      <c r="B43" s="455" t="s">
        <v>121</v>
      </c>
      <c r="C43" s="473" t="s">
        <v>227</v>
      </c>
      <c r="D43" s="542">
        <v>63323</v>
      </c>
      <c r="E43" s="542">
        <v>44349</v>
      </c>
      <c r="F43" s="542">
        <v>18974</v>
      </c>
      <c r="G43" s="542">
        <v>223</v>
      </c>
      <c r="H43" s="542">
        <v>212</v>
      </c>
      <c r="I43" s="542">
        <v>11</v>
      </c>
      <c r="J43" s="542">
        <v>878</v>
      </c>
      <c r="K43" s="542">
        <v>91</v>
      </c>
      <c r="L43" s="542">
        <v>787</v>
      </c>
      <c r="M43" s="542">
        <v>62668</v>
      </c>
      <c r="N43" s="542">
        <v>44470</v>
      </c>
      <c r="O43" s="542">
        <v>18198</v>
      </c>
      <c r="P43" s="525">
        <v>14.9</v>
      </c>
      <c r="Q43" s="525">
        <v>13.2</v>
      </c>
      <c r="R43" s="525">
        <v>19.100000000000001</v>
      </c>
    </row>
    <row r="44" spans="2:18" ht="16.5" customHeight="1">
      <c r="B44" s="459" t="s">
        <v>252</v>
      </c>
      <c r="C44" s="474" t="s">
        <v>440</v>
      </c>
      <c r="D44" s="547">
        <v>164649</v>
      </c>
      <c r="E44" s="547">
        <v>55666</v>
      </c>
      <c r="F44" s="547">
        <v>108983</v>
      </c>
      <c r="G44" s="547">
        <v>3159</v>
      </c>
      <c r="H44" s="547">
        <v>1315</v>
      </c>
      <c r="I44" s="547">
        <v>1844</v>
      </c>
      <c r="J44" s="547">
        <v>2813</v>
      </c>
      <c r="K44" s="547">
        <v>779</v>
      </c>
      <c r="L44" s="547">
        <v>2034</v>
      </c>
      <c r="M44" s="547">
        <v>164995</v>
      </c>
      <c r="N44" s="547">
        <v>56202</v>
      </c>
      <c r="O44" s="547">
        <v>108793</v>
      </c>
      <c r="P44" s="526">
        <v>58.6</v>
      </c>
      <c r="Q44" s="526">
        <v>31.4</v>
      </c>
      <c r="R44" s="526">
        <v>72.7</v>
      </c>
    </row>
    <row r="45" spans="2:18" ht="16.5" customHeight="1">
      <c r="B45" s="457" t="s">
        <v>417</v>
      </c>
      <c r="C45" s="470" t="s">
        <v>307</v>
      </c>
      <c r="D45" s="539">
        <v>27679</v>
      </c>
      <c r="E45" s="539">
        <v>11630</v>
      </c>
      <c r="F45" s="539">
        <v>16049</v>
      </c>
      <c r="G45" s="539">
        <v>539</v>
      </c>
      <c r="H45" s="539">
        <v>79</v>
      </c>
      <c r="I45" s="539">
        <v>460</v>
      </c>
      <c r="J45" s="539">
        <v>827</v>
      </c>
      <c r="K45" s="539">
        <v>324</v>
      </c>
      <c r="L45" s="539">
        <v>503</v>
      </c>
      <c r="M45" s="539">
        <v>27391</v>
      </c>
      <c r="N45" s="539">
        <v>11385</v>
      </c>
      <c r="O45" s="539">
        <v>16006</v>
      </c>
      <c r="P45" s="517">
        <v>62.3</v>
      </c>
      <c r="Q45" s="517">
        <v>43.8</v>
      </c>
      <c r="R45" s="517">
        <v>75.400000000000006</v>
      </c>
    </row>
    <row r="46" spans="2:18" ht="16.5" customHeight="1">
      <c r="B46" s="458" t="s">
        <v>504</v>
      </c>
      <c r="C46" s="471" t="s">
        <v>505</v>
      </c>
      <c r="D46" s="544">
        <v>85095</v>
      </c>
      <c r="E46" s="544">
        <v>27769</v>
      </c>
      <c r="F46" s="544">
        <v>57326</v>
      </c>
      <c r="G46" s="544">
        <v>3623</v>
      </c>
      <c r="H46" s="544">
        <v>1833</v>
      </c>
      <c r="I46" s="544">
        <v>1790</v>
      </c>
      <c r="J46" s="544">
        <v>4416</v>
      </c>
      <c r="K46" s="544">
        <v>1572</v>
      </c>
      <c r="L46" s="544">
        <v>2844</v>
      </c>
      <c r="M46" s="544">
        <v>84302</v>
      </c>
      <c r="N46" s="544">
        <v>28030</v>
      </c>
      <c r="O46" s="544">
        <v>56272</v>
      </c>
      <c r="P46" s="523">
        <v>89.4</v>
      </c>
      <c r="Q46" s="523">
        <v>87.7</v>
      </c>
      <c r="R46" s="523">
        <v>90.2</v>
      </c>
    </row>
    <row r="47" spans="2:18" ht="16.5" customHeight="1">
      <c r="B47" s="455" t="s">
        <v>160</v>
      </c>
      <c r="C47" s="469" t="s">
        <v>506</v>
      </c>
      <c r="D47" s="542">
        <v>89061</v>
      </c>
      <c r="E47" s="542">
        <v>23042</v>
      </c>
      <c r="F47" s="542">
        <v>66019</v>
      </c>
      <c r="G47" s="542">
        <v>1146</v>
      </c>
      <c r="H47" s="542">
        <v>160</v>
      </c>
      <c r="I47" s="542">
        <v>986</v>
      </c>
      <c r="J47" s="542">
        <v>1005</v>
      </c>
      <c r="K47" s="542">
        <v>390</v>
      </c>
      <c r="L47" s="542">
        <v>615</v>
      </c>
      <c r="M47" s="542">
        <v>89202</v>
      </c>
      <c r="N47" s="542">
        <v>22812</v>
      </c>
      <c r="O47" s="542">
        <v>66390</v>
      </c>
      <c r="P47" s="525">
        <v>20.100000000000001</v>
      </c>
      <c r="Q47" s="525">
        <v>11.2</v>
      </c>
      <c r="R47" s="525">
        <v>23.1</v>
      </c>
    </row>
    <row r="48" spans="2:18" ht="16.5" customHeight="1">
      <c r="B48" s="459" t="s">
        <v>124</v>
      </c>
      <c r="C48" s="468" t="s">
        <v>24</v>
      </c>
      <c r="D48" s="547">
        <v>118747</v>
      </c>
      <c r="E48" s="547">
        <v>36881</v>
      </c>
      <c r="F48" s="547">
        <v>81866</v>
      </c>
      <c r="G48" s="547">
        <v>2351</v>
      </c>
      <c r="H48" s="547">
        <v>888</v>
      </c>
      <c r="I48" s="547">
        <v>1463</v>
      </c>
      <c r="J48" s="547">
        <v>3854</v>
      </c>
      <c r="K48" s="547">
        <v>1296</v>
      </c>
      <c r="L48" s="547">
        <v>2558</v>
      </c>
      <c r="M48" s="547">
        <v>117244</v>
      </c>
      <c r="N48" s="547">
        <v>36473</v>
      </c>
      <c r="O48" s="547">
        <v>80771</v>
      </c>
      <c r="P48" s="526">
        <v>37.200000000000003</v>
      </c>
      <c r="Q48" s="526">
        <v>26.1</v>
      </c>
      <c r="R48" s="526">
        <v>42.2</v>
      </c>
    </row>
    <row r="49" spans="2:18" ht="16.5" customHeight="1">
      <c r="B49" s="457" t="s">
        <v>29</v>
      </c>
      <c r="C49" s="470" t="s">
        <v>168</v>
      </c>
      <c r="D49" s="542">
        <v>38334</v>
      </c>
      <c r="E49" s="542">
        <v>18015</v>
      </c>
      <c r="F49" s="542">
        <v>20319</v>
      </c>
      <c r="G49" s="542">
        <v>885</v>
      </c>
      <c r="H49" s="542">
        <v>433</v>
      </c>
      <c r="I49" s="542">
        <v>452</v>
      </c>
      <c r="J49" s="542">
        <v>3139</v>
      </c>
      <c r="K49" s="542">
        <v>686</v>
      </c>
      <c r="L49" s="542">
        <v>2453</v>
      </c>
      <c r="M49" s="542">
        <v>36080</v>
      </c>
      <c r="N49" s="542">
        <v>17762</v>
      </c>
      <c r="O49" s="542">
        <v>18318</v>
      </c>
      <c r="P49" s="525">
        <v>11.4</v>
      </c>
      <c r="Q49" s="525">
        <v>7.7</v>
      </c>
      <c r="R49" s="525">
        <v>15</v>
      </c>
    </row>
    <row r="50" spans="2:18" ht="16.5" customHeight="1">
      <c r="B50" s="458" t="s">
        <v>379</v>
      </c>
      <c r="C50" s="471" t="s">
        <v>507</v>
      </c>
      <c r="D50" s="544">
        <v>56849</v>
      </c>
      <c r="E50" s="544">
        <v>40348</v>
      </c>
      <c r="F50" s="544">
        <v>16501</v>
      </c>
      <c r="G50" s="544">
        <v>1506</v>
      </c>
      <c r="H50" s="544">
        <v>1144</v>
      </c>
      <c r="I50" s="544">
        <v>362</v>
      </c>
      <c r="J50" s="544">
        <v>1469</v>
      </c>
      <c r="K50" s="544">
        <v>959</v>
      </c>
      <c r="L50" s="544">
        <v>510</v>
      </c>
      <c r="M50" s="544">
        <v>56886</v>
      </c>
      <c r="N50" s="544">
        <v>40533</v>
      </c>
      <c r="O50" s="544">
        <v>16353</v>
      </c>
      <c r="P50" s="523">
        <v>33</v>
      </c>
      <c r="Q50" s="523">
        <v>22.4</v>
      </c>
      <c r="R50" s="523">
        <v>59.1</v>
      </c>
    </row>
    <row r="51" spans="2:18" ht="16.5" customHeight="1">
      <c r="B51" s="459" t="s">
        <v>468</v>
      </c>
      <c r="C51" s="468" t="s">
        <v>508</v>
      </c>
      <c r="D51" s="547">
        <v>22521</v>
      </c>
      <c r="E51" s="547">
        <v>17456</v>
      </c>
      <c r="F51" s="547">
        <v>5065</v>
      </c>
      <c r="G51" s="547">
        <v>42</v>
      </c>
      <c r="H51" s="547">
        <v>0</v>
      </c>
      <c r="I51" s="547">
        <v>42</v>
      </c>
      <c r="J51" s="547">
        <v>222</v>
      </c>
      <c r="K51" s="547">
        <v>124</v>
      </c>
      <c r="L51" s="547">
        <v>98</v>
      </c>
      <c r="M51" s="547">
        <v>22341</v>
      </c>
      <c r="N51" s="547">
        <v>17332</v>
      </c>
      <c r="O51" s="547">
        <v>5009</v>
      </c>
      <c r="P51" s="526">
        <v>19</v>
      </c>
      <c r="Q51" s="526">
        <v>19.100000000000001</v>
      </c>
      <c r="R51" s="526">
        <v>18.899999999999999</v>
      </c>
    </row>
    <row r="52" spans="2:18" ht="19">
      <c r="B52" s="10"/>
      <c r="C52" s="460">
        <v>45536</v>
      </c>
      <c r="D52" s="475" t="s">
        <v>512</v>
      </c>
      <c r="E52" s="10"/>
      <c r="F52" s="502"/>
      <c r="H52" s="10"/>
      <c r="I52" s="10"/>
      <c r="J52" s="10"/>
      <c r="K52" s="10"/>
      <c r="L52" s="10"/>
      <c r="M52" s="10"/>
      <c r="N52" s="10"/>
      <c r="O52" s="10"/>
      <c r="P52" s="10"/>
      <c r="Q52" s="10"/>
      <c r="R52" s="10"/>
    </row>
    <row r="53" spans="2:18" ht="18" customHeight="1">
      <c r="B53" s="201"/>
      <c r="C53" s="461" t="s">
        <v>50</v>
      </c>
      <c r="E53" s="201"/>
      <c r="F53" s="201"/>
      <c r="G53" s="201"/>
      <c r="H53" s="201"/>
      <c r="I53" s="201"/>
      <c r="J53" s="201"/>
      <c r="K53" s="201"/>
      <c r="L53" s="505"/>
      <c r="M53" s="201"/>
      <c r="N53" s="201"/>
      <c r="O53" s="201"/>
      <c r="P53" s="201"/>
      <c r="Q53" s="201"/>
      <c r="R53" s="201"/>
    </row>
    <row r="54" spans="2:18" s="446" customFormat="1" ht="18" customHeight="1">
      <c r="B54" s="447" t="s">
        <v>510</v>
      </c>
      <c r="C54" s="462"/>
      <c r="D54" s="488" t="s">
        <v>47</v>
      </c>
      <c r="E54" s="488"/>
      <c r="F54" s="488"/>
      <c r="G54" s="447" t="s">
        <v>226</v>
      </c>
      <c r="H54" s="552"/>
      <c r="I54" s="552"/>
      <c r="J54" s="447" t="s">
        <v>513</v>
      </c>
      <c r="K54" s="552"/>
      <c r="L54" s="552"/>
      <c r="M54" s="534" t="s">
        <v>515</v>
      </c>
      <c r="N54" s="536"/>
      <c r="O54" s="536"/>
      <c r="P54" s="534" t="s">
        <v>101</v>
      </c>
      <c r="Q54" s="536"/>
      <c r="R54" s="537"/>
    </row>
    <row r="55" spans="2:18" s="446" customFormat="1" ht="18" customHeight="1">
      <c r="B55" s="449"/>
      <c r="C55" s="464"/>
      <c r="D55" s="510" t="s">
        <v>413</v>
      </c>
      <c r="E55" s="491" t="s">
        <v>467</v>
      </c>
      <c r="F55" s="491" t="s">
        <v>492</v>
      </c>
      <c r="G55" s="477" t="s">
        <v>413</v>
      </c>
      <c r="H55" s="491" t="s">
        <v>467</v>
      </c>
      <c r="I55" s="491" t="s">
        <v>492</v>
      </c>
      <c r="J55" s="477" t="s">
        <v>413</v>
      </c>
      <c r="K55" s="491" t="s">
        <v>467</v>
      </c>
      <c r="L55" s="491" t="s">
        <v>492</v>
      </c>
      <c r="M55" s="491" t="s">
        <v>413</v>
      </c>
      <c r="N55" s="477" t="s">
        <v>467</v>
      </c>
      <c r="O55" s="553" t="s">
        <v>492</v>
      </c>
      <c r="P55" s="477" t="s">
        <v>413</v>
      </c>
      <c r="Q55" s="477" t="s">
        <v>467</v>
      </c>
      <c r="R55" s="510" t="s">
        <v>492</v>
      </c>
    </row>
    <row r="56" spans="2:18" s="446" customFormat="1" ht="9.75" customHeight="1">
      <c r="B56" s="512"/>
      <c r="C56" s="514"/>
      <c r="D56" s="538" t="s">
        <v>11</v>
      </c>
      <c r="E56" s="551" t="s">
        <v>11</v>
      </c>
      <c r="F56" s="551" t="s">
        <v>11</v>
      </c>
      <c r="G56" s="551" t="s">
        <v>11</v>
      </c>
      <c r="H56" s="551" t="s">
        <v>11</v>
      </c>
      <c r="I56" s="551" t="s">
        <v>11</v>
      </c>
      <c r="J56" s="551" t="s">
        <v>11</v>
      </c>
      <c r="K56" s="551" t="s">
        <v>11</v>
      </c>
      <c r="L56" s="551" t="s">
        <v>11</v>
      </c>
      <c r="M56" s="551" t="s">
        <v>11</v>
      </c>
      <c r="N56" s="551" t="s">
        <v>11</v>
      </c>
      <c r="O56" s="551" t="s">
        <v>11</v>
      </c>
      <c r="P56" s="554" t="s">
        <v>135</v>
      </c>
      <c r="Q56" s="554" t="s">
        <v>135</v>
      </c>
      <c r="R56" s="554" t="s">
        <v>135</v>
      </c>
    </row>
    <row r="57" spans="2:18" ht="16.5" customHeight="1">
      <c r="B57" s="513" t="s">
        <v>319</v>
      </c>
      <c r="C57" s="515" t="s">
        <v>62</v>
      </c>
      <c r="D57" s="539">
        <v>890229</v>
      </c>
      <c r="E57" s="539">
        <v>518910</v>
      </c>
      <c r="F57" s="539">
        <v>371319</v>
      </c>
      <c r="G57" s="539">
        <v>12196</v>
      </c>
      <c r="H57" s="539">
        <v>6406</v>
      </c>
      <c r="I57" s="539">
        <v>5790</v>
      </c>
      <c r="J57" s="539">
        <v>20019</v>
      </c>
      <c r="K57" s="539">
        <v>10428</v>
      </c>
      <c r="L57" s="539">
        <v>9591</v>
      </c>
      <c r="M57" s="539">
        <v>882406</v>
      </c>
      <c r="N57" s="539">
        <v>514888</v>
      </c>
      <c r="O57" s="539">
        <v>367518</v>
      </c>
      <c r="P57" s="517">
        <v>22.9</v>
      </c>
      <c r="Q57" s="517">
        <v>11.7</v>
      </c>
      <c r="R57" s="517">
        <v>38.6</v>
      </c>
    </row>
    <row r="58" spans="2:18" ht="16.5" customHeight="1">
      <c r="B58" s="451" t="s">
        <v>235</v>
      </c>
      <c r="C58" s="466" t="s">
        <v>490</v>
      </c>
      <c r="D58" s="540">
        <v>16594</v>
      </c>
      <c r="E58" s="542">
        <v>13836</v>
      </c>
      <c r="F58" s="542">
        <v>2758</v>
      </c>
      <c r="G58" s="542">
        <v>116</v>
      </c>
      <c r="H58" s="542">
        <v>90</v>
      </c>
      <c r="I58" s="542">
        <v>26</v>
      </c>
      <c r="J58" s="542">
        <v>86</v>
      </c>
      <c r="K58" s="542">
        <v>86</v>
      </c>
      <c r="L58" s="542">
        <v>0</v>
      </c>
      <c r="M58" s="542">
        <v>16624</v>
      </c>
      <c r="N58" s="542">
        <v>13840</v>
      </c>
      <c r="O58" s="542">
        <v>2784</v>
      </c>
      <c r="P58" s="525">
        <v>3.2</v>
      </c>
      <c r="Q58" s="525">
        <v>1.4</v>
      </c>
      <c r="R58" s="525">
        <v>11.8</v>
      </c>
    </row>
    <row r="59" spans="2:18" ht="16.5" customHeight="1">
      <c r="B59" s="452" t="s">
        <v>267</v>
      </c>
      <c r="C59" s="467" t="s">
        <v>76</v>
      </c>
      <c r="D59" s="541">
        <v>311234</v>
      </c>
      <c r="E59" s="544">
        <v>226124</v>
      </c>
      <c r="F59" s="544">
        <v>85110</v>
      </c>
      <c r="G59" s="544">
        <v>2194</v>
      </c>
      <c r="H59" s="544">
        <v>1483</v>
      </c>
      <c r="I59" s="544">
        <v>711</v>
      </c>
      <c r="J59" s="544">
        <v>5366</v>
      </c>
      <c r="K59" s="544">
        <v>3638</v>
      </c>
      <c r="L59" s="544">
        <v>1728</v>
      </c>
      <c r="M59" s="544">
        <v>308062</v>
      </c>
      <c r="N59" s="544">
        <v>223969</v>
      </c>
      <c r="O59" s="544">
        <v>84093</v>
      </c>
      <c r="P59" s="523">
        <v>8.1</v>
      </c>
      <c r="Q59" s="523">
        <v>2.7</v>
      </c>
      <c r="R59" s="523">
        <v>22.4</v>
      </c>
    </row>
    <row r="60" spans="2:18" ht="16.5" customHeight="1">
      <c r="B60" s="453" t="s">
        <v>166</v>
      </c>
      <c r="C60" s="467" t="s">
        <v>303</v>
      </c>
      <c r="D60" s="541">
        <v>4556</v>
      </c>
      <c r="E60" s="544">
        <v>3616</v>
      </c>
      <c r="F60" s="544">
        <v>940</v>
      </c>
      <c r="G60" s="544">
        <v>35</v>
      </c>
      <c r="H60" s="544">
        <v>31</v>
      </c>
      <c r="I60" s="544">
        <v>4</v>
      </c>
      <c r="J60" s="544">
        <v>13</v>
      </c>
      <c r="K60" s="544">
        <v>9</v>
      </c>
      <c r="L60" s="544">
        <v>4</v>
      </c>
      <c r="M60" s="544">
        <v>4578</v>
      </c>
      <c r="N60" s="544">
        <v>3638</v>
      </c>
      <c r="O60" s="544">
        <v>940</v>
      </c>
      <c r="P60" s="523">
        <v>5.2</v>
      </c>
      <c r="Q60" s="523">
        <v>1.9</v>
      </c>
      <c r="R60" s="523">
        <v>17.8</v>
      </c>
    </row>
    <row r="61" spans="2:18" ht="16.5" customHeight="1">
      <c r="B61" s="452" t="s">
        <v>345</v>
      </c>
      <c r="C61" s="467" t="s">
        <v>410</v>
      </c>
      <c r="D61" s="541">
        <v>11150</v>
      </c>
      <c r="E61" s="544">
        <v>7618</v>
      </c>
      <c r="F61" s="544">
        <v>3532</v>
      </c>
      <c r="G61" s="544">
        <v>64</v>
      </c>
      <c r="H61" s="544">
        <v>21</v>
      </c>
      <c r="I61" s="544">
        <v>43</v>
      </c>
      <c r="J61" s="544">
        <v>71</v>
      </c>
      <c r="K61" s="544">
        <v>21</v>
      </c>
      <c r="L61" s="544">
        <v>50</v>
      </c>
      <c r="M61" s="544">
        <v>11143</v>
      </c>
      <c r="N61" s="544">
        <v>7618</v>
      </c>
      <c r="O61" s="544">
        <v>3525</v>
      </c>
      <c r="P61" s="523">
        <v>11.8</v>
      </c>
      <c r="Q61" s="523">
        <v>2.6</v>
      </c>
      <c r="R61" s="523">
        <v>31.8</v>
      </c>
    </row>
    <row r="62" spans="2:18" ht="16.5" customHeight="1">
      <c r="B62" s="452" t="s">
        <v>10</v>
      </c>
      <c r="C62" s="467" t="s">
        <v>491</v>
      </c>
      <c r="D62" s="541">
        <v>58703</v>
      </c>
      <c r="E62" s="544">
        <v>39479</v>
      </c>
      <c r="F62" s="544">
        <v>19224</v>
      </c>
      <c r="G62" s="544">
        <v>1283</v>
      </c>
      <c r="H62" s="544">
        <v>683</v>
      </c>
      <c r="I62" s="544">
        <v>600</v>
      </c>
      <c r="J62" s="544">
        <v>1544</v>
      </c>
      <c r="K62" s="544">
        <v>979</v>
      </c>
      <c r="L62" s="544">
        <v>565</v>
      </c>
      <c r="M62" s="544">
        <v>58442</v>
      </c>
      <c r="N62" s="544">
        <v>39183</v>
      </c>
      <c r="O62" s="544">
        <v>19259</v>
      </c>
      <c r="P62" s="523">
        <v>23</v>
      </c>
      <c r="Q62" s="523">
        <v>9.6999999999999993</v>
      </c>
      <c r="R62" s="523">
        <v>49.9</v>
      </c>
    </row>
    <row r="63" spans="2:18" ht="16.5" customHeight="1">
      <c r="B63" s="452" t="s">
        <v>57</v>
      </c>
      <c r="C63" s="467" t="s">
        <v>265</v>
      </c>
      <c r="D63" s="541">
        <v>92471</v>
      </c>
      <c r="E63" s="544">
        <v>38869</v>
      </c>
      <c r="F63" s="544">
        <v>53602</v>
      </c>
      <c r="G63" s="544">
        <v>1306</v>
      </c>
      <c r="H63" s="544">
        <v>744</v>
      </c>
      <c r="I63" s="544">
        <v>562</v>
      </c>
      <c r="J63" s="544">
        <v>1464</v>
      </c>
      <c r="K63" s="544">
        <v>716</v>
      </c>
      <c r="L63" s="544">
        <v>748</v>
      </c>
      <c r="M63" s="544">
        <v>92313</v>
      </c>
      <c r="N63" s="544">
        <v>38897</v>
      </c>
      <c r="O63" s="544">
        <v>53416</v>
      </c>
      <c r="P63" s="523">
        <v>53.2</v>
      </c>
      <c r="Q63" s="523">
        <v>29.1</v>
      </c>
      <c r="R63" s="523">
        <v>70.8</v>
      </c>
    </row>
    <row r="64" spans="2:18" ht="16.5" customHeight="1">
      <c r="B64" s="452" t="s">
        <v>198</v>
      </c>
      <c r="C64" s="467" t="s">
        <v>493</v>
      </c>
      <c r="D64" s="541">
        <v>16103</v>
      </c>
      <c r="E64" s="544">
        <v>5193</v>
      </c>
      <c r="F64" s="544">
        <v>10910</v>
      </c>
      <c r="G64" s="544">
        <v>59</v>
      </c>
      <c r="H64" s="544">
        <v>47</v>
      </c>
      <c r="I64" s="544">
        <v>12</v>
      </c>
      <c r="J64" s="544">
        <v>188</v>
      </c>
      <c r="K64" s="544">
        <v>61</v>
      </c>
      <c r="L64" s="544">
        <v>127</v>
      </c>
      <c r="M64" s="544">
        <v>15974</v>
      </c>
      <c r="N64" s="544">
        <v>5179</v>
      </c>
      <c r="O64" s="544">
        <v>10795</v>
      </c>
      <c r="P64" s="523">
        <v>17.100000000000001</v>
      </c>
      <c r="Q64" s="523">
        <v>1.4</v>
      </c>
      <c r="R64" s="523">
        <v>24.6</v>
      </c>
    </row>
    <row r="65" spans="2:18" ht="16.5" customHeight="1">
      <c r="B65" s="452" t="s">
        <v>40</v>
      </c>
      <c r="C65" s="467" t="s">
        <v>396</v>
      </c>
      <c r="D65" s="541">
        <v>5547</v>
      </c>
      <c r="E65" s="544">
        <v>2249</v>
      </c>
      <c r="F65" s="544">
        <v>3298</v>
      </c>
      <c r="G65" s="544">
        <v>91</v>
      </c>
      <c r="H65" s="544">
        <v>24</v>
      </c>
      <c r="I65" s="544">
        <v>67</v>
      </c>
      <c r="J65" s="544">
        <v>70</v>
      </c>
      <c r="K65" s="544">
        <v>16</v>
      </c>
      <c r="L65" s="544">
        <v>54</v>
      </c>
      <c r="M65" s="544">
        <v>5568</v>
      </c>
      <c r="N65" s="544">
        <v>2257</v>
      </c>
      <c r="O65" s="544">
        <v>3311</v>
      </c>
      <c r="P65" s="523">
        <v>45</v>
      </c>
      <c r="Q65" s="523">
        <v>23</v>
      </c>
      <c r="R65" s="523">
        <v>60</v>
      </c>
    </row>
    <row r="66" spans="2:18" ht="16.5" customHeight="1">
      <c r="B66" s="452" t="s">
        <v>172</v>
      </c>
      <c r="C66" s="467" t="s">
        <v>494</v>
      </c>
      <c r="D66" s="541">
        <v>21943</v>
      </c>
      <c r="E66" s="544">
        <v>17596</v>
      </c>
      <c r="F66" s="544">
        <v>4347</v>
      </c>
      <c r="G66" s="544">
        <v>64</v>
      </c>
      <c r="H66" s="544">
        <v>50</v>
      </c>
      <c r="I66" s="544">
        <v>14</v>
      </c>
      <c r="J66" s="544">
        <v>294</v>
      </c>
      <c r="K66" s="544">
        <v>239</v>
      </c>
      <c r="L66" s="544">
        <v>55</v>
      </c>
      <c r="M66" s="544">
        <v>21713</v>
      </c>
      <c r="N66" s="544">
        <v>17407</v>
      </c>
      <c r="O66" s="544">
        <v>4306</v>
      </c>
      <c r="P66" s="523">
        <v>3.9</v>
      </c>
      <c r="Q66" s="523">
        <v>2.7</v>
      </c>
      <c r="R66" s="523">
        <v>8.6999999999999993</v>
      </c>
    </row>
    <row r="67" spans="2:18" ht="16.5" customHeight="1">
      <c r="B67" s="452" t="s">
        <v>41</v>
      </c>
      <c r="C67" s="467" t="s">
        <v>323</v>
      </c>
      <c r="D67" s="541">
        <v>44070</v>
      </c>
      <c r="E67" s="544">
        <v>16359</v>
      </c>
      <c r="F67" s="544">
        <v>27711</v>
      </c>
      <c r="G67" s="544">
        <v>1660</v>
      </c>
      <c r="H67" s="544">
        <v>544</v>
      </c>
      <c r="I67" s="544">
        <v>1116</v>
      </c>
      <c r="J67" s="544">
        <v>2086</v>
      </c>
      <c r="K67" s="544">
        <v>870</v>
      </c>
      <c r="L67" s="544">
        <v>1216</v>
      </c>
      <c r="M67" s="544">
        <v>43644</v>
      </c>
      <c r="N67" s="544">
        <v>16033</v>
      </c>
      <c r="O67" s="544">
        <v>27611</v>
      </c>
      <c r="P67" s="523">
        <v>71.599999999999994</v>
      </c>
      <c r="Q67" s="523">
        <v>54.8</v>
      </c>
      <c r="R67" s="523">
        <v>81.400000000000006</v>
      </c>
    </row>
    <row r="68" spans="2:18" ht="16.5" customHeight="1">
      <c r="B68" s="452" t="s">
        <v>241</v>
      </c>
      <c r="C68" s="467" t="s">
        <v>495</v>
      </c>
      <c r="D68" s="541">
        <v>19540</v>
      </c>
      <c r="E68" s="544">
        <v>8755</v>
      </c>
      <c r="F68" s="544">
        <v>10785</v>
      </c>
      <c r="G68" s="544">
        <v>808</v>
      </c>
      <c r="H68" s="544">
        <v>439</v>
      </c>
      <c r="I68" s="544">
        <v>369</v>
      </c>
      <c r="J68" s="544">
        <v>656</v>
      </c>
      <c r="K68" s="544">
        <v>375</v>
      </c>
      <c r="L68" s="544">
        <v>281</v>
      </c>
      <c r="M68" s="544">
        <v>19692</v>
      </c>
      <c r="N68" s="544">
        <v>8819</v>
      </c>
      <c r="O68" s="544">
        <v>10873</v>
      </c>
      <c r="P68" s="523">
        <v>52.9</v>
      </c>
      <c r="Q68" s="523">
        <v>38.1</v>
      </c>
      <c r="R68" s="523">
        <v>65</v>
      </c>
    </row>
    <row r="69" spans="2:18" ht="16.5" customHeight="1">
      <c r="B69" s="452" t="s">
        <v>366</v>
      </c>
      <c r="C69" s="467" t="s">
        <v>282</v>
      </c>
      <c r="D69" s="541">
        <v>62680</v>
      </c>
      <c r="E69" s="544">
        <v>33181</v>
      </c>
      <c r="F69" s="544">
        <v>29499</v>
      </c>
      <c r="G69" s="544">
        <v>139</v>
      </c>
      <c r="H69" s="544">
        <v>84</v>
      </c>
      <c r="I69" s="544">
        <v>55</v>
      </c>
      <c r="J69" s="544">
        <v>369</v>
      </c>
      <c r="K69" s="544">
        <v>256</v>
      </c>
      <c r="L69" s="544">
        <v>113</v>
      </c>
      <c r="M69" s="544">
        <v>62450</v>
      </c>
      <c r="N69" s="544">
        <v>33009</v>
      </c>
      <c r="O69" s="544">
        <v>29441</v>
      </c>
      <c r="P69" s="523">
        <v>19.100000000000001</v>
      </c>
      <c r="Q69" s="523">
        <v>11.5</v>
      </c>
      <c r="R69" s="523">
        <v>27.6</v>
      </c>
    </row>
    <row r="70" spans="2:18" ht="16.5" customHeight="1">
      <c r="B70" s="452" t="s">
        <v>99</v>
      </c>
      <c r="C70" s="467" t="s">
        <v>153</v>
      </c>
      <c r="D70" s="541">
        <v>129170</v>
      </c>
      <c r="E70" s="544">
        <v>46263</v>
      </c>
      <c r="F70" s="544">
        <v>82907</v>
      </c>
      <c r="G70" s="544">
        <v>2116</v>
      </c>
      <c r="H70" s="544">
        <v>782</v>
      </c>
      <c r="I70" s="544">
        <v>1334</v>
      </c>
      <c r="J70" s="544">
        <v>3538</v>
      </c>
      <c r="K70" s="544">
        <v>1686</v>
      </c>
      <c r="L70" s="544">
        <v>1852</v>
      </c>
      <c r="M70" s="544">
        <v>127748</v>
      </c>
      <c r="N70" s="544">
        <v>45359</v>
      </c>
      <c r="O70" s="544">
        <v>82389</v>
      </c>
      <c r="P70" s="523">
        <v>22</v>
      </c>
      <c r="Q70" s="523">
        <v>21.9</v>
      </c>
      <c r="R70" s="523">
        <v>22.1</v>
      </c>
    </row>
    <row r="71" spans="2:18" ht="16.5" customHeight="1">
      <c r="B71" s="452" t="s">
        <v>106</v>
      </c>
      <c r="C71" s="467" t="s">
        <v>449</v>
      </c>
      <c r="D71" s="541">
        <v>6378</v>
      </c>
      <c r="E71" s="544">
        <v>5180</v>
      </c>
      <c r="F71" s="544">
        <v>1198</v>
      </c>
      <c r="G71" s="544">
        <v>28</v>
      </c>
      <c r="H71" s="544">
        <v>7</v>
      </c>
      <c r="I71" s="544">
        <v>21</v>
      </c>
      <c r="J71" s="544">
        <v>6</v>
      </c>
      <c r="K71" s="544">
        <v>5</v>
      </c>
      <c r="L71" s="544">
        <v>1</v>
      </c>
      <c r="M71" s="544">
        <v>6400</v>
      </c>
      <c r="N71" s="544">
        <v>5182</v>
      </c>
      <c r="O71" s="544">
        <v>1218</v>
      </c>
      <c r="P71" s="523">
        <v>11.7</v>
      </c>
      <c r="Q71" s="523">
        <v>5.6</v>
      </c>
      <c r="R71" s="523">
        <v>37.799999999999997</v>
      </c>
    </row>
    <row r="72" spans="2:18" ht="16.5" customHeight="1">
      <c r="B72" s="454" t="s">
        <v>8</v>
      </c>
      <c r="C72" s="468" t="s">
        <v>374</v>
      </c>
      <c r="D72" s="548">
        <v>90090</v>
      </c>
      <c r="E72" s="547">
        <v>54592</v>
      </c>
      <c r="F72" s="547">
        <v>35498</v>
      </c>
      <c r="G72" s="547">
        <v>2233</v>
      </c>
      <c r="H72" s="547">
        <v>1377</v>
      </c>
      <c r="I72" s="547">
        <v>856</v>
      </c>
      <c r="J72" s="547">
        <v>4268</v>
      </c>
      <c r="K72" s="547">
        <v>1471</v>
      </c>
      <c r="L72" s="547">
        <v>2797</v>
      </c>
      <c r="M72" s="547">
        <v>88055</v>
      </c>
      <c r="N72" s="547">
        <v>54498</v>
      </c>
      <c r="O72" s="547">
        <v>33557</v>
      </c>
      <c r="P72" s="526">
        <v>27.5</v>
      </c>
      <c r="Q72" s="526">
        <v>21</v>
      </c>
      <c r="R72" s="526">
        <v>37.9</v>
      </c>
    </row>
    <row r="73" spans="2:18" ht="16.5" customHeight="1">
      <c r="B73" s="455" t="s">
        <v>113</v>
      </c>
      <c r="C73" s="469" t="s">
        <v>257</v>
      </c>
      <c r="D73" s="542">
        <v>40706</v>
      </c>
      <c r="E73" s="542">
        <v>19187</v>
      </c>
      <c r="F73" s="542">
        <v>21519</v>
      </c>
      <c r="G73" s="542">
        <v>713</v>
      </c>
      <c r="H73" s="542">
        <v>369</v>
      </c>
      <c r="I73" s="542">
        <v>344</v>
      </c>
      <c r="J73" s="542">
        <v>2466</v>
      </c>
      <c r="K73" s="542">
        <v>1429</v>
      </c>
      <c r="L73" s="542">
        <v>1037</v>
      </c>
      <c r="M73" s="542">
        <v>38953</v>
      </c>
      <c r="N73" s="542">
        <v>18127</v>
      </c>
      <c r="O73" s="542">
        <v>20826</v>
      </c>
      <c r="P73" s="525">
        <v>32.5</v>
      </c>
      <c r="Q73" s="525">
        <v>16</v>
      </c>
      <c r="R73" s="525">
        <v>46.9</v>
      </c>
    </row>
    <row r="74" spans="2:18" ht="16.5" customHeight="1">
      <c r="B74" s="456" t="s">
        <v>351</v>
      </c>
      <c r="C74" s="467" t="s">
        <v>222</v>
      </c>
      <c r="D74" s="545">
        <v>4042</v>
      </c>
      <c r="E74" s="545">
        <v>2570</v>
      </c>
      <c r="F74" s="545">
        <v>1472</v>
      </c>
      <c r="G74" s="545">
        <v>67</v>
      </c>
      <c r="H74" s="545">
        <v>43</v>
      </c>
      <c r="I74" s="545">
        <v>24</v>
      </c>
      <c r="J74" s="545">
        <v>43</v>
      </c>
      <c r="K74" s="545">
        <v>31</v>
      </c>
      <c r="L74" s="545">
        <v>12</v>
      </c>
      <c r="M74" s="545">
        <v>4066</v>
      </c>
      <c r="N74" s="545">
        <v>2582</v>
      </c>
      <c r="O74" s="545">
        <v>1484</v>
      </c>
      <c r="P74" s="522">
        <v>10.1</v>
      </c>
      <c r="Q74" s="522">
        <v>1.4</v>
      </c>
      <c r="R74" s="522">
        <v>25.2</v>
      </c>
    </row>
    <row r="75" spans="2:18" ht="16.5" customHeight="1">
      <c r="B75" s="457" t="s">
        <v>3</v>
      </c>
      <c r="C75" s="470" t="s">
        <v>138</v>
      </c>
      <c r="D75" s="549">
        <v>2006</v>
      </c>
      <c r="E75" s="549">
        <v>1573</v>
      </c>
      <c r="F75" s="549">
        <v>433</v>
      </c>
      <c r="G75" s="549">
        <v>14</v>
      </c>
      <c r="H75" s="549">
        <v>14</v>
      </c>
      <c r="I75" s="549">
        <v>0</v>
      </c>
      <c r="J75" s="549">
        <v>9</v>
      </c>
      <c r="K75" s="549">
        <v>9</v>
      </c>
      <c r="L75" s="549">
        <v>0</v>
      </c>
      <c r="M75" s="549">
        <v>2011</v>
      </c>
      <c r="N75" s="549">
        <v>1578</v>
      </c>
      <c r="O75" s="549">
        <v>433</v>
      </c>
      <c r="P75" s="528">
        <v>1</v>
      </c>
      <c r="Q75" s="528">
        <v>1</v>
      </c>
      <c r="R75" s="528">
        <v>1.2</v>
      </c>
    </row>
    <row r="76" spans="2:18" ht="16.5" customHeight="1">
      <c r="B76" s="458" t="s">
        <v>187</v>
      </c>
      <c r="C76" s="471" t="s">
        <v>398</v>
      </c>
      <c r="D76" s="546">
        <v>2082</v>
      </c>
      <c r="E76" s="546">
        <v>1511</v>
      </c>
      <c r="F76" s="546">
        <v>571</v>
      </c>
      <c r="G76" s="546">
        <v>19</v>
      </c>
      <c r="H76" s="546">
        <v>11</v>
      </c>
      <c r="I76" s="546">
        <v>8</v>
      </c>
      <c r="J76" s="546">
        <v>14</v>
      </c>
      <c r="K76" s="546">
        <v>9</v>
      </c>
      <c r="L76" s="546">
        <v>5</v>
      </c>
      <c r="M76" s="546">
        <v>2087</v>
      </c>
      <c r="N76" s="546">
        <v>1513</v>
      </c>
      <c r="O76" s="546">
        <v>574</v>
      </c>
      <c r="P76" s="524">
        <v>12.1</v>
      </c>
      <c r="Q76" s="524">
        <v>5.4</v>
      </c>
      <c r="R76" s="524">
        <v>29.6</v>
      </c>
    </row>
    <row r="77" spans="2:18" ht="16.5" customHeight="1">
      <c r="B77" s="458" t="s">
        <v>496</v>
      </c>
      <c r="C77" s="471" t="s">
        <v>403</v>
      </c>
      <c r="D77" s="544">
        <v>12968</v>
      </c>
      <c r="E77" s="544">
        <v>9929</v>
      </c>
      <c r="F77" s="544">
        <v>3039</v>
      </c>
      <c r="G77" s="544">
        <v>33</v>
      </c>
      <c r="H77" s="544">
        <v>29</v>
      </c>
      <c r="I77" s="544">
        <v>4</v>
      </c>
      <c r="J77" s="544">
        <v>140</v>
      </c>
      <c r="K77" s="544">
        <v>96</v>
      </c>
      <c r="L77" s="544">
        <v>44</v>
      </c>
      <c r="M77" s="544">
        <v>12861</v>
      </c>
      <c r="N77" s="544">
        <v>9862</v>
      </c>
      <c r="O77" s="544">
        <v>2999</v>
      </c>
      <c r="P77" s="523">
        <v>4</v>
      </c>
      <c r="Q77" s="523">
        <v>1</v>
      </c>
      <c r="R77" s="523">
        <v>13.9</v>
      </c>
    </row>
    <row r="78" spans="2:18" ht="16.5" customHeight="1">
      <c r="B78" s="456" t="s">
        <v>497</v>
      </c>
      <c r="C78" s="467" t="s">
        <v>498</v>
      </c>
      <c r="D78" s="545">
        <v>4098</v>
      </c>
      <c r="E78" s="545">
        <v>2881</v>
      </c>
      <c r="F78" s="545">
        <v>1217</v>
      </c>
      <c r="G78" s="545">
        <v>2</v>
      </c>
      <c r="H78" s="545">
        <v>2</v>
      </c>
      <c r="I78" s="545">
        <v>0</v>
      </c>
      <c r="J78" s="545">
        <v>11</v>
      </c>
      <c r="K78" s="545">
        <v>11</v>
      </c>
      <c r="L78" s="545">
        <v>0</v>
      </c>
      <c r="M78" s="545">
        <v>4089</v>
      </c>
      <c r="N78" s="545">
        <v>2872</v>
      </c>
      <c r="O78" s="545">
        <v>1217</v>
      </c>
      <c r="P78" s="522">
        <v>8.8000000000000007</v>
      </c>
      <c r="Q78" s="522">
        <v>1</v>
      </c>
      <c r="R78" s="522">
        <v>27.2</v>
      </c>
    </row>
    <row r="79" spans="2:18" ht="16.5" customHeight="1">
      <c r="B79" s="458" t="s">
        <v>397</v>
      </c>
      <c r="C79" s="471" t="s">
        <v>223</v>
      </c>
      <c r="D79" s="544">
        <v>18839</v>
      </c>
      <c r="E79" s="544">
        <v>13314</v>
      </c>
      <c r="F79" s="544">
        <v>5525</v>
      </c>
      <c r="G79" s="544">
        <v>70</v>
      </c>
      <c r="H79" s="544">
        <v>57</v>
      </c>
      <c r="I79" s="544">
        <v>13</v>
      </c>
      <c r="J79" s="544">
        <v>134</v>
      </c>
      <c r="K79" s="544">
        <v>83</v>
      </c>
      <c r="L79" s="544">
        <v>51</v>
      </c>
      <c r="M79" s="544">
        <v>18775</v>
      </c>
      <c r="N79" s="544">
        <v>13288</v>
      </c>
      <c r="O79" s="544">
        <v>5487</v>
      </c>
      <c r="P79" s="523">
        <v>3.1</v>
      </c>
      <c r="Q79" s="523">
        <v>0.8</v>
      </c>
      <c r="R79" s="523">
        <v>8.6999999999999993</v>
      </c>
    </row>
    <row r="80" spans="2:18" ht="16.5" customHeight="1">
      <c r="B80" s="458" t="s">
        <v>499</v>
      </c>
      <c r="C80" s="471" t="s">
        <v>175</v>
      </c>
      <c r="D80" s="544">
        <v>20945</v>
      </c>
      <c r="E80" s="544">
        <v>16026</v>
      </c>
      <c r="F80" s="544">
        <v>4919</v>
      </c>
      <c r="G80" s="544">
        <v>119</v>
      </c>
      <c r="H80" s="544">
        <v>119</v>
      </c>
      <c r="I80" s="544">
        <v>0</v>
      </c>
      <c r="J80" s="544">
        <v>270</v>
      </c>
      <c r="K80" s="544">
        <v>217</v>
      </c>
      <c r="L80" s="544">
        <v>53</v>
      </c>
      <c r="M80" s="544">
        <v>20794</v>
      </c>
      <c r="N80" s="544">
        <v>15928</v>
      </c>
      <c r="O80" s="544">
        <v>4866</v>
      </c>
      <c r="P80" s="523">
        <v>4.9000000000000004</v>
      </c>
      <c r="Q80" s="523">
        <v>1</v>
      </c>
      <c r="R80" s="523">
        <v>17.5</v>
      </c>
    </row>
    <row r="81" spans="2:18" ht="16.5" customHeight="1">
      <c r="B81" s="458" t="s">
        <v>150</v>
      </c>
      <c r="C81" s="471" t="s">
        <v>376</v>
      </c>
      <c r="D81" s="544">
        <v>5210</v>
      </c>
      <c r="E81" s="544">
        <v>4163</v>
      </c>
      <c r="F81" s="544">
        <v>1047</v>
      </c>
      <c r="G81" s="544">
        <v>31</v>
      </c>
      <c r="H81" s="544">
        <v>27</v>
      </c>
      <c r="I81" s="544">
        <v>4</v>
      </c>
      <c r="J81" s="544">
        <v>23</v>
      </c>
      <c r="K81" s="544">
        <v>18</v>
      </c>
      <c r="L81" s="544">
        <v>5</v>
      </c>
      <c r="M81" s="544">
        <v>5218</v>
      </c>
      <c r="N81" s="544">
        <v>4172</v>
      </c>
      <c r="O81" s="544">
        <v>1046</v>
      </c>
      <c r="P81" s="523">
        <v>2.4</v>
      </c>
      <c r="Q81" s="523">
        <v>1.1000000000000001</v>
      </c>
      <c r="R81" s="523">
        <v>7.5</v>
      </c>
    </row>
    <row r="82" spans="2:18" ht="16.5" customHeight="1">
      <c r="B82" s="458" t="s">
        <v>218</v>
      </c>
      <c r="C82" s="471" t="s">
        <v>487</v>
      </c>
      <c r="D82" s="544">
        <v>3073</v>
      </c>
      <c r="E82" s="544">
        <v>2623</v>
      </c>
      <c r="F82" s="544">
        <v>450</v>
      </c>
      <c r="G82" s="544">
        <v>0</v>
      </c>
      <c r="H82" s="544">
        <v>0</v>
      </c>
      <c r="I82" s="544">
        <v>0</v>
      </c>
      <c r="J82" s="544">
        <v>24</v>
      </c>
      <c r="K82" s="544">
        <v>24</v>
      </c>
      <c r="L82" s="544">
        <v>0</v>
      </c>
      <c r="M82" s="544">
        <v>3049</v>
      </c>
      <c r="N82" s="544">
        <v>2599</v>
      </c>
      <c r="O82" s="544">
        <v>450</v>
      </c>
      <c r="P82" s="523">
        <v>6.6</v>
      </c>
      <c r="Q82" s="523">
        <v>4</v>
      </c>
      <c r="R82" s="523">
        <v>21.3</v>
      </c>
    </row>
    <row r="83" spans="2:18" ht="16.5" customHeight="1">
      <c r="B83" s="458" t="s">
        <v>500</v>
      </c>
      <c r="C83" s="471" t="s">
        <v>325</v>
      </c>
      <c r="D83" s="546">
        <v>2189</v>
      </c>
      <c r="E83" s="546">
        <v>1870</v>
      </c>
      <c r="F83" s="546">
        <v>319</v>
      </c>
      <c r="G83" s="546">
        <v>24</v>
      </c>
      <c r="H83" s="546">
        <v>20</v>
      </c>
      <c r="I83" s="546">
        <v>4</v>
      </c>
      <c r="J83" s="546">
        <v>0</v>
      </c>
      <c r="K83" s="546">
        <v>0</v>
      </c>
      <c r="L83" s="546">
        <v>0</v>
      </c>
      <c r="M83" s="546">
        <v>2213</v>
      </c>
      <c r="N83" s="546">
        <v>1890</v>
      </c>
      <c r="O83" s="546">
        <v>323</v>
      </c>
      <c r="P83" s="524">
        <v>2.5</v>
      </c>
      <c r="Q83" s="524">
        <v>1.2</v>
      </c>
      <c r="R83" s="524">
        <v>10.199999999999999</v>
      </c>
    </row>
    <row r="84" spans="2:18" ht="16.5" customHeight="1">
      <c r="B84" s="458" t="s">
        <v>199</v>
      </c>
      <c r="C84" s="471" t="s">
        <v>501</v>
      </c>
      <c r="D84" s="544">
        <v>6555</v>
      </c>
      <c r="E84" s="544">
        <v>5730</v>
      </c>
      <c r="F84" s="544">
        <v>825</v>
      </c>
      <c r="G84" s="544">
        <v>27</v>
      </c>
      <c r="H84" s="544">
        <v>17</v>
      </c>
      <c r="I84" s="544">
        <v>10</v>
      </c>
      <c r="J84" s="544">
        <v>24</v>
      </c>
      <c r="K84" s="544">
        <v>17</v>
      </c>
      <c r="L84" s="544">
        <v>7</v>
      </c>
      <c r="M84" s="544">
        <v>6558</v>
      </c>
      <c r="N84" s="544">
        <v>5730</v>
      </c>
      <c r="O84" s="544">
        <v>828</v>
      </c>
      <c r="P84" s="523">
        <v>5.4</v>
      </c>
      <c r="Q84" s="523">
        <v>3.7</v>
      </c>
      <c r="R84" s="523">
        <v>17.399999999999999</v>
      </c>
    </row>
    <row r="85" spans="2:18" ht="16.5" customHeight="1">
      <c r="B85" s="458" t="s">
        <v>248</v>
      </c>
      <c r="C85" s="471" t="s">
        <v>250</v>
      </c>
      <c r="D85" s="544">
        <v>11983</v>
      </c>
      <c r="E85" s="544">
        <v>9414</v>
      </c>
      <c r="F85" s="544">
        <v>2569</v>
      </c>
      <c r="G85" s="544">
        <v>53</v>
      </c>
      <c r="H85" s="544">
        <v>53</v>
      </c>
      <c r="I85" s="544">
        <v>0</v>
      </c>
      <c r="J85" s="544">
        <v>10</v>
      </c>
      <c r="K85" s="544">
        <v>0</v>
      </c>
      <c r="L85" s="544">
        <v>10</v>
      </c>
      <c r="M85" s="544">
        <v>12026</v>
      </c>
      <c r="N85" s="544">
        <v>9467</v>
      </c>
      <c r="O85" s="544">
        <v>2559</v>
      </c>
      <c r="P85" s="523">
        <v>5.2</v>
      </c>
      <c r="Q85" s="523">
        <v>2.7</v>
      </c>
      <c r="R85" s="523">
        <v>14.6</v>
      </c>
    </row>
    <row r="86" spans="2:18" ht="16.5" customHeight="1">
      <c r="B86" s="458" t="s">
        <v>17</v>
      </c>
      <c r="C86" s="471" t="s">
        <v>389</v>
      </c>
      <c r="D86" s="544">
        <v>7479</v>
      </c>
      <c r="E86" s="544">
        <v>6240</v>
      </c>
      <c r="F86" s="544">
        <v>1239</v>
      </c>
      <c r="G86" s="544">
        <v>34</v>
      </c>
      <c r="H86" s="544">
        <v>14</v>
      </c>
      <c r="I86" s="544">
        <v>20</v>
      </c>
      <c r="J86" s="544">
        <v>123</v>
      </c>
      <c r="K86" s="544">
        <v>111</v>
      </c>
      <c r="L86" s="544">
        <v>12</v>
      </c>
      <c r="M86" s="544">
        <v>7390</v>
      </c>
      <c r="N86" s="544">
        <v>6143</v>
      </c>
      <c r="O86" s="544">
        <v>1247</v>
      </c>
      <c r="P86" s="523">
        <v>2.2999999999999998</v>
      </c>
      <c r="Q86" s="523">
        <v>2.2000000000000002</v>
      </c>
      <c r="R86" s="523">
        <v>2.7</v>
      </c>
    </row>
    <row r="87" spans="2:18" ht="16.5" customHeight="1">
      <c r="B87" s="458" t="s">
        <v>466</v>
      </c>
      <c r="C87" s="471" t="s">
        <v>392</v>
      </c>
      <c r="D87" s="544">
        <v>17471</v>
      </c>
      <c r="E87" s="544">
        <v>15414</v>
      </c>
      <c r="F87" s="544">
        <v>2057</v>
      </c>
      <c r="G87" s="544">
        <v>69</v>
      </c>
      <c r="H87" s="544">
        <v>65</v>
      </c>
      <c r="I87" s="544">
        <v>4</v>
      </c>
      <c r="J87" s="544">
        <v>397</v>
      </c>
      <c r="K87" s="544">
        <v>389</v>
      </c>
      <c r="L87" s="544">
        <v>8</v>
      </c>
      <c r="M87" s="544">
        <v>17143</v>
      </c>
      <c r="N87" s="544">
        <v>15090</v>
      </c>
      <c r="O87" s="544">
        <v>2053</v>
      </c>
      <c r="P87" s="523">
        <v>2.8</v>
      </c>
      <c r="Q87" s="523">
        <v>1.5</v>
      </c>
      <c r="R87" s="523">
        <v>11.8</v>
      </c>
    </row>
    <row r="88" spans="2:18" ht="16.5" customHeight="1">
      <c r="B88" s="458" t="s">
        <v>95</v>
      </c>
      <c r="C88" s="471" t="s">
        <v>393</v>
      </c>
      <c r="D88" s="544">
        <v>9258</v>
      </c>
      <c r="E88" s="544">
        <v>6090</v>
      </c>
      <c r="F88" s="544">
        <v>3168</v>
      </c>
      <c r="G88" s="544">
        <v>136</v>
      </c>
      <c r="H88" s="544">
        <v>85</v>
      </c>
      <c r="I88" s="544">
        <v>51</v>
      </c>
      <c r="J88" s="544">
        <v>241</v>
      </c>
      <c r="K88" s="544">
        <v>156</v>
      </c>
      <c r="L88" s="544">
        <v>85</v>
      </c>
      <c r="M88" s="544">
        <v>9153</v>
      </c>
      <c r="N88" s="544">
        <v>6019</v>
      </c>
      <c r="O88" s="544">
        <v>3134</v>
      </c>
      <c r="P88" s="523">
        <v>8.4</v>
      </c>
      <c r="Q88" s="523">
        <v>2.7</v>
      </c>
      <c r="R88" s="523">
        <v>19.3</v>
      </c>
    </row>
    <row r="89" spans="2:18" ht="16.5" customHeight="1">
      <c r="B89" s="458" t="s">
        <v>484</v>
      </c>
      <c r="C89" s="471" t="s">
        <v>72</v>
      </c>
      <c r="D89" s="544">
        <v>8119</v>
      </c>
      <c r="E89" s="544">
        <v>5381</v>
      </c>
      <c r="F89" s="544">
        <v>2738</v>
      </c>
      <c r="G89" s="544">
        <v>32</v>
      </c>
      <c r="H89" s="544">
        <v>27</v>
      </c>
      <c r="I89" s="544">
        <v>5</v>
      </c>
      <c r="J89" s="544">
        <v>85</v>
      </c>
      <c r="K89" s="544">
        <v>48</v>
      </c>
      <c r="L89" s="544">
        <v>37</v>
      </c>
      <c r="M89" s="544">
        <v>8066</v>
      </c>
      <c r="N89" s="544">
        <v>5360</v>
      </c>
      <c r="O89" s="544">
        <v>2706</v>
      </c>
      <c r="P89" s="523">
        <v>7.3</v>
      </c>
      <c r="Q89" s="523">
        <v>0.5</v>
      </c>
      <c r="R89" s="523">
        <v>20.8</v>
      </c>
    </row>
    <row r="90" spans="2:18" ht="16.5" customHeight="1">
      <c r="B90" s="458" t="s">
        <v>195</v>
      </c>
      <c r="C90" s="471" t="s">
        <v>405</v>
      </c>
      <c r="D90" s="544">
        <v>36909</v>
      </c>
      <c r="E90" s="544">
        <v>24453</v>
      </c>
      <c r="F90" s="544">
        <v>12456</v>
      </c>
      <c r="G90" s="544">
        <v>119</v>
      </c>
      <c r="H90" s="544">
        <v>87</v>
      </c>
      <c r="I90" s="544">
        <v>32</v>
      </c>
      <c r="J90" s="544">
        <v>206</v>
      </c>
      <c r="K90" s="544">
        <v>141</v>
      </c>
      <c r="L90" s="544">
        <v>65</v>
      </c>
      <c r="M90" s="544">
        <v>36822</v>
      </c>
      <c r="N90" s="544">
        <v>24399</v>
      </c>
      <c r="O90" s="544">
        <v>12423</v>
      </c>
      <c r="P90" s="523">
        <v>11.5</v>
      </c>
      <c r="Q90" s="523">
        <v>2.9</v>
      </c>
      <c r="R90" s="523">
        <v>28.4</v>
      </c>
    </row>
    <row r="91" spans="2:18" ht="16.5" customHeight="1">
      <c r="B91" s="458" t="s">
        <v>281</v>
      </c>
      <c r="C91" s="471" t="s">
        <v>406</v>
      </c>
      <c r="D91" s="544">
        <v>2098</v>
      </c>
      <c r="E91" s="544">
        <v>1590</v>
      </c>
      <c r="F91" s="544">
        <v>508</v>
      </c>
      <c r="G91" s="544">
        <v>3</v>
      </c>
      <c r="H91" s="544">
        <v>3</v>
      </c>
      <c r="I91" s="544">
        <v>0</v>
      </c>
      <c r="J91" s="544">
        <v>11</v>
      </c>
      <c r="K91" s="544">
        <v>10</v>
      </c>
      <c r="L91" s="544">
        <v>1</v>
      </c>
      <c r="M91" s="544">
        <v>2090</v>
      </c>
      <c r="N91" s="544">
        <v>1583</v>
      </c>
      <c r="O91" s="544">
        <v>507</v>
      </c>
      <c r="P91" s="523">
        <v>2.8</v>
      </c>
      <c r="Q91" s="523">
        <v>1.6</v>
      </c>
      <c r="R91" s="523">
        <v>6.5</v>
      </c>
    </row>
    <row r="92" spans="2:18" ht="16.5" customHeight="1">
      <c r="B92" s="458" t="s">
        <v>122</v>
      </c>
      <c r="C92" s="471" t="s">
        <v>129</v>
      </c>
      <c r="D92" s="544">
        <v>88508</v>
      </c>
      <c r="E92" s="544">
        <v>71696</v>
      </c>
      <c r="F92" s="544">
        <v>16812</v>
      </c>
      <c r="G92" s="544">
        <v>602</v>
      </c>
      <c r="H92" s="544">
        <v>421</v>
      </c>
      <c r="I92" s="544">
        <v>181</v>
      </c>
      <c r="J92" s="544">
        <v>1096</v>
      </c>
      <c r="K92" s="544">
        <v>826</v>
      </c>
      <c r="L92" s="544">
        <v>270</v>
      </c>
      <c r="M92" s="544">
        <v>88014</v>
      </c>
      <c r="N92" s="544">
        <v>71291</v>
      </c>
      <c r="O92" s="544">
        <v>16723</v>
      </c>
      <c r="P92" s="523">
        <v>1.2</v>
      </c>
      <c r="Q92" s="523">
        <v>0.7</v>
      </c>
      <c r="R92" s="523">
        <v>3.2</v>
      </c>
    </row>
    <row r="93" spans="2:18" ht="16.5" customHeight="1">
      <c r="B93" s="458" t="s">
        <v>273</v>
      </c>
      <c r="C93" s="472" t="s">
        <v>171</v>
      </c>
      <c r="D93" s="544">
        <v>6696</v>
      </c>
      <c r="E93" s="544">
        <v>4469</v>
      </c>
      <c r="F93" s="544">
        <v>2227</v>
      </c>
      <c r="G93" s="544">
        <v>27</v>
      </c>
      <c r="H93" s="544">
        <v>20</v>
      </c>
      <c r="I93" s="544">
        <v>7</v>
      </c>
      <c r="J93" s="544">
        <v>39</v>
      </c>
      <c r="K93" s="544">
        <v>13</v>
      </c>
      <c r="L93" s="544">
        <v>26</v>
      </c>
      <c r="M93" s="544">
        <v>6684</v>
      </c>
      <c r="N93" s="544">
        <v>4476</v>
      </c>
      <c r="O93" s="544">
        <v>2208</v>
      </c>
      <c r="P93" s="523">
        <v>4.5999999999999996</v>
      </c>
      <c r="Q93" s="523">
        <v>2.5</v>
      </c>
      <c r="R93" s="523">
        <v>8.9</v>
      </c>
    </row>
    <row r="94" spans="2:18" ht="16.5" customHeight="1">
      <c r="B94" s="455" t="s">
        <v>121</v>
      </c>
      <c r="C94" s="473" t="s">
        <v>227</v>
      </c>
      <c r="D94" s="542">
        <v>24948</v>
      </c>
      <c r="E94" s="542">
        <v>18710</v>
      </c>
      <c r="F94" s="542">
        <v>6238</v>
      </c>
      <c r="G94" s="542">
        <v>41</v>
      </c>
      <c r="H94" s="542">
        <v>30</v>
      </c>
      <c r="I94" s="542">
        <v>11</v>
      </c>
      <c r="J94" s="542">
        <v>157</v>
      </c>
      <c r="K94" s="542">
        <v>91</v>
      </c>
      <c r="L94" s="542">
        <v>66</v>
      </c>
      <c r="M94" s="542">
        <v>24832</v>
      </c>
      <c r="N94" s="542">
        <v>18649</v>
      </c>
      <c r="O94" s="542">
        <v>6183</v>
      </c>
      <c r="P94" s="525">
        <v>17.5</v>
      </c>
      <c r="Q94" s="525">
        <v>16.899999999999999</v>
      </c>
      <c r="R94" s="525">
        <v>19.3</v>
      </c>
    </row>
    <row r="95" spans="2:18" ht="16.5" customHeight="1">
      <c r="B95" s="459" t="s">
        <v>252</v>
      </c>
      <c r="C95" s="474" t="s">
        <v>440</v>
      </c>
      <c r="D95" s="547">
        <v>67523</v>
      </c>
      <c r="E95" s="547">
        <v>20159</v>
      </c>
      <c r="F95" s="547">
        <v>47364</v>
      </c>
      <c r="G95" s="547">
        <v>1265</v>
      </c>
      <c r="H95" s="547">
        <v>714</v>
      </c>
      <c r="I95" s="547">
        <v>551</v>
      </c>
      <c r="J95" s="547">
        <v>1307</v>
      </c>
      <c r="K95" s="547">
        <v>625</v>
      </c>
      <c r="L95" s="547">
        <v>682</v>
      </c>
      <c r="M95" s="547">
        <v>67481</v>
      </c>
      <c r="N95" s="547">
        <v>20248</v>
      </c>
      <c r="O95" s="547">
        <v>47233</v>
      </c>
      <c r="P95" s="526">
        <v>66.3</v>
      </c>
      <c r="Q95" s="526">
        <v>40.299999999999997</v>
      </c>
      <c r="R95" s="526">
        <v>77.5</v>
      </c>
    </row>
    <row r="96" spans="2:18" ht="16.5" customHeight="1">
      <c r="B96" s="457" t="s">
        <v>417</v>
      </c>
      <c r="C96" s="470" t="s">
        <v>307</v>
      </c>
      <c r="D96" s="539">
        <v>17689</v>
      </c>
      <c r="E96" s="539">
        <v>7800</v>
      </c>
      <c r="F96" s="539">
        <v>9889</v>
      </c>
      <c r="G96" s="539">
        <v>349</v>
      </c>
      <c r="H96" s="539">
        <v>79</v>
      </c>
      <c r="I96" s="539">
        <v>270</v>
      </c>
      <c r="J96" s="539">
        <v>530</v>
      </c>
      <c r="K96" s="539">
        <v>226</v>
      </c>
      <c r="L96" s="539">
        <v>304</v>
      </c>
      <c r="M96" s="539">
        <v>17508</v>
      </c>
      <c r="N96" s="539">
        <v>7653</v>
      </c>
      <c r="O96" s="539">
        <v>9855</v>
      </c>
      <c r="P96" s="517">
        <v>54</v>
      </c>
      <c r="Q96" s="517">
        <v>30.7</v>
      </c>
      <c r="R96" s="517">
        <v>72.099999999999994</v>
      </c>
    </row>
    <row r="97" spans="2:18" ht="16.5" customHeight="1">
      <c r="B97" s="458" t="s">
        <v>504</v>
      </c>
      <c r="C97" s="471" t="s">
        <v>505</v>
      </c>
      <c r="D97" s="544">
        <v>26381</v>
      </c>
      <c r="E97" s="544">
        <v>8559</v>
      </c>
      <c r="F97" s="544">
        <v>17822</v>
      </c>
      <c r="G97" s="544">
        <v>1311</v>
      </c>
      <c r="H97" s="544">
        <v>465</v>
      </c>
      <c r="I97" s="544">
        <v>846</v>
      </c>
      <c r="J97" s="544">
        <v>1556</v>
      </c>
      <c r="K97" s="544">
        <v>644</v>
      </c>
      <c r="L97" s="544">
        <v>912</v>
      </c>
      <c r="M97" s="544">
        <v>26136</v>
      </c>
      <c r="N97" s="544">
        <v>8380</v>
      </c>
      <c r="O97" s="544">
        <v>17756</v>
      </c>
      <c r="P97" s="523">
        <v>83.5</v>
      </c>
      <c r="Q97" s="523">
        <v>76.8</v>
      </c>
      <c r="R97" s="523">
        <v>86.6</v>
      </c>
    </row>
    <row r="98" spans="2:18" ht="16.5" customHeight="1">
      <c r="B98" s="455" t="s">
        <v>160</v>
      </c>
      <c r="C98" s="469" t="s">
        <v>506</v>
      </c>
      <c r="D98" s="542">
        <v>64466</v>
      </c>
      <c r="E98" s="542">
        <v>20864</v>
      </c>
      <c r="F98" s="542">
        <v>43602</v>
      </c>
      <c r="G98" s="542">
        <v>807</v>
      </c>
      <c r="H98" s="542">
        <v>160</v>
      </c>
      <c r="I98" s="542">
        <v>647</v>
      </c>
      <c r="J98" s="542">
        <v>1005</v>
      </c>
      <c r="K98" s="542">
        <v>390</v>
      </c>
      <c r="L98" s="542">
        <v>615</v>
      </c>
      <c r="M98" s="542">
        <v>64268</v>
      </c>
      <c r="N98" s="542">
        <v>20634</v>
      </c>
      <c r="O98" s="542">
        <v>43634</v>
      </c>
      <c r="P98" s="525">
        <v>14.4</v>
      </c>
      <c r="Q98" s="525">
        <v>11.2</v>
      </c>
      <c r="R98" s="525">
        <v>15.8</v>
      </c>
    </row>
    <row r="99" spans="2:18" ht="16.5" customHeight="1">
      <c r="B99" s="459" t="s">
        <v>124</v>
      </c>
      <c r="C99" s="468" t="s">
        <v>24</v>
      </c>
      <c r="D99" s="547">
        <v>64704</v>
      </c>
      <c r="E99" s="547">
        <v>25399</v>
      </c>
      <c r="F99" s="547">
        <v>39305</v>
      </c>
      <c r="G99" s="547">
        <v>1309</v>
      </c>
      <c r="H99" s="547">
        <v>622</v>
      </c>
      <c r="I99" s="547">
        <v>687</v>
      </c>
      <c r="J99" s="547">
        <v>2533</v>
      </c>
      <c r="K99" s="547">
        <v>1296</v>
      </c>
      <c r="L99" s="547">
        <v>1237</v>
      </c>
      <c r="M99" s="547">
        <v>63480</v>
      </c>
      <c r="N99" s="547">
        <v>24725</v>
      </c>
      <c r="O99" s="547">
        <v>38755</v>
      </c>
      <c r="P99" s="526">
        <v>29.8</v>
      </c>
      <c r="Q99" s="526">
        <v>30.7</v>
      </c>
      <c r="R99" s="526">
        <v>29.1</v>
      </c>
    </row>
    <row r="100" spans="2:18" ht="16.5" customHeight="1">
      <c r="B100" s="457" t="s">
        <v>29</v>
      </c>
      <c r="C100" s="470" t="s">
        <v>168</v>
      </c>
      <c r="D100" s="542">
        <v>35739</v>
      </c>
      <c r="E100" s="542">
        <v>15939</v>
      </c>
      <c r="F100" s="542">
        <v>19800</v>
      </c>
      <c r="G100" s="542">
        <v>885</v>
      </c>
      <c r="H100" s="542">
        <v>433</v>
      </c>
      <c r="I100" s="542">
        <v>452</v>
      </c>
      <c r="J100" s="542">
        <v>3139</v>
      </c>
      <c r="K100" s="542">
        <v>686</v>
      </c>
      <c r="L100" s="542">
        <v>2453</v>
      </c>
      <c r="M100" s="542">
        <v>33485</v>
      </c>
      <c r="N100" s="542">
        <v>15686</v>
      </c>
      <c r="O100" s="542">
        <v>17799</v>
      </c>
      <c r="P100" s="525">
        <v>12.3</v>
      </c>
      <c r="Q100" s="525">
        <v>8.6999999999999993</v>
      </c>
      <c r="R100" s="525">
        <v>15.4</v>
      </c>
    </row>
    <row r="101" spans="2:18" ht="16.5" customHeight="1">
      <c r="B101" s="458" t="s">
        <v>379</v>
      </c>
      <c r="C101" s="471" t="s">
        <v>507</v>
      </c>
      <c r="D101" s="544">
        <v>45563</v>
      </c>
      <c r="E101" s="544">
        <v>31373</v>
      </c>
      <c r="F101" s="544">
        <v>14190</v>
      </c>
      <c r="G101" s="544">
        <v>1306</v>
      </c>
      <c r="H101" s="544">
        <v>944</v>
      </c>
      <c r="I101" s="544">
        <v>362</v>
      </c>
      <c r="J101" s="544">
        <v>1103</v>
      </c>
      <c r="K101" s="544">
        <v>759</v>
      </c>
      <c r="L101" s="544">
        <v>344</v>
      </c>
      <c r="M101" s="544">
        <v>45766</v>
      </c>
      <c r="N101" s="544">
        <v>31558</v>
      </c>
      <c r="O101" s="544">
        <v>14208</v>
      </c>
      <c r="P101" s="523">
        <v>40.799999999999997</v>
      </c>
      <c r="Q101" s="523">
        <v>28.8</v>
      </c>
      <c r="R101" s="523">
        <v>67.5</v>
      </c>
    </row>
    <row r="102" spans="2:18" ht="16.5" customHeight="1">
      <c r="B102" s="459" t="s">
        <v>468</v>
      </c>
      <c r="C102" s="468" t="s">
        <v>508</v>
      </c>
      <c r="D102" s="550">
        <v>8788</v>
      </c>
      <c r="E102" s="550">
        <v>7280</v>
      </c>
      <c r="F102" s="550">
        <v>1508</v>
      </c>
      <c r="G102" s="550">
        <v>42</v>
      </c>
      <c r="H102" s="550">
        <v>0</v>
      </c>
      <c r="I102" s="550">
        <v>42</v>
      </c>
      <c r="J102" s="550">
        <v>26</v>
      </c>
      <c r="K102" s="550">
        <v>26</v>
      </c>
      <c r="L102" s="550">
        <v>0</v>
      </c>
      <c r="M102" s="550">
        <v>8804</v>
      </c>
      <c r="N102" s="550">
        <v>7254</v>
      </c>
      <c r="O102" s="550">
        <v>1550</v>
      </c>
      <c r="P102" s="529">
        <v>15.6</v>
      </c>
      <c r="Q102" s="529">
        <v>13.7</v>
      </c>
      <c r="R102" s="529">
        <v>24.6</v>
      </c>
    </row>
  </sheetData>
  <mergeCells count="12">
    <mergeCell ref="D3:F3"/>
    <mergeCell ref="G3:I3"/>
    <mergeCell ref="J3:L3"/>
    <mergeCell ref="M3:O3"/>
    <mergeCell ref="P3:R3"/>
    <mergeCell ref="D54:F54"/>
    <mergeCell ref="G54:I54"/>
    <mergeCell ref="J54:L54"/>
    <mergeCell ref="M54:O54"/>
    <mergeCell ref="P54:R54"/>
    <mergeCell ref="B3:C4"/>
    <mergeCell ref="B54:C55"/>
  </mergeCells>
  <phoneticPr fontId="5"/>
  <dataValidations count="1">
    <dataValidation type="whole" allowBlank="1" showDropDown="0" showInputMessage="1" showErrorMessage="1" errorTitle="入力エラー" error="入力した値に誤りがあります" sqref="C6:C42 C96:C102 D6:IV51 A30:A51 A6:A25 C45:C51 A57:A80 A85:A102 D94:IV102 C57:IV93">
      <formula1>-999999999999</formula1>
      <formula2>999999999999</formula2>
    </dataValidation>
  </dataValidations>
  <printOptions horizontalCentered="1"/>
  <pageMargins left="0.19685039370078741" right="0.19685039370078741" top="0.59055118110236227" bottom="0.19685039370078741" header="0" footer="0"/>
  <pageSetup paperSize="9" scale="65" fitToWidth="1" fitToHeight="1" orientation="landscape" usePrinterDefaults="1" r:id="rId1"/>
  <headerFooter alignWithMargins="0"/>
  <rowBreaks count="1" manualBreakCount="1">
    <brk id="5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5">
    <tabColor indexed="53"/>
  </sheetPr>
  <dimension ref="A4:W53"/>
  <sheetViews>
    <sheetView view="pageBreakPreview" zoomScaleSheetLayoutView="100" workbookViewId="0"/>
  </sheetViews>
  <sheetFormatPr defaultColWidth="9" defaultRowHeight="11"/>
  <cols>
    <col min="1" max="1" width="7" style="555" customWidth="1"/>
    <col min="2" max="2" width="3.90625" style="555" customWidth="1"/>
    <col min="3" max="3" width="16.6328125" style="201" customWidth="1"/>
    <col min="4" max="4" width="10" style="201" customWidth="1"/>
    <col min="5" max="6" width="9.90625" style="201" customWidth="1"/>
    <col min="7" max="7" width="10" style="201" customWidth="1"/>
    <col min="8" max="9" width="9.90625" style="201" customWidth="1"/>
    <col min="10" max="10" width="10" style="201" customWidth="1"/>
    <col min="11" max="12" width="9.90625" style="201" customWidth="1"/>
    <col min="13" max="13" width="10" style="201" customWidth="1"/>
    <col min="14" max="15" width="9.90625" style="201" customWidth="1"/>
    <col min="16" max="16" width="9" style="201" bestFit="1" customWidth="0"/>
    <col min="17" max="16384" width="9" style="201"/>
  </cols>
  <sheetData>
    <row r="4" spans="1:23">
      <c r="F4" s="580"/>
    </row>
    <row r="6" spans="1:23" ht="16.5" customHeight="1">
      <c r="C6" s="1"/>
      <c r="E6" s="574" t="s">
        <v>414</v>
      </c>
    </row>
    <row r="7" spans="1:23" ht="16" customHeight="1"/>
    <row r="8" spans="1:23" ht="17.149999999999999" customHeight="1">
      <c r="C8" s="460">
        <v>45536</v>
      </c>
      <c r="O8" s="587" t="s">
        <v>447</v>
      </c>
    </row>
    <row r="9" spans="1:23" ht="17.149999999999999" customHeight="1">
      <c r="B9" s="558" t="s">
        <v>141</v>
      </c>
      <c r="C9" s="562"/>
      <c r="D9" s="569"/>
      <c r="E9" s="575" t="s">
        <v>516</v>
      </c>
      <c r="F9" s="581"/>
      <c r="G9" s="575"/>
      <c r="H9" s="575" t="s">
        <v>517</v>
      </c>
      <c r="I9" s="581"/>
      <c r="J9" s="575"/>
      <c r="K9" s="575" t="s">
        <v>156</v>
      </c>
      <c r="L9" s="581"/>
      <c r="M9" s="575"/>
      <c r="N9" s="575" t="s">
        <v>481</v>
      </c>
      <c r="O9" s="581"/>
    </row>
    <row r="10" spans="1:23" ht="9" customHeight="1">
      <c r="B10" s="559"/>
      <c r="C10" s="563"/>
      <c r="D10" s="570" t="s">
        <v>193</v>
      </c>
      <c r="E10" s="576"/>
      <c r="F10" s="582"/>
      <c r="G10" s="570" t="s">
        <v>193</v>
      </c>
      <c r="H10" s="576"/>
      <c r="I10" s="582"/>
      <c r="J10" s="570" t="s">
        <v>193</v>
      </c>
      <c r="K10" s="576"/>
      <c r="L10" s="582"/>
      <c r="M10" s="570" t="s">
        <v>193</v>
      </c>
      <c r="N10" s="576"/>
      <c r="O10" s="582"/>
    </row>
    <row r="11" spans="1:23" ht="17.149999999999999" customHeight="1">
      <c r="B11" s="560"/>
      <c r="C11" s="564"/>
      <c r="D11" s="571"/>
      <c r="E11" s="577" t="s">
        <v>12</v>
      </c>
      <c r="F11" s="583" t="s">
        <v>143</v>
      </c>
      <c r="G11" s="571"/>
      <c r="H11" s="577" t="s">
        <v>12</v>
      </c>
      <c r="I11" s="583" t="s">
        <v>143</v>
      </c>
      <c r="J11" s="571"/>
      <c r="K11" s="577" t="s">
        <v>12</v>
      </c>
      <c r="L11" s="583" t="s">
        <v>143</v>
      </c>
      <c r="M11" s="571"/>
      <c r="N11" s="577" t="s">
        <v>12</v>
      </c>
      <c r="O11" s="583" t="s">
        <v>143</v>
      </c>
      <c r="Q11" s="588"/>
      <c r="R11" s="588"/>
      <c r="S11" s="588"/>
      <c r="T11" s="588"/>
      <c r="U11" s="588"/>
      <c r="V11" s="588"/>
      <c r="W11" s="588"/>
    </row>
    <row r="12" spans="1:23" ht="17.149999999999999" customHeight="1">
      <c r="B12" s="373" t="s">
        <v>319</v>
      </c>
      <c r="C12" s="565" t="s">
        <v>142</v>
      </c>
      <c r="D12" s="572">
        <v>388595</v>
      </c>
      <c r="E12" s="578">
        <v>388092</v>
      </c>
      <c r="F12" s="584">
        <v>503</v>
      </c>
      <c r="G12" s="572">
        <v>297034</v>
      </c>
      <c r="H12" s="578">
        <v>290819</v>
      </c>
      <c r="I12" s="584">
        <v>6215</v>
      </c>
      <c r="J12" s="578">
        <v>259563</v>
      </c>
      <c r="K12" s="578">
        <v>254446</v>
      </c>
      <c r="L12" s="584">
        <v>5117</v>
      </c>
      <c r="M12" s="578">
        <v>236257</v>
      </c>
      <c r="N12" s="578">
        <v>233336</v>
      </c>
      <c r="O12" s="584">
        <v>2921</v>
      </c>
      <c r="Q12" s="588"/>
      <c r="R12" s="588"/>
      <c r="S12" s="588"/>
      <c r="T12" s="588"/>
      <c r="U12" s="588"/>
      <c r="V12" s="588"/>
      <c r="W12" s="588"/>
    </row>
    <row r="13" spans="1:23" ht="17.149999999999999" customHeight="1">
      <c r="A13" s="8"/>
      <c r="B13" s="373" t="s">
        <v>235</v>
      </c>
      <c r="C13" s="566" t="s">
        <v>19</v>
      </c>
      <c r="D13" s="572" t="s">
        <v>522</v>
      </c>
      <c r="E13" s="578" t="s">
        <v>522</v>
      </c>
      <c r="F13" s="584" t="s">
        <v>522</v>
      </c>
      <c r="G13" s="572" t="s">
        <v>48</v>
      </c>
      <c r="H13" s="578" t="s">
        <v>48</v>
      </c>
      <c r="I13" s="584" t="s">
        <v>48</v>
      </c>
      <c r="J13" s="578">
        <v>475275</v>
      </c>
      <c r="K13" s="578">
        <v>382243</v>
      </c>
      <c r="L13" s="584">
        <v>93032</v>
      </c>
      <c r="M13" s="578">
        <v>353980</v>
      </c>
      <c r="N13" s="578">
        <v>353636</v>
      </c>
      <c r="O13" s="584">
        <v>344</v>
      </c>
      <c r="Q13" s="588"/>
      <c r="R13" s="588"/>
      <c r="S13" s="588"/>
      <c r="T13" s="588"/>
      <c r="U13" s="588"/>
      <c r="V13" s="588"/>
      <c r="W13" s="588"/>
    </row>
    <row r="14" spans="1:23" ht="17.149999999999999" customHeight="1">
      <c r="B14" s="373" t="s">
        <v>267</v>
      </c>
      <c r="C14" s="566" t="s">
        <v>120</v>
      </c>
      <c r="D14" s="572">
        <v>414413</v>
      </c>
      <c r="E14" s="578">
        <v>413896</v>
      </c>
      <c r="F14" s="584">
        <v>517</v>
      </c>
      <c r="G14" s="572">
        <v>329856</v>
      </c>
      <c r="H14" s="578">
        <v>315933</v>
      </c>
      <c r="I14" s="584">
        <v>13923</v>
      </c>
      <c r="J14" s="578">
        <v>306319</v>
      </c>
      <c r="K14" s="578">
        <v>304492</v>
      </c>
      <c r="L14" s="584">
        <v>1827</v>
      </c>
      <c r="M14" s="578">
        <v>256635</v>
      </c>
      <c r="N14" s="578">
        <v>249163</v>
      </c>
      <c r="O14" s="584">
        <v>7472</v>
      </c>
      <c r="Q14" s="588"/>
      <c r="R14" s="588"/>
      <c r="S14" s="588"/>
      <c r="T14" s="588"/>
      <c r="U14" s="588"/>
      <c r="V14" s="588"/>
      <c r="W14" s="588"/>
    </row>
    <row r="15" spans="1:23" ht="17.149999999999999" customHeight="1">
      <c r="B15" s="373" t="s">
        <v>166</v>
      </c>
      <c r="C15" s="567" t="s">
        <v>432</v>
      </c>
      <c r="D15" s="572" t="s">
        <v>48</v>
      </c>
      <c r="E15" s="578" t="s">
        <v>48</v>
      </c>
      <c r="F15" s="584" t="s">
        <v>48</v>
      </c>
      <c r="G15" s="572" t="s">
        <v>48</v>
      </c>
      <c r="H15" s="578" t="s">
        <v>48</v>
      </c>
      <c r="I15" s="584" t="s">
        <v>48</v>
      </c>
      <c r="J15" s="578">
        <v>510704</v>
      </c>
      <c r="K15" s="578">
        <v>510256</v>
      </c>
      <c r="L15" s="584">
        <v>448</v>
      </c>
      <c r="M15" s="578">
        <v>413958</v>
      </c>
      <c r="N15" s="578">
        <v>413958</v>
      </c>
      <c r="O15" s="584">
        <v>0</v>
      </c>
      <c r="Q15" s="588"/>
      <c r="R15" s="588"/>
      <c r="S15" s="588"/>
      <c r="T15" s="588"/>
      <c r="U15" s="588"/>
      <c r="V15" s="588"/>
      <c r="W15" s="588"/>
    </row>
    <row r="16" spans="1:23" ht="17.149999999999999" customHeight="1">
      <c r="B16" s="373" t="s">
        <v>345</v>
      </c>
      <c r="C16" s="566" t="s">
        <v>433</v>
      </c>
      <c r="D16" s="572" t="s">
        <v>522</v>
      </c>
      <c r="E16" s="578" t="s">
        <v>522</v>
      </c>
      <c r="F16" s="584" t="s">
        <v>522</v>
      </c>
      <c r="G16" s="572">
        <v>330547</v>
      </c>
      <c r="H16" s="578">
        <v>330495</v>
      </c>
      <c r="I16" s="584">
        <v>52</v>
      </c>
      <c r="J16" s="578">
        <v>345306</v>
      </c>
      <c r="K16" s="578">
        <v>345306</v>
      </c>
      <c r="L16" s="584">
        <v>0</v>
      </c>
      <c r="M16" s="578">
        <v>307525</v>
      </c>
      <c r="N16" s="578">
        <v>307525</v>
      </c>
      <c r="O16" s="584">
        <v>0</v>
      </c>
      <c r="Q16" s="588"/>
      <c r="R16" s="588"/>
      <c r="S16" s="588"/>
      <c r="T16" s="588"/>
      <c r="U16" s="588"/>
      <c r="V16" s="588"/>
      <c r="W16" s="588"/>
    </row>
    <row r="17" spans="1:23" ht="17.149999999999999" customHeight="1">
      <c r="A17" s="8" t="s">
        <v>482</v>
      </c>
      <c r="B17" s="373" t="s">
        <v>10</v>
      </c>
      <c r="C17" s="566" t="s">
        <v>110</v>
      </c>
      <c r="D17" s="572" t="s">
        <v>48</v>
      </c>
      <c r="E17" s="578" t="s">
        <v>48</v>
      </c>
      <c r="F17" s="584" t="s">
        <v>48</v>
      </c>
      <c r="G17" s="572">
        <v>235353</v>
      </c>
      <c r="H17" s="578">
        <v>235353</v>
      </c>
      <c r="I17" s="584">
        <v>0</v>
      </c>
      <c r="J17" s="578">
        <v>233474</v>
      </c>
      <c r="K17" s="578">
        <v>233474</v>
      </c>
      <c r="L17" s="584">
        <v>0</v>
      </c>
      <c r="M17" s="578">
        <v>308081</v>
      </c>
      <c r="N17" s="578">
        <v>308081</v>
      </c>
      <c r="O17" s="584">
        <v>0</v>
      </c>
      <c r="Q17" s="588"/>
      <c r="R17" s="588"/>
      <c r="S17" s="588"/>
      <c r="T17" s="588"/>
      <c r="U17" s="588"/>
      <c r="V17" s="588"/>
      <c r="W17" s="588"/>
    </row>
    <row r="18" spans="1:23" ht="17.149999999999999" customHeight="1">
      <c r="A18" s="556">
        <v>20</v>
      </c>
      <c r="B18" s="373" t="s">
        <v>57</v>
      </c>
      <c r="C18" s="566" t="s">
        <v>146</v>
      </c>
      <c r="D18" s="572">
        <v>313043</v>
      </c>
      <c r="E18" s="578">
        <v>306514</v>
      </c>
      <c r="F18" s="584">
        <v>6529</v>
      </c>
      <c r="G18" s="572">
        <v>261176</v>
      </c>
      <c r="H18" s="578">
        <v>259934</v>
      </c>
      <c r="I18" s="584">
        <v>1242</v>
      </c>
      <c r="J18" s="578">
        <v>199048</v>
      </c>
      <c r="K18" s="578">
        <v>198194</v>
      </c>
      <c r="L18" s="584">
        <v>854</v>
      </c>
      <c r="M18" s="578">
        <v>237286</v>
      </c>
      <c r="N18" s="578">
        <v>232565</v>
      </c>
      <c r="O18" s="584">
        <v>4721</v>
      </c>
      <c r="Q18" s="588"/>
      <c r="R18" s="588"/>
      <c r="S18" s="588"/>
      <c r="T18" s="588"/>
      <c r="U18" s="588"/>
      <c r="V18" s="588"/>
      <c r="W18" s="588"/>
    </row>
    <row r="19" spans="1:23" ht="17.149999999999999" customHeight="1">
      <c r="A19" s="557" t="s">
        <v>482</v>
      </c>
      <c r="B19" s="373" t="s">
        <v>198</v>
      </c>
      <c r="C19" s="566" t="s">
        <v>64</v>
      </c>
      <c r="D19" s="572" t="s">
        <v>48</v>
      </c>
      <c r="E19" s="578" t="s">
        <v>48</v>
      </c>
      <c r="F19" s="584" t="s">
        <v>48</v>
      </c>
      <c r="G19" s="572">
        <v>372481</v>
      </c>
      <c r="H19" s="578">
        <v>370913</v>
      </c>
      <c r="I19" s="584">
        <v>1568</v>
      </c>
      <c r="J19" s="578">
        <v>374408</v>
      </c>
      <c r="K19" s="578">
        <v>311824</v>
      </c>
      <c r="L19" s="584">
        <v>62584</v>
      </c>
      <c r="M19" s="578">
        <v>347011</v>
      </c>
      <c r="N19" s="578">
        <v>337093</v>
      </c>
      <c r="O19" s="584">
        <v>9918</v>
      </c>
      <c r="Q19" s="588"/>
      <c r="R19" s="588"/>
      <c r="S19" s="588"/>
      <c r="T19" s="588"/>
      <c r="U19" s="588"/>
      <c r="V19" s="588"/>
      <c r="W19" s="588"/>
    </row>
    <row r="20" spans="1:23" ht="17.149999999999999" customHeight="1">
      <c r="B20" s="373" t="s">
        <v>40</v>
      </c>
      <c r="C20" s="567" t="s">
        <v>340</v>
      </c>
      <c r="D20" s="572" t="s">
        <v>522</v>
      </c>
      <c r="E20" s="578" t="s">
        <v>522</v>
      </c>
      <c r="F20" s="584" t="s">
        <v>522</v>
      </c>
      <c r="G20" s="572">
        <v>300128</v>
      </c>
      <c r="H20" s="578">
        <v>298791</v>
      </c>
      <c r="I20" s="584">
        <v>1337</v>
      </c>
      <c r="J20" s="578">
        <v>185957</v>
      </c>
      <c r="K20" s="578">
        <v>185957</v>
      </c>
      <c r="L20" s="584">
        <v>0</v>
      </c>
      <c r="M20" s="578">
        <v>225154</v>
      </c>
      <c r="N20" s="578">
        <v>223984</v>
      </c>
      <c r="O20" s="584">
        <v>1170</v>
      </c>
      <c r="Q20" s="588"/>
      <c r="R20" s="588"/>
      <c r="S20" s="588"/>
      <c r="T20" s="588"/>
      <c r="U20" s="588"/>
      <c r="V20" s="588"/>
      <c r="W20" s="588"/>
    </row>
    <row r="21" spans="1:23" ht="17.149999999999999" customHeight="1">
      <c r="B21" s="373" t="s">
        <v>172</v>
      </c>
      <c r="C21" s="567" t="s">
        <v>271</v>
      </c>
      <c r="D21" s="572" t="s">
        <v>48</v>
      </c>
      <c r="E21" s="578" t="s">
        <v>48</v>
      </c>
      <c r="F21" s="584" t="s">
        <v>48</v>
      </c>
      <c r="G21" s="572">
        <v>390801</v>
      </c>
      <c r="H21" s="578">
        <v>390801</v>
      </c>
      <c r="I21" s="584">
        <v>0</v>
      </c>
      <c r="J21" s="578">
        <v>436125</v>
      </c>
      <c r="K21" s="578">
        <v>431162</v>
      </c>
      <c r="L21" s="584">
        <v>4963</v>
      </c>
      <c r="M21" s="578">
        <v>266408</v>
      </c>
      <c r="N21" s="578">
        <v>266408</v>
      </c>
      <c r="O21" s="584">
        <v>0</v>
      </c>
      <c r="Q21" s="588"/>
      <c r="R21" s="588"/>
      <c r="S21" s="588"/>
      <c r="T21" s="588"/>
      <c r="U21" s="588"/>
      <c r="V21" s="588"/>
      <c r="W21" s="588"/>
    </row>
    <row r="22" spans="1:23" ht="17.149999999999999" customHeight="1">
      <c r="B22" s="373" t="s">
        <v>41</v>
      </c>
      <c r="C22" s="567" t="s">
        <v>231</v>
      </c>
      <c r="D22" s="572" t="s">
        <v>522</v>
      </c>
      <c r="E22" s="578" t="s">
        <v>522</v>
      </c>
      <c r="F22" s="584" t="s">
        <v>522</v>
      </c>
      <c r="G22" s="572">
        <v>212144</v>
      </c>
      <c r="H22" s="578">
        <v>212119</v>
      </c>
      <c r="I22" s="584">
        <v>25</v>
      </c>
      <c r="J22" s="578">
        <v>124493</v>
      </c>
      <c r="K22" s="578">
        <v>124311</v>
      </c>
      <c r="L22" s="584">
        <v>182</v>
      </c>
      <c r="M22" s="578">
        <v>88009</v>
      </c>
      <c r="N22" s="578">
        <v>87701</v>
      </c>
      <c r="O22" s="584">
        <v>308</v>
      </c>
      <c r="Q22" s="588"/>
      <c r="R22" s="588"/>
      <c r="S22" s="588"/>
      <c r="T22" s="588"/>
      <c r="U22" s="588"/>
      <c r="V22" s="588"/>
      <c r="W22" s="588"/>
    </row>
    <row r="23" spans="1:23" ht="17.149999999999999" customHeight="1">
      <c r="B23" s="373" t="s">
        <v>241</v>
      </c>
      <c r="C23" s="567" t="s">
        <v>189</v>
      </c>
      <c r="D23" s="572" t="s">
        <v>522</v>
      </c>
      <c r="E23" s="578" t="s">
        <v>522</v>
      </c>
      <c r="F23" s="584" t="s">
        <v>522</v>
      </c>
      <c r="G23" s="572">
        <v>203138</v>
      </c>
      <c r="H23" s="578">
        <v>203138</v>
      </c>
      <c r="I23" s="584">
        <v>0</v>
      </c>
      <c r="J23" s="578">
        <v>164598</v>
      </c>
      <c r="K23" s="578">
        <v>164555</v>
      </c>
      <c r="L23" s="584">
        <v>43</v>
      </c>
      <c r="M23" s="578">
        <v>171930</v>
      </c>
      <c r="N23" s="578">
        <v>166055</v>
      </c>
      <c r="O23" s="584">
        <v>5875</v>
      </c>
      <c r="Q23" s="588"/>
      <c r="R23" s="588"/>
      <c r="S23" s="588"/>
      <c r="T23" s="588"/>
      <c r="U23" s="588"/>
      <c r="V23" s="588"/>
      <c r="W23" s="588"/>
    </row>
    <row r="24" spans="1:23" ht="17.149999999999999" customHeight="1">
      <c r="B24" s="373" t="s">
        <v>366</v>
      </c>
      <c r="C24" s="566" t="s">
        <v>434</v>
      </c>
      <c r="D24" s="572">
        <v>295033</v>
      </c>
      <c r="E24" s="578">
        <v>294899</v>
      </c>
      <c r="F24" s="584">
        <v>134</v>
      </c>
      <c r="G24" s="572">
        <v>360911</v>
      </c>
      <c r="H24" s="578">
        <v>360911</v>
      </c>
      <c r="I24" s="584">
        <v>0</v>
      </c>
      <c r="J24" s="578">
        <v>326919</v>
      </c>
      <c r="K24" s="578">
        <v>326919</v>
      </c>
      <c r="L24" s="584">
        <v>0</v>
      </c>
      <c r="M24" s="578">
        <v>202387</v>
      </c>
      <c r="N24" s="578">
        <v>200896</v>
      </c>
      <c r="O24" s="584">
        <v>1491</v>
      </c>
      <c r="Q24" s="588"/>
      <c r="R24" s="588"/>
      <c r="S24" s="588"/>
      <c r="T24" s="588"/>
      <c r="U24" s="588"/>
      <c r="V24" s="588"/>
      <c r="W24" s="588"/>
    </row>
    <row r="25" spans="1:23" ht="17.149999999999999" customHeight="1">
      <c r="B25" s="373" t="s">
        <v>99</v>
      </c>
      <c r="C25" s="566" t="s">
        <v>147</v>
      </c>
      <c r="D25" s="572">
        <v>397558</v>
      </c>
      <c r="E25" s="578">
        <v>397238</v>
      </c>
      <c r="F25" s="584">
        <v>320</v>
      </c>
      <c r="G25" s="572">
        <v>287457</v>
      </c>
      <c r="H25" s="578">
        <v>286942</v>
      </c>
      <c r="I25" s="584">
        <v>515</v>
      </c>
      <c r="J25" s="578">
        <v>236666</v>
      </c>
      <c r="K25" s="578">
        <v>236666</v>
      </c>
      <c r="L25" s="584">
        <v>0</v>
      </c>
      <c r="M25" s="578">
        <v>217503</v>
      </c>
      <c r="N25" s="578">
        <v>216789</v>
      </c>
      <c r="O25" s="584">
        <v>714</v>
      </c>
      <c r="Q25" s="588"/>
      <c r="R25" s="588"/>
      <c r="S25" s="588"/>
      <c r="T25" s="588"/>
      <c r="U25" s="588"/>
      <c r="V25" s="588"/>
      <c r="W25" s="588"/>
    </row>
    <row r="26" spans="1:23" ht="17.149999999999999" customHeight="1">
      <c r="B26" s="373" t="s">
        <v>106</v>
      </c>
      <c r="C26" s="566" t="s">
        <v>420</v>
      </c>
      <c r="D26" s="572" t="s">
        <v>48</v>
      </c>
      <c r="E26" s="578" t="s">
        <v>48</v>
      </c>
      <c r="F26" s="584" t="s">
        <v>48</v>
      </c>
      <c r="G26" s="572">
        <v>354816</v>
      </c>
      <c r="H26" s="578">
        <v>354092</v>
      </c>
      <c r="I26" s="584">
        <v>724</v>
      </c>
      <c r="J26" s="578">
        <v>291531</v>
      </c>
      <c r="K26" s="578">
        <v>291404</v>
      </c>
      <c r="L26" s="584">
        <v>127</v>
      </c>
      <c r="M26" s="578">
        <v>277825</v>
      </c>
      <c r="N26" s="578">
        <v>277825</v>
      </c>
      <c r="O26" s="584">
        <v>0</v>
      </c>
      <c r="Q26" s="588"/>
      <c r="R26" s="588"/>
      <c r="S26" s="588"/>
      <c r="T26" s="588"/>
      <c r="U26" s="588"/>
      <c r="V26" s="588"/>
      <c r="W26" s="588"/>
    </row>
    <row r="27" spans="1:23" ht="17.149999999999999" customHeight="1">
      <c r="A27" s="555" t="s">
        <v>82</v>
      </c>
      <c r="B27" s="561" t="s">
        <v>8</v>
      </c>
      <c r="C27" s="568" t="s">
        <v>436</v>
      </c>
      <c r="D27" s="573">
        <v>179051</v>
      </c>
      <c r="E27" s="579">
        <v>179039</v>
      </c>
      <c r="F27" s="585">
        <v>12</v>
      </c>
      <c r="G27" s="573">
        <v>224783</v>
      </c>
      <c r="H27" s="579">
        <v>218907</v>
      </c>
      <c r="I27" s="585">
        <v>5876</v>
      </c>
      <c r="J27" s="579">
        <v>221694</v>
      </c>
      <c r="K27" s="579">
        <v>220046</v>
      </c>
      <c r="L27" s="585">
        <v>1648</v>
      </c>
      <c r="M27" s="579">
        <v>317105</v>
      </c>
      <c r="N27" s="579">
        <v>316354</v>
      </c>
      <c r="O27" s="585">
        <v>751</v>
      </c>
    </row>
    <row r="28" spans="1:23" ht="16" customHeight="1"/>
    <row r="29" spans="1:23" ht="16" customHeight="1"/>
    <row r="30" spans="1:23" ht="16" customHeight="1"/>
    <row r="31" spans="1:23" ht="16" customHeight="1"/>
    <row r="32" spans="1:23" ht="16" customHeight="1"/>
    <row r="33" ht="16" customHeight="1"/>
    <row r="34" ht="16" customHeight="1"/>
    <row r="35" ht="16" customHeight="1"/>
    <row r="36" ht="16" customHeight="1"/>
    <row r="37" ht="16" customHeight="1"/>
    <row r="38" ht="15" customHeight="1"/>
    <row r="39" ht="15" customHeight="1"/>
    <row r="40" ht="15" customHeight="1"/>
    <row r="41" ht="15" customHeight="1"/>
    <row r="42" ht="15" customHeight="1"/>
    <row r="43" ht="15" customHeight="1"/>
    <row r="44" ht="15" customHeight="1"/>
    <row r="45" ht="15" customHeight="1"/>
    <row r="46" ht="15" customHeight="1"/>
    <row r="52" spans="3:7" ht="16.5">
      <c r="C52" s="386"/>
    </row>
    <row r="53" spans="3:7">
      <c r="G53" s="586"/>
    </row>
  </sheetData>
  <mergeCells count="5">
    <mergeCell ref="B9:C11"/>
    <mergeCell ref="D10:D11"/>
    <mergeCell ref="G10:G11"/>
    <mergeCell ref="J10:J11"/>
    <mergeCell ref="M10:M11"/>
  </mergeCells>
  <phoneticPr fontId="5"/>
  <pageMargins left="0.19685039370078741" right="0.19685039370078741" top="0.98425196850393704" bottom="0.98425196850393704" header="0.51181102362204722" footer="0.51181102362204722"/>
  <pageSetup paperSize="9" scale="99" fitToWidth="1" fitToHeight="1" orientation="landscape"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6">
    <tabColor indexed="53"/>
  </sheetPr>
  <dimension ref="A6:T53"/>
  <sheetViews>
    <sheetView topLeftCell="A4" workbookViewId="0"/>
  </sheetViews>
  <sheetFormatPr defaultColWidth="9" defaultRowHeight="11"/>
  <cols>
    <col min="1" max="1" width="7" style="201" customWidth="1"/>
    <col min="2" max="2" width="3.90625" style="201" customWidth="1"/>
    <col min="3" max="3" width="16.6328125" style="201" customWidth="1"/>
    <col min="4" max="4" width="7.08984375" style="201" customWidth="1"/>
    <col min="5" max="5" width="7.6328125" style="201" customWidth="1"/>
    <col min="6" max="8" width="7.26953125" style="201" customWidth="1"/>
    <col min="9" max="9" width="7.6328125" style="201" customWidth="1"/>
    <col min="10" max="12" width="7.26953125" style="201" customWidth="1"/>
    <col min="13" max="13" width="7.6328125" style="201" customWidth="1"/>
    <col min="14" max="15" width="7.26953125" style="201" customWidth="1"/>
    <col min="16" max="16" width="7.08984375" style="201" customWidth="1"/>
    <col min="17" max="17" width="7.6328125" style="201" customWidth="1"/>
    <col min="18" max="19" width="7.26953125" style="201" customWidth="1"/>
    <col min="20" max="20" width="9" style="201" bestFit="1" customWidth="0"/>
    <col min="21" max="16384" width="9" style="201"/>
  </cols>
  <sheetData>
    <row r="6" spans="1:20" ht="16.5" customHeight="1">
      <c r="C6" s="1"/>
      <c r="E6" s="574" t="s">
        <v>518</v>
      </c>
    </row>
    <row r="7" spans="1:20" ht="15.75" customHeight="1"/>
    <row r="8" spans="1:20" ht="17.149999999999999" customHeight="1">
      <c r="C8" s="460">
        <v>45536</v>
      </c>
    </row>
    <row r="9" spans="1:20" ht="17.149999999999999" customHeight="1">
      <c r="B9" s="558" t="s">
        <v>141</v>
      </c>
      <c r="C9" s="562"/>
      <c r="D9" s="591"/>
      <c r="E9" s="597" t="s">
        <v>516</v>
      </c>
      <c r="F9" s="597"/>
      <c r="G9" s="603"/>
      <c r="H9" s="597"/>
      <c r="I9" s="597" t="s">
        <v>517</v>
      </c>
      <c r="J9" s="597"/>
      <c r="K9" s="603"/>
      <c r="L9" s="597"/>
      <c r="M9" s="597" t="s">
        <v>156</v>
      </c>
      <c r="N9" s="597"/>
      <c r="O9" s="603"/>
      <c r="P9" s="597"/>
      <c r="Q9" s="597" t="s">
        <v>481</v>
      </c>
      <c r="R9" s="597"/>
      <c r="S9" s="603"/>
    </row>
    <row r="10" spans="1:20" ht="9" customHeight="1">
      <c r="B10" s="559"/>
      <c r="C10" s="563"/>
      <c r="D10" s="592" t="s">
        <v>22</v>
      </c>
      <c r="E10" s="592" t="s">
        <v>259</v>
      </c>
      <c r="F10" s="601"/>
      <c r="G10" s="562"/>
      <c r="H10" s="592" t="s">
        <v>22</v>
      </c>
      <c r="I10" s="592" t="s">
        <v>259</v>
      </c>
      <c r="J10" s="601"/>
      <c r="K10" s="562"/>
      <c r="L10" s="592" t="s">
        <v>22</v>
      </c>
      <c r="M10" s="592" t="s">
        <v>259</v>
      </c>
      <c r="N10" s="601"/>
      <c r="O10" s="562"/>
      <c r="P10" s="592" t="s">
        <v>22</v>
      </c>
      <c r="Q10" s="592" t="s">
        <v>259</v>
      </c>
      <c r="R10" s="601"/>
      <c r="S10" s="562"/>
    </row>
    <row r="11" spans="1:20" ht="17.149999999999999" customHeight="1">
      <c r="B11" s="560"/>
      <c r="C11" s="564"/>
      <c r="D11" s="593"/>
      <c r="E11" s="593"/>
      <c r="F11" s="602" t="s">
        <v>519</v>
      </c>
      <c r="G11" s="604" t="s">
        <v>262</v>
      </c>
      <c r="H11" s="593"/>
      <c r="I11" s="593"/>
      <c r="J11" s="592" t="s">
        <v>519</v>
      </c>
      <c r="K11" s="608" t="s">
        <v>262</v>
      </c>
      <c r="L11" s="593"/>
      <c r="M11" s="593"/>
      <c r="N11" s="592" t="s">
        <v>519</v>
      </c>
      <c r="O11" s="608" t="s">
        <v>262</v>
      </c>
      <c r="P11" s="593"/>
      <c r="Q11" s="593"/>
      <c r="R11" s="592" t="s">
        <v>519</v>
      </c>
      <c r="S11" s="608" t="s">
        <v>262</v>
      </c>
      <c r="T11" s="587"/>
    </row>
    <row r="12" spans="1:20" s="130" customFormat="1" ht="10.5" customHeight="1">
      <c r="B12" s="589"/>
      <c r="C12" s="590"/>
      <c r="D12" s="594" t="s">
        <v>174</v>
      </c>
      <c r="E12" s="598" t="s">
        <v>184</v>
      </c>
      <c r="F12" s="598" t="s">
        <v>184</v>
      </c>
      <c r="G12" s="605" t="s">
        <v>184</v>
      </c>
      <c r="H12" s="400" t="s">
        <v>174</v>
      </c>
      <c r="I12" s="598" t="s">
        <v>184</v>
      </c>
      <c r="J12" s="598" t="s">
        <v>184</v>
      </c>
      <c r="K12" s="605" t="s">
        <v>184</v>
      </c>
      <c r="L12" s="400" t="s">
        <v>174</v>
      </c>
      <c r="M12" s="598" t="s">
        <v>184</v>
      </c>
      <c r="N12" s="598" t="s">
        <v>184</v>
      </c>
      <c r="O12" s="605" t="s">
        <v>184</v>
      </c>
      <c r="P12" s="400" t="s">
        <v>174</v>
      </c>
      <c r="Q12" s="598" t="s">
        <v>184</v>
      </c>
      <c r="R12" s="598" t="s">
        <v>184</v>
      </c>
      <c r="S12" s="605" t="s">
        <v>184</v>
      </c>
    </row>
    <row r="13" spans="1:20" ht="17.149999999999999" customHeight="1">
      <c r="A13" s="1"/>
      <c r="B13" s="373" t="s">
        <v>319</v>
      </c>
      <c r="C13" s="565" t="s">
        <v>142</v>
      </c>
      <c r="D13" s="595">
        <v>18.2</v>
      </c>
      <c r="E13" s="599">
        <v>153</v>
      </c>
      <c r="F13" s="599">
        <v>139.6</v>
      </c>
      <c r="G13" s="606">
        <v>13.4</v>
      </c>
      <c r="H13" s="599">
        <v>18</v>
      </c>
      <c r="I13" s="599">
        <v>148.1</v>
      </c>
      <c r="J13" s="599">
        <v>134.4</v>
      </c>
      <c r="K13" s="606">
        <v>13.7</v>
      </c>
      <c r="L13" s="599">
        <v>18.100000000000001</v>
      </c>
      <c r="M13" s="599">
        <v>142.1</v>
      </c>
      <c r="N13" s="599">
        <v>129.6</v>
      </c>
      <c r="O13" s="606">
        <v>12.5</v>
      </c>
      <c r="P13" s="599">
        <v>17.5</v>
      </c>
      <c r="Q13" s="599">
        <v>130.30000000000001</v>
      </c>
      <c r="R13" s="599">
        <v>121.9</v>
      </c>
      <c r="S13" s="606">
        <v>8.4</v>
      </c>
    </row>
    <row r="14" spans="1:20" ht="17.149999999999999" customHeight="1">
      <c r="A14" s="1"/>
      <c r="B14" s="373" t="s">
        <v>235</v>
      </c>
      <c r="C14" s="566" t="s">
        <v>19</v>
      </c>
      <c r="D14" s="595" t="s">
        <v>522</v>
      </c>
      <c r="E14" s="599" t="s">
        <v>522</v>
      </c>
      <c r="F14" s="599" t="s">
        <v>522</v>
      </c>
      <c r="G14" s="606" t="s">
        <v>522</v>
      </c>
      <c r="H14" s="599" t="s">
        <v>48</v>
      </c>
      <c r="I14" s="599" t="s">
        <v>48</v>
      </c>
      <c r="J14" s="599" t="s">
        <v>48</v>
      </c>
      <c r="K14" s="606" t="s">
        <v>48</v>
      </c>
      <c r="L14" s="595">
        <v>19.2</v>
      </c>
      <c r="M14" s="599">
        <v>167.1</v>
      </c>
      <c r="N14" s="599">
        <v>144</v>
      </c>
      <c r="O14" s="606">
        <v>23.1</v>
      </c>
      <c r="P14" s="599">
        <v>20</v>
      </c>
      <c r="Q14" s="599">
        <v>161.80000000000001</v>
      </c>
      <c r="R14" s="599">
        <v>150.9</v>
      </c>
      <c r="S14" s="606">
        <v>10.9</v>
      </c>
    </row>
    <row r="15" spans="1:20" ht="17.149999999999999" customHeight="1">
      <c r="B15" s="373" t="s">
        <v>267</v>
      </c>
      <c r="C15" s="566" t="s">
        <v>120</v>
      </c>
      <c r="D15" s="595">
        <v>18.5</v>
      </c>
      <c r="E15" s="599">
        <v>160.30000000000001</v>
      </c>
      <c r="F15" s="599">
        <v>144.6</v>
      </c>
      <c r="G15" s="606">
        <v>15.7</v>
      </c>
      <c r="H15" s="599">
        <v>18</v>
      </c>
      <c r="I15" s="599">
        <v>155.5</v>
      </c>
      <c r="J15" s="599">
        <v>138.9</v>
      </c>
      <c r="K15" s="606">
        <v>16.600000000000001</v>
      </c>
      <c r="L15" s="599">
        <v>19.600000000000001</v>
      </c>
      <c r="M15" s="599">
        <v>161.6</v>
      </c>
      <c r="N15" s="599">
        <v>149.5</v>
      </c>
      <c r="O15" s="606">
        <v>12.1</v>
      </c>
      <c r="P15" s="599">
        <v>19.5</v>
      </c>
      <c r="Q15" s="599">
        <v>152.4</v>
      </c>
      <c r="R15" s="599">
        <v>140.80000000000001</v>
      </c>
      <c r="S15" s="606">
        <v>11.6</v>
      </c>
    </row>
    <row r="16" spans="1:20" ht="17.149999999999999" customHeight="1">
      <c r="B16" s="373" t="s">
        <v>166</v>
      </c>
      <c r="C16" s="567" t="s">
        <v>432</v>
      </c>
      <c r="D16" s="595" t="s">
        <v>48</v>
      </c>
      <c r="E16" s="599" t="s">
        <v>48</v>
      </c>
      <c r="F16" s="599" t="s">
        <v>48</v>
      </c>
      <c r="G16" s="606" t="s">
        <v>48</v>
      </c>
      <c r="H16" s="599" t="s">
        <v>48</v>
      </c>
      <c r="I16" s="599" t="s">
        <v>48</v>
      </c>
      <c r="J16" s="599" t="s">
        <v>48</v>
      </c>
      <c r="K16" s="606" t="s">
        <v>48</v>
      </c>
      <c r="L16" s="595">
        <v>18.5</v>
      </c>
      <c r="M16" s="599">
        <v>154.5</v>
      </c>
      <c r="N16" s="599">
        <v>138.4</v>
      </c>
      <c r="O16" s="606">
        <v>16.100000000000001</v>
      </c>
      <c r="P16" s="595">
        <v>16.100000000000001</v>
      </c>
      <c r="Q16" s="599">
        <v>148.6</v>
      </c>
      <c r="R16" s="599">
        <v>134.19999999999999</v>
      </c>
      <c r="S16" s="606">
        <v>14.4</v>
      </c>
    </row>
    <row r="17" spans="1:19" ht="17.149999999999999" customHeight="1">
      <c r="A17" s="1" t="s">
        <v>482</v>
      </c>
      <c r="B17" s="373" t="s">
        <v>345</v>
      </c>
      <c r="C17" s="566" t="s">
        <v>433</v>
      </c>
      <c r="D17" s="595" t="s">
        <v>522</v>
      </c>
      <c r="E17" s="599" t="s">
        <v>522</v>
      </c>
      <c r="F17" s="599" t="s">
        <v>522</v>
      </c>
      <c r="G17" s="606" t="s">
        <v>522</v>
      </c>
      <c r="H17" s="599">
        <v>16.7</v>
      </c>
      <c r="I17" s="599">
        <v>135.5</v>
      </c>
      <c r="J17" s="599">
        <v>131.69999999999999</v>
      </c>
      <c r="K17" s="606">
        <v>3.8</v>
      </c>
      <c r="L17" s="595">
        <v>16.7</v>
      </c>
      <c r="M17" s="599">
        <v>146.9</v>
      </c>
      <c r="N17" s="599">
        <v>139.19999999999999</v>
      </c>
      <c r="O17" s="606">
        <v>7.7</v>
      </c>
      <c r="P17" s="599">
        <v>18.399999999999999</v>
      </c>
      <c r="Q17" s="599">
        <v>151.69999999999999</v>
      </c>
      <c r="R17" s="599">
        <v>141.30000000000001</v>
      </c>
      <c r="S17" s="606">
        <v>10.4</v>
      </c>
    </row>
    <row r="18" spans="1:19" ht="17.149999999999999" customHeight="1">
      <c r="A18" s="556">
        <v>21</v>
      </c>
      <c r="B18" s="373" t="s">
        <v>10</v>
      </c>
      <c r="C18" s="566" t="s">
        <v>110</v>
      </c>
      <c r="D18" s="595" t="s">
        <v>48</v>
      </c>
      <c r="E18" s="599" t="s">
        <v>48</v>
      </c>
      <c r="F18" s="599" t="s">
        <v>48</v>
      </c>
      <c r="G18" s="606" t="s">
        <v>48</v>
      </c>
      <c r="H18" s="599">
        <v>19.100000000000001</v>
      </c>
      <c r="I18" s="599">
        <v>157.69999999999999</v>
      </c>
      <c r="J18" s="599">
        <v>138.80000000000001</v>
      </c>
      <c r="K18" s="606">
        <v>18.899999999999999</v>
      </c>
      <c r="L18" s="599">
        <v>19.7</v>
      </c>
      <c r="M18" s="599">
        <v>156.1</v>
      </c>
      <c r="N18" s="599">
        <v>136.19999999999999</v>
      </c>
      <c r="O18" s="606">
        <v>19.899999999999999</v>
      </c>
      <c r="P18" s="599">
        <v>20</v>
      </c>
      <c r="Q18" s="599">
        <v>182.9</v>
      </c>
      <c r="R18" s="599">
        <v>149.6</v>
      </c>
      <c r="S18" s="606">
        <v>33.299999999999997</v>
      </c>
    </row>
    <row r="19" spans="1:19" ht="17.149999999999999" customHeight="1">
      <c r="A19" s="557" t="s">
        <v>482</v>
      </c>
      <c r="B19" s="373" t="s">
        <v>57</v>
      </c>
      <c r="C19" s="566" t="s">
        <v>146</v>
      </c>
      <c r="D19" s="595">
        <v>18.5</v>
      </c>
      <c r="E19" s="599">
        <v>143.4</v>
      </c>
      <c r="F19" s="599">
        <v>137.80000000000001</v>
      </c>
      <c r="G19" s="606">
        <v>5.6</v>
      </c>
      <c r="H19" s="599">
        <v>18</v>
      </c>
      <c r="I19" s="599">
        <v>143.1</v>
      </c>
      <c r="J19" s="599">
        <v>134.9</v>
      </c>
      <c r="K19" s="606">
        <v>8.1999999999999993</v>
      </c>
      <c r="L19" s="599">
        <v>18.7</v>
      </c>
      <c r="M19" s="599">
        <v>124.7</v>
      </c>
      <c r="N19" s="599">
        <v>119.2</v>
      </c>
      <c r="O19" s="606">
        <v>5.5</v>
      </c>
      <c r="P19" s="599">
        <v>17.899999999999999</v>
      </c>
      <c r="Q19" s="599">
        <v>132.1</v>
      </c>
      <c r="R19" s="599">
        <v>124.9</v>
      </c>
      <c r="S19" s="606">
        <v>7.2</v>
      </c>
    </row>
    <row r="20" spans="1:19" ht="17.149999999999999" customHeight="1">
      <c r="B20" s="373" t="s">
        <v>198</v>
      </c>
      <c r="C20" s="566" t="s">
        <v>64</v>
      </c>
      <c r="D20" s="595" t="s">
        <v>48</v>
      </c>
      <c r="E20" s="599" t="s">
        <v>48</v>
      </c>
      <c r="F20" s="599" t="s">
        <v>48</v>
      </c>
      <c r="G20" s="606" t="s">
        <v>48</v>
      </c>
      <c r="H20" s="595">
        <v>17.3</v>
      </c>
      <c r="I20" s="599">
        <v>131.69999999999999</v>
      </c>
      <c r="J20" s="599">
        <v>125.1</v>
      </c>
      <c r="K20" s="606">
        <v>6.6</v>
      </c>
      <c r="L20" s="599">
        <v>17.899999999999999</v>
      </c>
      <c r="M20" s="599">
        <v>135.6</v>
      </c>
      <c r="N20" s="599">
        <v>128.80000000000001</v>
      </c>
      <c r="O20" s="606">
        <v>6.8</v>
      </c>
      <c r="P20" s="599">
        <v>17.600000000000001</v>
      </c>
      <c r="Q20" s="599">
        <v>140.4</v>
      </c>
      <c r="R20" s="599">
        <v>130.4</v>
      </c>
      <c r="S20" s="606">
        <v>10</v>
      </c>
    </row>
    <row r="21" spans="1:19" ht="17.149999999999999" customHeight="1">
      <c r="B21" s="373" t="s">
        <v>40</v>
      </c>
      <c r="C21" s="567" t="s">
        <v>340</v>
      </c>
      <c r="D21" s="595" t="s">
        <v>522</v>
      </c>
      <c r="E21" s="599" t="s">
        <v>522</v>
      </c>
      <c r="F21" s="599" t="s">
        <v>522</v>
      </c>
      <c r="G21" s="606" t="s">
        <v>522</v>
      </c>
      <c r="H21" s="595">
        <v>17.399999999999999</v>
      </c>
      <c r="I21" s="599">
        <v>144.19999999999999</v>
      </c>
      <c r="J21" s="599">
        <v>135.30000000000001</v>
      </c>
      <c r="K21" s="606">
        <v>8.9</v>
      </c>
      <c r="L21" s="599">
        <v>15.6</v>
      </c>
      <c r="M21" s="599">
        <v>116.2</v>
      </c>
      <c r="N21" s="599">
        <v>110</v>
      </c>
      <c r="O21" s="606">
        <v>6.2</v>
      </c>
      <c r="P21" s="599">
        <v>14.8</v>
      </c>
      <c r="Q21" s="599">
        <v>121.2</v>
      </c>
      <c r="R21" s="599">
        <v>114</v>
      </c>
      <c r="S21" s="606">
        <v>7.2</v>
      </c>
    </row>
    <row r="22" spans="1:19" ht="17.149999999999999" customHeight="1">
      <c r="B22" s="373" t="s">
        <v>172</v>
      </c>
      <c r="C22" s="567" t="s">
        <v>271</v>
      </c>
      <c r="D22" s="595" t="s">
        <v>48</v>
      </c>
      <c r="E22" s="599" t="s">
        <v>48</v>
      </c>
      <c r="F22" s="599" t="s">
        <v>48</v>
      </c>
      <c r="G22" s="606" t="s">
        <v>48</v>
      </c>
      <c r="H22" s="595">
        <v>18.3</v>
      </c>
      <c r="I22" s="599">
        <v>160.80000000000001</v>
      </c>
      <c r="J22" s="599">
        <v>143.80000000000001</v>
      </c>
      <c r="K22" s="606">
        <v>17</v>
      </c>
      <c r="L22" s="599">
        <v>17.600000000000001</v>
      </c>
      <c r="M22" s="599">
        <v>144.4</v>
      </c>
      <c r="N22" s="599">
        <v>131</v>
      </c>
      <c r="O22" s="606">
        <v>13.4</v>
      </c>
      <c r="P22" s="599">
        <v>17.7</v>
      </c>
      <c r="Q22" s="599">
        <v>136.30000000000001</v>
      </c>
      <c r="R22" s="599">
        <v>127.8</v>
      </c>
      <c r="S22" s="606">
        <v>8.5</v>
      </c>
    </row>
    <row r="23" spans="1:19" ht="17.149999999999999" customHeight="1">
      <c r="B23" s="373" t="s">
        <v>41</v>
      </c>
      <c r="C23" s="567" t="s">
        <v>231</v>
      </c>
      <c r="D23" s="595" t="s">
        <v>522</v>
      </c>
      <c r="E23" s="599" t="s">
        <v>522</v>
      </c>
      <c r="F23" s="599" t="s">
        <v>522</v>
      </c>
      <c r="G23" s="606" t="s">
        <v>522</v>
      </c>
      <c r="H23" s="595">
        <v>17.2</v>
      </c>
      <c r="I23" s="599">
        <v>126.2</v>
      </c>
      <c r="J23" s="599">
        <v>116.6</v>
      </c>
      <c r="K23" s="606">
        <v>9.6</v>
      </c>
      <c r="L23" s="599">
        <v>14.3</v>
      </c>
      <c r="M23" s="599">
        <v>93.8</v>
      </c>
      <c r="N23" s="599">
        <v>91.8</v>
      </c>
      <c r="O23" s="606">
        <v>2</v>
      </c>
      <c r="P23" s="599">
        <v>11.6</v>
      </c>
      <c r="Q23" s="599">
        <v>66.3</v>
      </c>
      <c r="R23" s="599">
        <v>63.4</v>
      </c>
      <c r="S23" s="606">
        <v>2.9</v>
      </c>
    </row>
    <row r="24" spans="1:19" ht="17.149999999999999" customHeight="1">
      <c r="B24" s="373" t="s">
        <v>241</v>
      </c>
      <c r="C24" s="567" t="s">
        <v>189</v>
      </c>
      <c r="D24" s="595" t="s">
        <v>522</v>
      </c>
      <c r="E24" s="599" t="s">
        <v>522</v>
      </c>
      <c r="F24" s="599" t="s">
        <v>522</v>
      </c>
      <c r="G24" s="606" t="s">
        <v>522</v>
      </c>
      <c r="H24" s="599">
        <v>18.2</v>
      </c>
      <c r="I24" s="599">
        <v>144.5</v>
      </c>
      <c r="J24" s="599">
        <v>130.6</v>
      </c>
      <c r="K24" s="606">
        <v>13.9</v>
      </c>
      <c r="L24" s="599">
        <v>15.7</v>
      </c>
      <c r="M24" s="599">
        <v>113.4</v>
      </c>
      <c r="N24" s="599">
        <v>107.6</v>
      </c>
      <c r="O24" s="606">
        <v>5.8</v>
      </c>
      <c r="P24" s="599">
        <v>16.899999999999999</v>
      </c>
      <c r="Q24" s="599">
        <v>113.4</v>
      </c>
      <c r="R24" s="599">
        <v>111.5</v>
      </c>
      <c r="S24" s="606">
        <v>1.9</v>
      </c>
    </row>
    <row r="25" spans="1:19" ht="17.149999999999999" customHeight="1">
      <c r="B25" s="373" t="s">
        <v>366</v>
      </c>
      <c r="C25" s="566" t="s">
        <v>434</v>
      </c>
      <c r="D25" s="595">
        <v>16.100000000000001</v>
      </c>
      <c r="E25" s="599">
        <v>122.4</v>
      </c>
      <c r="F25" s="599">
        <v>119</v>
      </c>
      <c r="G25" s="606">
        <v>3.4</v>
      </c>
      <c r="H25" s="599">
        <v>18</v>
      </c>
      <c r="I25" s="599">
        <v>126.3</v>
      </c>
      <c r="J25" s="599">
        <v>113.6</v>
      </c>
      <c r="K25" s="606">
        <v>12.7</v>
      </c>
      <c r="L25" s="595">
        <v>18.3</v>
      </c>
      <c r="M25" s="599">
        <v>166.6</v>
      </c>
      <c r="N25" s="599">
        <v>127.9</v>
      </c>
      <c r="O25" s="606">
        <v>38.700000000000003</v>
      </c>
      <c r="P25" s="599">
        <v>15.9</v>
      </c>
      <c r="Q25" s="599">
        <v>102.4</v>
      </c>
      <c r="R25" s="599">
        <v>97.9</v>
      </c>
      <c r="S25" s="606">
        <v>4.5</v>
      </c>
    </row>
    <row r="26" spans="1:19" ht="17.149999999999999" customHeight="1">
      <c r="B26" s="373" t="s">
        <v>99</v>
      </c>
      <c r="C26" s="566" t="s">
        <v>147</v>
      </c>
      <c r="D26" s="595">
        <v>18.2</v>
      </c>
      <c r="E26" s="599">
        <v>151</v>
      </c>
      <c r="F26" s="599">
        <v>139.19999999999999</v>
      </c>
      <c r="G26" s="606">
        <v>11.8</v>
      </c>
      <c r="H26" s="599">
        <v>18</v>
      </c>
      <c r="I26" s="599">
        <v>138.80000000000001</v>
      </c>
      <c r="J26" s="599">
        <v>133.4</v>
      </c>
      <c r="K26" s="599">
        <v>5.4</v>
      </c>
      <c r="L26" s="595">
        <v>17.3</v>
      </c>
      <c r="M26" s="599">
        <v>137.30000000000001</v>
      </c>
      <c r="N26" s="599">
        <v>134</v>
      </c>
      <c r="O26" s="606">
        <v>3.3</v>
      </c>
      <c r="P26" s="599">
        <v>17.600000000000001</v>
      </c>
      <c r="Q26" s="599">
        <v>122.1</v>
      </c>
      <c r="R26" s="599">
        <v>119.2</v>
      </c>
      <c r="S26" s="606">
        <v>2.9</v>
      </c>
    </row>
    <row r="27" spans="1:19" ht="17.149999999999999" customHeight="1">
      <c r="B27" s="373" t="s">
        <v>106</v>
      </c>
      <c r="C27" s="566" t="s">
        <v>420</v>
      </c>
      <c r="D27" s="595" t="s">
        <v>48</v>
      </c>
      <c r="E27" s="599" t="s">
        <v>48</v>
      </c>
      <c r="F27" s="599" t="s">
        <v>48</v>
      </c>
      <c r="G27" s="606" t="s">
        <v>48</v>
      </c>
      <c r="H27" s="599">
        <v>17.899999999999999</v>
      </c>
      <c r="I27" s="599">
        <v>154.5</v>
      </c>
      <c r="J27" s="599">
        <v>134.69999999999999</v>
      </c>
      <c r="K27" s="599">
        <v>19.8</v>
      </c>
      <c r="L27" s="595">
        <v>18.2</v>
      </c>
      <c r="M27" s="599">
        <v>151.5</v>
      </c>
      <c r="N27" s="599">
        <v>137.69999999999999</v>
      </c>
      <c r="O27" s="606">
        <v>13.8</v>
      </c>
      <c r="P27" s="599">
        <v>18.399999999999999</v>
      </c>
      <c r="Q27" s="599">
        <v>144.80000000000001</v>
      </c>
      <c r="R27" s="599">
        <v>138.9</v>
      </c>
      <c r="S27" s="606">
        <v>5.9</v>
      </c>
    </row>
    <row r="28" spans="1:19" ht="17.149999999999999" customHeight="1">
      <c r="A28" s="201" t="s">
        <v>82</v>
      </c>
      <c r="B28" s="561" t="s">
        <v>8</v>
      </c>
      <c r="C28" s="568" t="s">
        <v>436</v>
      </c>
      <c r="D28" s="596">
        <v>17.3</v>
      </c>
      <c r="E28" s="600">
        <v>123.7</v>
      </c>
      <c r="F28" s="600">
        <v>116</v>
      </c>
      <c r="G28" s="607">
        <v>7.7</v>
      </c>
      <c r="H28" s="600">
        <v>17.600000000000001</v>
      </c>
      <c r="I28" s="600">
        <v>144.5</v>
      </c>
      <c r="J28" s="600">
        <v>126.8</v>
      </c>
      <c r="K28" s="607">
        <v>17.7</v>
      </c>
      <c r="L28" s="600">
        <v>17.7</v>
      </c>
      <c r="M28" s="600">
        <v>138.1</v>
      </c>
      <c r="N28" s="600">
        <v>126.7</v>
      </c>
      <c r="O28" s="607">
        <v>11.4</v>
      </c>
      <c r="P28" s="600">
        <v>20.7</v>
      </c>
      <c r="Q28" s="600">
        <v>170.2</v>
      </c>
      <c r="R28" s="600">
        <v>155.19999999999999</v>
      </c>
      <c r="S28" s="607">
        <v>15</v>
      </c>
    </row>
    <row r="29" spans="1:19" ht="16" customHeight="1"/>
    <row r="30" spans="1:19" ht="16" customHeight="1"/>
    <row r="31" spans="1:19" ht="16" customHeight="1"/>
    <row r="32" spans="1:19" ht="16" customHeight="1"/>
    <row r="33" ht="16" customHeight="1"/>
    <row r="34" ht="16" customHeight="1"/>
    <row r="35" ht="16" customHeight="1"/>
    <row r="36" ht="16" customHeight="1"/>
    <row r="37" ht="16" customHeight="1"/>
    <row r="38" ht="16" customHeight="1"/>
    <row r="39" ht="15" customHeight="1"/>
    <row r="40" ht="15" customHeight="1"/>
    <row r="41" ht="15" customHeight="1"/>
    <row r="42" ht="15" customHeight="1"/>
    <row r="43" ht="15" customHeight="1"/>
    <row r="44" ht="15" customHeight="1"/>
    <row r="45" ht="15" customHeight="1"/>
    <row r="46" ht="15" customHeight="1"/>
    <row r="47" ht="15" customHeight="1"/>
    <row r="52" spans="3:7" ht="16.5">
      <c r="C52" s="386"/>
    </row>
    <row r="53" spans="3:7">
      <c r="G53" s="586"/>
    </row>
  </sheetData>
  <mergeCells count="13">
    <mergeCell ref="E9:F9"/>
    <mergeCell ref="I9:J9"/>
    <mergeCell ref="M9:N9"/>
    <mergeCell ref="Q9:R9"/>
    <mergeCell ref="B9:C11"/>
    <mergeCell ref="D10:D11"/>
    <mergeCell ref="E10:E11"/>
    <mergeCell ref="H10:H11"/>
    <mergeCell ref="I10:I11"/>
    <mergeCell ref="L10:L11"/>
    <mergeCell ref="M10:M11"/>
    <mergeCell ref="P10:P11"/>
    <mergeCell ref="Q10:Q11"/>
  </mergeCells>
  <phoneticPr fontId="5"/>
  <pageMargins left="0.19685039370078741" right="0.19685039370078741" top="0.98425196850393704" bottom="0.98425196850393704" header="0.51181102362204722" footer="0.51181102362204722"/>
  <pageSetup paperSize="9" fitToWidth="1" fitToHeight="1" orientation="landscape"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37">
    <tabColor indexed="53"/>
  </sheetPr>
  <dimension ref="B1:M106"/>
  <sheetViews>
    <sheetView topLeftCell="A10" zoomScale="85" zoomScaleNormal="85" workbookViewId="0"/>
  </sheetViews>
  <sheetFormatPr defaultColWidth="9" defaultRowHeight="13"/>
  <cols>
    <col min="1" max="1" width="4" style="1" customWidth="1"/>
    <col min="2" max="2" width="6.453125" style="1" customWidth="1"/>
    <col min="3" max="3" width="35" style="290" customWidth="1"/>
    <col min="4" max="13" width="10.36328125" style="1" customWidth="1"/>
    <col min="14" max="14" width="9" style="1" bestFit="1" customWidth="0"/>
    <col min="15" max="16384" width="9" style="1"/>
  </cols>
  <sheetData>
    <row r="1" spans="2:13" ht="24.75" customHeight="1">
      <c r="B1" s="10"/>
      <c r="C1" s="609"/>
      <c r="D1" s="475" t="s">
        <v>279</v>
      </c>
      <c r="E1" s="613"/>
      <c r="G1" s="10"/>
      <c r="I1" s="10"/>
      <c r="J1" s="10"/>
      <c r="K1" s="10"/>
      <c r="L1" s="10"/>
      <c r="M1" s="10"/>
    </row>
    <row r="2" spans="2:13" ht="24.75" customHeight="1">
      <c r="B2" s="10"/>
      <c r="C2" s="460">
        <v>45536</v>
      </c>
      <c r="D2" s="475"/>
      <c r="E2" s="613"/>
      <c r="G2" s="10"/>
      <c r="I2" s="10"/>
      <c r="J2" s="10"/>
      <c r="K2" s="10"/>
      <c r="L2" s="10"/>
      <c r="M2" s="10"/>
    </row>
    <row r="3" spans="2:13" ht="18" customHeight="1">
      <c r="B3" s="201"/>
      <c r="C3" s="461" t="s">
        <v>213</v>
      </c>
      <c r="D3" s="461"/>
      <c r="E3" s="201"/>
      <c r="F3" s="201"/>
      <c r="G3" s="201"/>
      <c r="H3" s="201"/>
      <c r="I3" s="201"/>
      <c r="J3" s="201"/>
      <c r="K3" s="201"/>
      <c r="L3" s="201"/>
      <c r="M3" s="1" t="s">
        <v>447</v>
      </c>
    </row>
    <row r="4" spans="2:13" s="446" customFormat="1" ht="18" customHeight="1">
      <c r="B4" s="447" t="s">
        <v>510</v>
      </c>
      <c r="C4" s="462"/>
      <c r="D4" s="536" t="s">
        <v>520</v>
      </c>
      <c r="E4" s="536"/>
      <c r="F4" s="536"/>
      <c r="G4" s="535"/>
      <c r="H4" s="620"/>
      <c r="I4" s="534" t="s">
        <v>243</v>
      </c>
      <c r="J4" s="535"/>
      <c r="K4" s="535"/>
      <c r="L4" s="535"/>
      <c r="M4" s="620"/>
    </row>
    <row r="5" spans="2:13" s="446" customFormat="1" ht="9.75" customHeight="1">
      <c r="B5" s="448"/>
      <c r="C5" s="463"/>
      <c r="D5" s="610" t="s">
        <v>180</v>
      </c>
      <c r="E5" s="488"/>
      <c r="F5" s="488"/>
      <c r="G5" s="552"/>
      <c r="H5" s="552"/>
      <c r="I5" s="610" t="s">
        <v>180</v>
      </c>
      <c r="J5" s="488"/>
      <c r="K5" s="488"/>
      <c r="L5" s="552"/>
      <c r="M5" s="617"/>
    </row>
    <row r="6" spans="2:13" s="446" customFormat="1" ht="9.75" customHeight="1">
      <c r="B6" s="448"/>
      <c r="C6" s="463"/>
      <c r="D6" s="611"/>
      <c r="E6" s="610" t="s">
        <v>453</v>
      </c>
      <c r="F6" s="488"/>
      <c r="G6" s="617"/>
      <c r="H6" s="621" t="s">
        <v>502</v>
      </c>
      <c r="I6" s="611"/>
      <c r="J6" s="610" t="s">
        <v>453</v>
      </c>
      <c r="K6" s="488"/>
      <c r="L6" s="617"/>
      <c r="M6" s="621" t="s">
        <v>502</v>
      </c>
    </row>
    <row r="7" spans="2:13" s="446" customFormat="1" ht="36" customHeight="1">
      <c r="B7" s="449"/>
      <c r="C7" s="464"/>
      <c r="D7" s="612"/>
      <c r="E7" s="612"/>
      <c r="F7" s="615" t="s">
        <v>521</v>
      </c>
      <c r="G7" s="618" t="s">
        <v>523</v>
      </c>
      <c r="H7" s="622"/>
      <c r="I7" s="612"/>
      <c r="J7" s="614"/>
      <c r="K7" s="616" t="s">
        <v>521</v>
      </c>
      <c r="L7" s="619" t="s">
        <v>523</v>
      </c>
      <c r="M7" s="622"/>
    </row>
    <row r="8" spans="2:13" ht="20.149999999999999" customHeight="1">
      <c r="B8" s="450" t="s">
        <v>319</v>
      </c>
      <c r="C8" s="465" t="s">
        <v>62</v>
      </c>
      <c r="D8" s="492">
        <v>341193</v>
      </c>
      <c r="E8" s="497">
        <v>335817</v>
      </c>
      <c r="F8" s="497">
        <v>307173</v>
      </c>
      <c r="G8" s="497">
        <v>28644</v>
      </c>
      <c r="H8" s="492">
        <v>5376</v>
      </c>
      <c r="I8" s="492">
        <v>107961</v>
      </c>
      <c r="J8" s="492">
        <v>107246</v>
      </c>
      <c r="K8" s="492">
        <v>104620</v>
      </c>
      <c r="L8" s="492">
        <v>2626</v>
      </c>
      <c r="M8" s="492">
        <v>715</v>
      </c>
    </row>
    <row r="9" spans="2:13" ht="20.149999999999999" customHeight="1">
      <c r="B9" s="451" t="s">
        <v>235</v>
      </c>
      <c r="C9" s="466" t="s">
        <v>490</v>
      </c>
      <c r="D9" s="479">
        <v>398283</v>
      </c>
      <c r="E9" s="493">
        <v>379309</v>
      </c>
      <c r="F9" s="493">
        <v>354570</v>
      </c>
      <c r="G9" s="493">
        <v>24739</v>
      </c>
      <c r="H9" s="493">
        <v>18974</v>
      </c>
      <c r="I9" s="493">
        <v>118105</v>
      </c>
      <c r="J9" s="493">
        <v>118105</v>
      </c>
      <c r="K9" s="493">
        <v>116719</v>
      </c>
      <c r="L9" s="493">
        <v>1386</v>
      </c>
      <c r="M9" s="493">
        <v>0</v>
      </c>
    </row>
    <row r="10" spans="2:13" ht="20.149999999999999" customHeight="1">
      <c r="B10" s="452" t="s">
        <v>267</v>
      </c>
      <c r="C10" s="467" t="s">
        <v>76</v>
      </c>
      <c r="D10" s="480">
        <v>358994</v>
      </c>
      <c r="E10" s="494">
        <v>352203</v>
      </c>
      <c r="F10" s="494">
        <v>317669</v>
      </c>
      <c r="G10" s="494">
        <v>34534</v>
      </c>
      <c r="H10" s="494">
        <v>6791</v>
      </c>
      <c r="I10" s="494">
        <v>127886</v>
      </c>
      <c r="J10" s="494">
        <v>124725</v>
      </c>
      <c r="K10" s="494">
        <v>120557</v>
      </c>
      <c r="L10" s="494">
        <v>4168</v>
      </c>
      <c r="M10" s="494">
        <v>3161</v>
      </c>
    </row>
    <row r="11" spans="2:13" ht="20.149999999999999" customHeight="1">
      <c r="B11" s="453" t="s">
        <v>166</v>
      </c>
      <c r="C11" s="467" t="s">
        <v>303</v>
      </c>
      <c r="D11" s="480">
        <v>521793</v>
      </c>
      <c r="E11" s="494">
        <v>521360</v>
      </c>
      <c r="F11" s="494">
        <v>449383</v>
      </c>
      <c r="G11" s="494">
        <v>71977</v>
      </c>
      <c r="H11" s="494">
        <v>433</v>
      </c>
      <c r="I11" s="494">
        <v>182256</v>
      </c>
      <c r="J11" s="494">
        <v>182256</v>
      </c>
      <c r="K11" s="494">
        <v>178769</v>
      </c>
      <c r="L11" s="494">
        <v>3487</v>
      </c>
      <c r="M11" s="494">
        <v>0</v>
      </c>
    </row>
    <row r="12" spans="2:13" ht="20.149999999999999" customHeight="1">
      <c r="B12" s="452" t="s">
        <v>345</v>
      </c>
      <c r="C12" s="467" t="s">
        <v>410</v>
      </c>
      <c r="D12" s="480">
        <v>348225</v>
      </c>
      <c r="E12" s="494">
        <v>348201</v>
      </c>
      <c r="F12" s="494">
        <v>328802</v>
      </c>
      <c r="G12" s="494">
        <v>19399</v>
      </c>
      <c r="H12" s="494">
        <v>24</v>
      </c>
      <c r="I12" s="494">
        <v>150718</v>
      </c>
      <c r="J12" s="494">
        <v>150718</v>
      </c>
      <c r="K12" s="494">
        <v>147688</v>
      </c>
      <c r="L12" s="494">
        <v>3030</v>
      </c>
      <c r="M12" s="494">
        <v>0</v>
      </c>
    </row>
    <row r="13" spans="2:13" ht="20.149999999999999" customHeight="1">
      <c r="B13" s="452" t="s">
        <v>10</v>
      </c>
      <c r="C13" s="467" t="s">
        <v>491</v>
      </c>
      <c r="D13" s="480">
        <v>293358</v>
      </c>
      <c r="E13" s="494">
        <v>293350</v>
      </c>
      <c r="F13" s="494">
        <v>235434</v>
      </c>
      <c r="G13" s="494">
        <v>57916</v>
      </c>
      <c r="H13" s="494">
        <v>8</v>
      </c>
      <c r="I13" s="494">
        <v>117035</v>
      </c>
      <c r="J13" s="494">
        <v>117035</v>
      </c>
      <c r="K13" s="494">
        <v>113311</v>
      </c>
      <c r="L13" s="494">
        <v>3724</v>
      </c>
      <c r="M13" s="494">
        <v>0</v>
      </c>
    </row>
    <row r="14" spans="2:13" ht="20.149999999999999" customHeight="1">
      <c r="B14" s="452" t="s">
        <v>57</v>
      </c>
      <c r="C14" s="467" t="s">
        <v>265</v>
      </c>
      <c r="D14" s="480">
        <v>330655</v>
      </c>
      <c r="E14" s="494">
        <v>324815</v>
      </c>
      <c r="F14" s="494">
        <v>305002</v>
      </c>
      <c r="G14" s="494">
        <v>19813</v>
      </c>
      <c r="H14" s="494">
        <v>5840</v>
      </c>
      <c r="I14" s="494">
        <v>116260</v>
      </c>
      <c r="J14" s="494">
        <v>115952</v>
      </c>
      <c r="K14" s="494">
        <v>113916</v>
      </c>
      <c r="L14" s="494">
        <v>2036</v>
      </c>
      <c r="M14" s="494">
        <v>308</v>
      </c>
    </row>
    <row r="15" spans="2:13" ht="20.149999999999999" customHeight="1">
      <c r="B15" s="452" t="s">
        <v>198</v>
      </c>
      <c r="C15" s="467" t="s">
        <v>493</v>
      </c>
      <c r="D15" s="480">
        <v>395560</v>
      </c>
      <c r="E15" s="494">
        <v>365648</v>
      </c>
      <c r="F15" s="494">
        <v>342432</v>
      </c>
      <c r="G15" s="494">
        <v>23216</v>
      </c>
      <c r="H15" s="494">
        <v>29912</v>
      </c>
      <c r="I15" s="494">
        <v>178479</v>
      </c>
      <c r="J15" s="494">
        <v>168479</v>
      </c>
      <c r="K15" s="494">
        <v>166110</v>
      </c>
      <c r="L15" s="494">
        <v>2369</v>
      </c>
      <c r="M15" s="494">
        <v>10000</v>
      </c>
    </row>
    <row r="16" spans="2:13" ht="20.149999999999999" customHeight="1">
      <c r="B16" s="452" t="s">
        <v>40</v>
      </c>
      <c r="C16" s="467" t="s">
        <v>396</v>
      </c>
      <c r="D16" s="480">
        <v>366431</v>
      </c>
      <c r="E16" s="494">
        <v>364578</v>
      </c>
      <c r="F16" s="494">
        <v>341090</v>
      </c>
      <c r="G16" s="494">
        <v>23488</v>
      </c>
      <c r="H16" s="494">
        <v>1853</v>
      </c>
      <c r="I16" s="494">
        <v>91806</v>
      </c>
      <c r="J16" s="494">
        <v>91702</v>
      </c>
      <c r="K16" s="494">
        <v>81184</v>
      </c>
      <c r="L16" s="494">
        <v>10518</v>
      </c>
      <c r="M16" s="494">
        <v>104</v>
      </c>
    </row>
    <row r="17" spans="2:13" ht="20.149999999999999" customHeight="1">
      <c r="B17" s="452" t="s">
        <v>172</v>
      </c>
      <c r="C17" s="467" t="s">
        <v>494</v>
      </c>
      <c r="D17" s="480">
        <v>409624</v>
      </c>
      <c r="E17" s="494">
        <v>408173</v>
      </c>
      <c r="F17" s="494">
        <v>375603</v>
      </c>
      <c r="G17" s="494">
        <v>32570</v>
      </c>
      <c r="H17" s="494">
        <v>1451</v>
      </c>
      <c r="I17" s="494">
        <v>113319</v>
      </c>
      <c r="J17" s="494">
        <v>113319</v>
      </c>
      <c r="K17" s="494">
        <v>110842</v>
      </c>
      <c r="L17" s="494">
        <v>2477</v>
      </c>
      <c r="M17" s="494">
        <v>0</v>
      </c>
    </row>
    <row r="18" spans="2:13" ht="20.149999999999999" customHeight="1">
      <c r="B18" s="452" t="s">
        <v>41</v>
      </c>
      <c r="C18" s="467" t="s">
        <v>323</v>
      </c>
      <c r="D18" s="480">
        <v>285076</v>
      </c>
      <c r="E18" s="494">
        <v>284926</v>
      </c>
      <c r="F18" s="494">
        <v>268956</v>
      </c>
      <c r="G18" s="494">
        <v>15970</v>
      </c>
      <c r="H18" s="494">
        <v>150</v>
      </c>
      <c r="I18" s="494">
        <v>71839</v>
      </c>
      <c r="J18" s="494">
        <v>71572</v>
      </c>
      <c r="K18" s="494">
        <v>69890</v>
      </c>
      <c r="L18" s="494">
        <v>1682</v>
      </c>
      <c r="M18" s="494">
        <v>267</v>
      </c>
    </row>
    <row r="19" spans="2:13" ht="20.149999999999999" customHeight="1">
      <c r="B19" s="452" t="s">
        <v>241</v>
      </c>
      <c r="C19" s="467" t="s">
        <v>495</v>
      </c>
      <c r="D19" s="480">
        <v>275063</v>
      </c>
      <c r="E19" s="494">
        <v>268595</v>
      </c>
      <c r="F19" s="494">
        <v>253440</v>
      </c>
      <c r="G19" s="494">
        <v>15155</v>
      </c>
      <c r="H19" s="494">
        <v>6468</v>
      </c>
      <c r="I19" s="494">
        <v>90866</v>
      </c>
      <c r="J19" s="494">
        <v>90759</v>
      </c>
      <c r="K19" s="494">
        <v>89290</v>
      </c>
      <c r="L19" s="494">
        <v>1469</v>
      </c>
      <c r="M19" s="494">
        <v>107</v>
      </c>
    </row>
    <row r="20" spans="2:13" ht="20.149999999999999" customHeight="1">
      <c r="B20" s="452" t="s">
        <v>366</v>
      </c>
      <c r="C20" s="467" t="s">
        <v>282</v>
      </c>
      <c r="D20" s="480">
        <v>363203</v>
      </c>
      <c r="E20" s="494">
        <v>362596</v>
      </c>
      <c r="F20" s="494">
        <v>359940</v>
      </c>
      <c r="G20" s="494">
        <v>2656</v>
      </c>
      <c r="H20" s="494">
        <v>607</v>
      </c>
      <c r="I20" s="494">
        <v>96387</v>
      </c>
      <c r="J20" s="494">
        <v>96385</v>
      </c>
      <c r="K20" s="494">
        <v>96188</v>
      </c>
      <c r="L20" s="494">
        <v>197</v>
      </c>
      <c r="M20" s="494">
        <v>2</v>
      </c>
    </row>
    <row r="21" spans="2:13" ht="20.149999999999999" customHeight="1">
      <c r="B21" s="452" t="s">
        <v>99</v>
      </c>
      <c r="C21" s="467" t="s">
        <v>153</v>
      </c>
      <c r="D21" s="480">
        <v>318623</v>
      </c>
      <c r="E21" s="494">
        <v>318224</v>
      </c>
      <c r="F21" s="494">
        <v>295946</v>
      </c>
      <c r="G21" s="494">
        <v>22278</v>
      </c>
      <c r="H21" s="494">
        <v>399</v>
      </c>
      <c r="I21" s="494">
        <v>137213</v>
      </c>
      <c r="J21" s="494">
        <v>136680</v>
      </c>
      <c r="K21" s="494">
        <v>133606</v>
      </c>
      <c r="L21" s="494">
        <v>3074</v>
      </c>
      <c r="M21" s="494">
        <v>533</v>
      </c>
    </row>
    <row r="22" spans="2:13" ht="20.149999999999999" customHeight="1">
      <c r="B22" s="452" t="s">
        <v>106</v>
      </c>
      <c r="C22" s="467" t="s">
        <v>449</v>
      </c>
      <c r="D22" s="480">
        <v>325686</v>
      </c>
      <c r="E22" s="494">
        <v>325328</v>
      </c>
      <c r="F22" s="494">
        <v>302161</v>
      </c>
      <c r="G22" s="494">
        <v>23167</v>
      </c>
      <c r="H22" s="494">
        <v>358</v>
      </c>
      <c r="I22" s="494">
        <v>136895</v>
      </c>
      <c r="J22" s="494">
        <v>136895</v>
      </c>
      <c r="K22" s="494">
        <v>125983</v>
      </c>
      <c r="L22" s="494">
        <v>10912</v>
      </c>
      <c r="M22" s="494">
        <v>0</v>
      </c>
    </row>
    <row r="23" spans="2:13" ht="20.149999999999999" customHeight="1">
      <c r="B23" s="454" t="s">
        <v>8</v>
      </c>
      <c r="C23" s="468" t="s">
        <v>374</v>
      </c>
      <c r="D23" s="480">
        <v>282953</v>
      </c>
      <c r="E23" s="495">
        <v>279370</v>
      </c>
      <c r="F23" s="495">
        <v>246177</v>
      </c>
      <c r="G23" s="495">
        <v>33193</v>
      </c>
      <c r="H23" s="495">
        <v>3583</v>
      </c>
      <c r="I23" s="495">
        <v>105446</v>
      </c>
      <c r="J23" s="495">
        <v>104817</v>
      </c>
      <c r="K23" s="495">
        <v>100691</v>
      </c>
      <c r="L23" s="495">
        <v>4126</v>
      </c>
      <c r="M23" s="495">
        <v>629</v>
      </c>
    </row>
    <row r="24" spans="2:13" ht="20.149999999999999" customHeight="1">
      <c r="B24" s="455" t="s">
        <v>113</v>
      </c>
      <c r="C24" s="469" t="s">
        <v>257</v>
      </c>
      <c r="D24" s="493">
        <v>305530</v>
      </c>
      <c r="E24" s="493">
        <v>305446</v>
      </c>
      <c r="F24" s="493">
        <v>274515</v>
      </c>
      <c r="G24" s="493">
        <v>30931</v>
      </c>
      <c r="H24" s="493">
        <v>84</v>
      </c>
      <c r="I24" s="493">
        <v>117730</v>
      </c>
      <c r="J24" s="493">
        <v>117543</v>
      </c>
      <c r="K24" s="493">
        <v>113727</v>
      </c>
      <c r="L24" s="493">
        <v>3816</v>
      </c>
      <c r="M24" s="493">
        <v>187</v>
      </c>
    </row>
    <row r="25" spans="2:13" ht="20.149999999999999" customHeight="1">
      <c r="B25" s="456" t="s">
        <v>351</v>
      </c>
      <c r="C25" s="467" t="s">
        <v>222</v>
      </c>
      <c r="D25" s="496">
        <v>324104</v>
      </c>
      <c r="E25" s="496">
        <v>321762</v>
      </c>
      <c r="F25" s="496">
        <v>293931</v>
      </c>
      <c r="G25" s="496">
        <v>27831</v>
      </c>
      <c r="H25" s="496">
        <v>2342</v>
      </c>
      <c r="I25" s="496">
        <v>118239</v>
      </c>
      <c r="J25" s="496">
        <v>118239</v>
      </c>
      <c r="K25" s="496">
        <v>114669</v>
      </c>
      <c r="L25" s="496">
        <v>3570</v>
      </c>
      <c r="M25" s="496">
        <v>0</v>
      </c>
    </row>
    <row r="26" spans="2:13" ht="20.149999999999999" customHeight="1">
      <c r="B26" s="457" t="s">
        <v>3</v>
      </c>
      <c r="C26" s="470" t="s">
        <v>138</v>
      </c>
      <c r="D26" s="497">
        <v>323604</v>
      </c>
      <c r="E26" s="497">
        <v>323604</v>
      </c>
      <c r="F26" s="497">
        <v>290820</v>
      </c>
      <c r="G26" s="497">
        <v>32784</v>
      </c>
      <c r="H26" s="497">
        <v>0</v>
      </c>
      <c r="I26" s="497">
        <v>86098</v>
      </c>
      <c r="J26" s="497">
        <v>86098</v>
      </c>
      <c r="K26" s="497">
        <v>86098</v>
      </c>
      <c r="L26" s="497">
        <v>0</v>
      </c>
      <c r="M26" s="497">
        <v>0</v>
      </c>
    </row>
    <row r="27" spans="2:13" ht="20.149999999999999" customHeight="1">
      <c r="B27" s="458" t="s">
        <v>187</v>
      </c>
      <c r="C27" s="471" t="s">
        <v>398</v>
      </c>
      <c r="D27" s="494">
        <v>288128</v>
      </c>
      <c r="E27" s="494">
        <v>288128</v>
      </c>
      <c r="F27" s="494">
        <v>265020</v>
      </c>
      <c r="G27" s="494">
        <v>23108</v>
      </c>
      <c r="H27" s="494">
        <v>0</v>
      </c>
      <c r="I27" s="494">
        <v>124130</v>
      </c>
      <c r="J27" s="494">
        <v>124130</v>
      </c>
      <c r="K27" s="494">
        <v>117802</v>
      </c>
      <c r="L27" s="494">
        <v>6328</v>
      </c>
      <c r="M27" s="494">
        <v>0</v>
      </c>
    </row>
    <row r="28" spans="2:13" ht="20.149999999999999" customHeight="1">
      <c r="B28" s="458" t="s">
        <v>496</v>
      </c>
      <c r="C28" s="471" t="s">
        <v>403</v>
      </c>
      <c r="D28" s="494">
        <v>399675</v>
      </c>
      <c r="E28" s="494">
        <v>338171</v>
      </c>
      <c r="F28" s="494">
        <v>304654</v>
      </c>
      <c r="G28" s="494">
        <v>33517</v>
      </c>
      <c r="H28" s="494">
        <v>61504</v>
      </c>
      <c r="I28" s="494">
        <v>113205</v>
      </c>
      <c r="J28" s="494">
        <v>113205</v>
      </c>
      <c r="K28" s="494">
        <v>112637</v>
      </c>
      <c r="L28" s="494">
        <v>568</v>
      </c>
      <c r="M28" s="494">
        <v>0</v>
      </c>
    </row>
    <row r="29" spans="2:13" ht="20.149999999999999" customHeight="1">
      <c r="B29" s="458" t="s">
        <v>497</v>
      </c>
      <c r="C29" s="471" t="s">
        <v>498</v>
      </c>
      <c r="D29" s="494">
        <v>354725</v>
      </c>
      <c r="E29" s="494">
        <v>354669</v>
      </c>
      <c r="F29" s="494">
        <v>338956</v>
      </c>
      <c r="G29" s="494">
        <v>15713</v>
      </c>
      <c r="H29" s="494">
        <v>56</v>
      </c>
      <c r="I29" s="494">
        <v>120991</v>
      </c>
      <c r="J29" s="494">
        <v>120901</v>
      </c>
      <c r="K29" s="494">
        <v>118892</v>
      </c>
      <c r="L29" s="494">
        <v>2009</v>
      </c>
      <c r="M29" s="494">
        <v>90</v>
      </c>
    </row>
    <row r="30" spans="2:13" ht="20.149999999999999" customHeight="1">
      <c r="B30" s="458" t="s">
        <v>397</v>
      </c>
      <c r="C30" s="471" t="s">
        <v>223</v>
      </c>
      <c r="D30" s="494">
        <v>392042</v>
      </c>
      <c r="E30" s="494">
        <v>373270</v>
      </c>
      <c r="F30" s="494">
        <v>331244</v>
      </c>
      <c r="G30" s="494">
        <v>42026</v>
      </c>
      <c r="H30" s="494">
        <v>18772</v>
      </c>
      <c r="I30" s="494">
        <v>167040</v>
      </c>
      <c r="J30" s="494">
        <v>152181</v>
      </c>
      <c r="K30" s="494">
        <v>145295</v>
      </c>
      <c r="L30" s="494">
        <v>6886</v>
      </c>
      <c r="M30" s="494">
        <v>14859</v>
      </c>
    </row>
    <row r="31" spans="2:13" ht="20.149999999999999" customHeight="1">
      <c r="B31" s="458" t="s">
        <v>499</v>
      </c>
      <c r="C31" s="471" t="s">
        <v>175</v>
      </c>
      <c r="D31" s="494">
        <v>348709</v>
      </c>
      <c r="E31" s="494">
        <v>348709</v>
      </c>
      <c r="F31" s="494">
        <v>315634</v>
      </c>
      <c r="G31" s="494">
        <v>33075</v>
      </c>
      <c r="H31" s="494">
        <v>0</v>
      </c>
      <c r="I31" s="494">
        <v>131530</v>
      </c>
      <c r="J31" s="494">
        <v>131530</v>
      </c>
      <c r="K31" s="494">
        <v>129971</v>
      </c>
      <c r="L31" s="494">
        <v>1559</v>
      </c>
      <c r="M31" s="494">
        <v>0</v>
      </c>
    </row>
    <row r="32" spans="2:13" ht="20.149999999999999" customHeight="1">
      <c r="B32" s="458" t="s">
        <v>150</v>
      </c>
      <c r="C32" s="471" t="s">
        <v>376</v>
      </c>
      <c r="D32" s="494">
        <v>345545</v>
      </c>
      <c r="E32" s="494">
        <v>345326</v>
      </c>
      <c r="F32" s="494">
        <v>303186</v>
      </c>
      <c r="G32" s="494">
        <v>42140</v>
      </c>
      <c r="H32" s="494">
        <v>219</v>
      </c>
      <c r="I32" s="494">
        <v>140445</v>
      </c>
      <c r="J32" s="494">
        <v>140445</v>
      </c>
      <c r="K32" s="494">
        <v>129676</v>
      </c>
      <c r="L32" s="494">
        <v>10769</v>
      </c>
      <c r="M32" s="494">
        <v>0</v>
      </c>
    </row>
    <row r="33" spans="2:13" ht="20.149999999999999" customHeight="1">
      <c r="B33" s="458" t="s">
        <v>218</v>
      </c>
      <c r="C33" s="471" t="s">
        <v>487</v>
      </c>
      <c r="D33" s="494">
        <v>295407</v>
      </c>
      <c r="E33" s="494">
        <v>295407</v>
      </c>
      <c r="F33" s="494">
        <v>270898</v>
      </c>
      <c r="G33" s="494">
        <v>24509</v>
      </c>
      <c r="H33" s="494">
        <v>0</v>
      </c>
      <c r="I33" s="494">
        <v>74962</v>
      </c>
      <c r="J33" s="494">
        <v>74962</v>
      </c>
      <c r="K33" s="494">
        <v>74760</v>
      </c>
      <c r="L33" s="494">
        <v>202</v>
      </c>
      <c r="M33" s="494">
        <v>0</v>
      </c>
    </row>
    <row r="34" spans="2:13" ht="20.149999999999999" customHeight="1">
      <c r="B34" s="458" t="s">
        <v>500</v>
      </c>
      <c r="C34" s="471" t="s">
        <v>325</v>
      </c>
      <c r="D34" s="498">
        <v>332902</v>
      </c>
      <c r="E34" s="498">
        <v>332902</v>
      </c>
      <c r="F34" s="498">
        <v>303373</v>
      </c>
      <c r="G34" s="498">
        <v>29529</v>
      </c>
      <c r="H34" s="498">
        <v>0</v>
      </c>
      <c r="I34" s="498">
        <v>120414</v>
      </c>
      <c r="J34" s="498">
        <v>120414</v>
      </c>
      <c r="K34" s="498">
        <v>118937</v>
      </c>
      <c r="L34" s="498">
        <v>1477</v>
      </c>
      <c r="M34" s="498">
        <v>0</v>
      </c>
    </row>
    <row r="35" spans="2:13" ht="20.149999999999999" customHeight="1">
      <c r="B35" s="458" t="s">
        <v>199</v>
      </c>
      <c r="C35" s="471" t="s">
        <v>501</v>
      </c>
      <c r="D35" s="494">
        <v>355175</v>
      </c>
      <c r="E35" s="494">
        <v>334870</v>
      </c>
      <c r="F35" s="494">
        <v>291919</v>
      </c>
      <c r="G35" s="494">
        <v>42951</v>
      </c>
      <c r="H35" s="494">
        <v>20305</v>
      </c>
      <c r="I35" s="494">
        <v>218781</v>
      </c>
      <c r="J35" s="494">
        <v>170383</v>
      </c>
      <c r="K35" s="494">
        <v>159925</v>
      </c>
      <c r="L35" s="494">
        <v>10458</v>
      </c>
      <c r="M35" s="494">
        <v>48398</v>
      </c>
    </row>
    <row r="36" spans="2:13" ht="20.149999999999999" customHeight="1">
      <c r="B36" s="458" t="s">
        <v>248</v>
      </c>
      <c r="C36" s="471" t="s">
        <v>250</v>
      </c>
      <c r="D36" s="494">
        <v>315690</v>
      </c>
      <c r="E36" s="494">
        <v>315601</v>
      </c>
      <c r="F36" s="494">
        <v>285770</v>
      </c>
      <c r="G36" s="494">
        <v>29831</v>
      </c>
      <c r="H36" s="494">
        <v>89</v>
      </c>
      <c r="I36" s="494">
        <v>106333</v>
      </c>
      <c r="J36" s="494">
        <v>106333</v>
      </c>
      <c r="K36" s="494">
        <v>102796</v>
      </c>
      <c r="L36" s="494">
        <v>3537</v>
      </c>
      <c r="M36" s="494">
        <v>0</v>
      </c>
    </row>
    <row r="37" spans="2:13" ht="20.149999999999999" customHeight="1">
      <c r="B37" s="458" t="s">
        <v>17</v>
      </c>
      <c r="C37" s="471" t="s">
        <v>389</v>
      </c>
      <c r="D37" s="494">
        <v>364632</v>
      </c>
      <c r="E37" s="494">
        <v>364462</v>
      </c>
      <c r="F37" s="494">
        <v>338890</v>
      </c>
      <c r="G37" s="494">
        <v>25572</v>
      </c>
      <c r="H37" s="494">
        <v>170</v>
      </c>
      <c r="I37" s="494">
        <v>128617</v>
      </c>
      <c r="J37" s="494">
        <v>128617</v>
      </c>
      <c r="K37" s="494">
        <v>128236</v>
      </c>
      <c r="L37" s="494">
        <v>381</v>
      </c>
      <c r="M37" s="494">
        <v>0</v>
      </c>
    </row>
    <row r="38" spans="2:13" ht="20.149999999999999" customHeight="1">
      <c r="B38" s="458" t="s">
        <v>466</v>
      </c>
      <c r="C38" s="471" t="s">
        <v>392</v>
      </c>
      <c r="D38" s="494">
        <v>375264</v>
      </c>
      <c r="E38" s="494">
        <v>374423</v>
      </c>
      <c r="F38" s="494">
        <v>332001</v>
      </c>
      <c r="G38" s="494">
        <v>42422</v>
      </c>
      <c r="H38" s="494">
        <v>841</v>
      </c>
      <c r="I38" s="494">
        <v>107536</v>
      </c>
      <c r="J38" s="494">
        <v>107536</v>
      </c>
      <c r="K38" s="494">
        <v>106925</v>
      </c>
      <c r="L38" s="494">
        <v>611</v>
      </c>
      <c r="M38" s="494">
        <v>0</v>
      </c>
    </row>
    <row r="39" spans="2:13" ht="20.149999999999999" customHeight="1">
      <c r="B39" s="458" t="s">
        <v>95</v>
      </c>
      <c r="C39" s="471" t="s">
        <v>393</v>
      </c>
      <c r="D39" s="494">
        <v>315580</v>
      </c>
      <c r="E39" s="494">
        <v>314767</v>
      </c>
      <c r="F39" s="494">
        <v>284839</v>
      </c>
      <c r="G39" s="494">
        <v>29928</v>
      </c>
      <c r="H39" s="494">
        <v>813</v>
      </c>
      <c r="I39" s="494">
        <v>195273</v>
      </c>
      <c r="J39" s="494">
        <v>195273</v>
      </c>
      <c r="K39" s="494">
        <v>169065</v>
      </c>
      <c r="L39" s="494">
        <v>26208</v>
      </c>
      <c r="M39" s="494">
        <v>0</v>
      </c>
    </row>
    <row r="40" spans="2:13" ht="20.149999999999999" customHeight="1">
      <c r="B40" s="458" t="s">
        <v>484</v>
      </c>
      <c r="C40" s="471" t="s">
        <v>72</v>
      </c>
      <c r="D40" s="494">
        <v>353152</v>
      </c>
      <c r="E40" s="494">
        <v>343748</v>
      </c>
      <c r="F40" s="494">
        <v>329151</v>
      </c>
      <c r="G40" s="494">
        <v>14597</v>
      </c>
      <c r="H40" s="494">
        <v>9404</v>
      </c>
      <c r="I40" s="494">
        <v>192284</v>
      </c>
      <c r="J40" s="494">
        <v>128918</v>
      </c>
      <c r="K40" s="494">
        <v>128261</v>
      </c>
      <c r="L40" s="494">
        <v>657</v>
      </c>
      <c r="M40" s="494">
        <v>63366</v>
      </c>
    </row>
    <row r="41" spans="2:13" ht="20.149999999999999" customHeight="1">
      <c r="B41" s="458" t="s">
        <v>195</v>
      </c>
      <c r="C41" s="471" t="s">
        <v>405</v>
      </c>
      <c r="D41" s="494">
        <v>352694</v>
      </c>
      <c r="E41" s="494">
        <v>352693</v>
      </c>
      <c r="F41" s="494">
        <v>316443</v>
      </c>
      <c r="G41" s="494">
        <v>36250</v>
      </c>
      <c r="H41" s="494">
        <v>1</v>
      </c>
      <c r="I41" s="494">
        <v>139023</v>
      </c>
      <c r="J41" s="494">
        <v>139023</v>
      </c>
      <c r="K41" s="494">
        <v>135481</v>
      </c>
      <c r="L41" s="494">
        <v>3542</v>
      </c>
      <c r="M41" s="494">
        <v>0</v>
      </c>
    </row>
    <row r="42" spans="2:13" ht="20.149999999999999" customHeight="1">
      <c r="B42" s="458" t="s">
        <v>281</v>
      </c>
      <c r="C42" s="471" t="s">
        <v>406</v>
      </c>
      <c r="D42" s="494">
        <v>394612</v>
      </c>
      <c r="E42" s="494">
        <v>390793</v>
      </c>
      <c r="F42" s="494">
        <v>361368</v>
      </c>
      <c r="G42" s="494">
        <v>29425</v>
      </c>
      <c r="H42" s="494">
        <v>3819</v>
      </c>
      <c r="I42" s="494">
        <v>171706</v>
      </c>
      <c r="J42" s="494">
        <v>170172</v>
      </c>
      <c r="K42" s="494">
        <v>166500</v>
      </c>
      <c r="L42" s="494">
        <v>3672</v>
      </c>
      <c r="M42" s="494">
        <v>1534</v>
      </c>
    </row>
    <row r="43" spans="2:13" ht="20.149999999999999" customHeight="1">
      <c r="B43" s="458" t="s">
        <v>122</v>
      </c>
      <c r="C43" s="471" t="s">
        <v>129</v>
      </c>
      <c r="D43" s="494">
        <v>380844</v>
      </c>
      <c r="E43" s="494">
        <v>380835</v>
      </c>
      <c r="F43" s="494">
        <v>342467</v>
      </c>
      <c r="G43" s="494">
        <v>38368</v>
      </c>
      <c r="H43" s="494">
        <v>9</v>
      </c>
      <c r="I43" s="494">
        <v>122529</v>
      </c>
      <c r="J43" s="494">
        <v>122529</v>
      </c>
      <c r="K43" s="494">
        <v>118103</v>
      </c>
      <c r="L43" s="494">
        <v>4426</v>
      </c>
      <c r="M43" s="494">
        <v>0</v>
      </c>
    </row>
    <row r="44" spans="2:13" ht="20.149999999999999" customHeight="1">
      <c r="B44" s="458" t="s">
        <v>273</v>
      </c>
      <c r="C44" s="472" t="s">
        <v>171</v>
      </c>
      <c r="D44" s="494">
        <v>403246</v>
      </c>
      <c r="E44" s="494">
        <v>331169</v>
      </c>
      <c r="F44" s="494">
        <v>308102</v>
      </c>
      <c r="G44" s="494">
        <v>23067</v>
      </c>
      <c r="H44" s="494">
        <v>72077</v>
      </c>
      <c r="I44" s="494">
        <v>122739</v>
      </c>
      <c r="J44" s="494">
        <v>101935</v>
      </c>
      <c r="K44" s="494">
        <v>101505</v>
      </c>
      <c r="L44" s="494">
        <v>430</v>
      </c>
      <c r="M44" s="494">
        <v>20804</v>
      </c>
    </row>
    <row r="45" spans="2:13" ht="20.149999999999999" customHeight="1">
      <c r="B45" s="455" t="s">
        <v>121</v>
      </c>
      <c r="C45" s="473" t="s">
        <v>227</v>
      </c>
      <c r="D45" s="493">
        <v>380533</v>
      </c>
      <c r="E45" s="493">
        <v>369099</v>
      </c>
      <c r="F45" s="493">
        <v>347173</v>
      </c>
      <c r="G45" s="493">
        <v>21926</v>
      </c>
      <c r="H45" s="493">
        <v>11434</v>
      </c>
      <c r="I45" s="493">
        <v>158288</v>
      </c>
      <c r="J45" s="493">
        <v>157977</v>
      </c>
      <c r="K45" s="493">
        <v>150788</v>
      </c>
      <c r="L45" s="493">
        <v>7189</v>
      </c>
      <c r="M45" s="493">
        <v>311</v>
      </c>
    </row>
    <row r="46" spans="2:13" ht="20.149999999999999" customHeight="1">
      <c r="B46" s="459" t="s">
        <v>252</v>
      </c>
      <c r="C46" s="474" t="s">
        <v>440</v>
      </c>
      <c r="D46" s="495">
        <v>291436</v>
      </c>
      <c r="E46" s="495">
        <v>289994</v>
      </c>
      <c r="F46" s="495">
        <v>271843</v>
      </c>
      <c r="G46" s="495">
        <v>18151</v>
      </c>
      <c r="H46" s="495">
        <v>1442</v>
      </c>
      <c r="I46" s="495">
        <v>112199</v>
      </c>
      <c r="J46" s="495">
        <v>111892</v>
      </c>
      <c r="K46" s="495">
        <v>110354</v>
      </c>
      <c r="L46" s="495">
        <v>1538</v>
      </c>
      <c r="M46" s="495">
        <v>307</v>
      </c>
    </row>
    <row r="47" spans="2:13" ht="20.149999999999999" customHeight="1">
      <c r="B47" s="457" t="s">
        <v>417</v>
      </c>
      <c r="C47" s="470" t="s">
        <v>307</v>
      </c>
      <c r="D47" s="497">
        <v>282462</v>
      </c>
      <c r="E47" s="497">
        <v>282450</v>
      </c>
      <c r="F47" s="497">
        <v>263918</v>
      </c>
      <c r="G47" s="497">
        <v>18532</v>
      </c>
      <c r="H47" s="497">
        <v>12</v>
      </c>
      <c r="I47" s="497">
        <v>85902</v>
      </c>
      <c r="J47" s="497">
        <v>85902</v>
      </c>
      <c r="K47" s="497">
        <v>83021</v>
      </c>
      <c r="L47" s="497">
        <v>2881</v>
      </c>
      <c r="M47" s="497">
        <v>0</v>
      </c>
    </row>
    <row r="48" spans="2:13" ht="20.149999999999999" customHeight="1">
      <c r="B48" s="458" t="s">
        <v>504</v>
      </c>
      <c r="C48" s="471" t="s">
        <v>505</v>
      </c>
      <c r="D48" s="494">
        <v>288138</v>
      </c>
      <c r="E48" s="494">
        <v>287826</v>
      </c>
      <c r="F48" s="494">
        <v>274856</v>
      </c>
      <c r="G48" s="494">
        <v>12970</v>
      </c>
      <c r="H48" s="494">
        <v>312</v>
      </c>
      <c r="I48" s="494">
        <v>68672</v>
      </c>
      <c r="J48" s="494">
        <v>68345</v>
      </c>
      <c r="K48" s="494">
        <v>66934</v>
      </c>
      <c r="L48" s="494">
        <v>1411</v>
      </c>
      <c r="M48" s="494">
        <v>327</v>
      </c>
    </row>
    <row r="49" spans="2:13" ht="20.149999999999999" customHeight="1">
      <c r="B49" s="455" t="s">
        <v>160</v>
      </c>
      <c r="C49" s="469" t="s">
        <v>506</v>
      </c>
      <c r="D49" s="493">
        <v>370307</v>
      </c>
      <c r="E49" s="493">
        <v>370166</v>
      </c>
      <c r="F49" s="493">
        <v>336216</v>
      </c>
      <c r="G49" s="493">
        <v>33950</v>
      </c>
      <c r="H49" s="493">
        <v>141</v>
      </c>
      <c r="I49" s="493">
        <v>153625</v>
      </c>
      <c r="J49" s="493">
        <v>153625</v>
      </c>
      <c r="K49" s="493">
        <v>148970</v>
      </c>
      <c r="L49" s="493">
        <v>4655</v>
      </c>
      <c r="M49" s="493">
        <v>0</v>
      </c>
    </row>
    <row r="50" spans="2:13" ht="20.149999999999999" customHeight="1">
      <c r="B50" s="459" t="s">
        <v>124</v>
      </c>
      <c r="C50" s="468" t="s">
        <v>24</v>
      </c>
      <c r="D50" s="495">
        <v>269578</v>
      </c>
      <c r="E50" s="495">
        <v>268934</v>
      </c>
      <c r="F50" s="495">
        <v>257733</v>
      </c>
      <c r="G50" s="495">
        <v>11201</v>
      </c>
      <c r="H50" s="495">
        <v>644</v>
      </c>
      <c r="I50" s="495">
        <v>130392</v>
      </c>
      <c r="J50" s="495">
        <v>129637</v>
      </c>
      <c r="K50" s="495">
        <v>127219</v>
      </c>
      <c r="L50" s="495">
        <v>2418</v>
      </c>
      <c r="M50" s="495">
        <v>755</v>
      </c>
    </row>
    <row r="51" spans="2:13" ht="20.149999999999999" customHeight="1">
      <c r="B51" s="457" t="s">
        <v>29</v>
      </c>
      <c r="C51" s="470" t="s">
        <v>168</v>
      </c>
      <c r="D51" s="493">
        <v>224365</v>
      </c>
      <c r="E51" s="493">
        <v>224246</v>
      </c>
      <c r="F51" s="493">
        <v>198412</v>
      </c>
      <c r="G51" s="493">
        <v>25834</v>
      </c>
      <c r="H51" s="493">
        <v>119</v>
      </c>
      <c r="I51" s="493">
        <v>152358</v>
      </c>
      <c r="J51" s="493">
        <v>152047</v>
      </c>
      <c r="K51" s="493">
        <v>146229</v>
      </c>
      <c r="L51" s="493">
        <v>5818</v>
      </c>
      <c r="M51" s="493">
        <v>311</v>
      </c>
    </row>
    <row r="52" spans="2:13" ht="20.149999999999999" customHeight="1">
      <c r="B52" s="458" t="s">
        <v>379</v>
      </c>
      <c r="C52" s="471" t="s">
        <v>507</v>
      </c>
      <c r="D52" s="494">
        <v>319478</v>
      </c>
      <c r="E52" s="494">
        <v>311715</v>
      </c>
      <c r="F52" s="494">
        <v>263455</v>
      </c>
      <c r="G52" s="494">
        <v>48260</v>
      </c>
      <c r="H52" s="494">
        <v>7763</v>
      </c>
      <c r="I52" s="494">
        <v>90907</v>
      </c>
      <c r="J52" s="494">
        <v>90066</v>
      </c>
      <c r="K52" s="494">
        <v>85596</v>
      </c>
      <c r="L52" s="494">
        <v>4470</v>
      </c>
      <c r="M52" s="494">
        <v>841</v>
      </c>
    </row>
    <row r="53" spans="2:13" ht="20.149999999999999" customHeight="1">
      <c r="B53" s="459" t="s">
        <v>468</v>
      </c>
      <c r="C53" s="468" t="s">
        <v>508</v>
      </c>
      <c r="D53" s="495">
        <v>313075</v>
      </c>
      <c r="E53" s="495">
        <v>311941</v>
      </c>
      <c r="F53" s="495">
        <v>296910</v>
      </c>
      <c r="G53" s="495">
        <v>15031</v>
      </c>
      <c r="H53" s="495">
        <v>1134</v>
      </c>
      <c r="I53" s="495">
        <v>123997</v>
      </c>
      <c r="J53" s="495">
        <v>123997</v>
      </c>
      <c r="K53" s="495">
        <v>123033</v>
      </c>
      <c r="L53" s="495">
        <v>964</v>
      </c>
      <c r="M53" s="495">
        <v>0</v>
      </c>
    </row>
    <row r="54" spans="2:13" ht="23.25" customHeight="1">
      <c r="B54" s="10"/>
      <c r="C54" s="609"/>
      <c r="D54" s="475" t="s">
        <v>173</v>
      </c>
      <c r="E54" s="613"/>
      <c r="F54" s="416"/>
      <c r="G54" s="10"/>
      <c r="I54" s="10"/>
      <c r="J54" s="10"/>
      <c r="K54" s="10"/>
      <c r="L54" s="10"/>
      <c r="M54" s="10"/>
    </row>
    <row r="55" spans="2:13" ht="23.25" customHeight="1">
      <c r="B55" s="10"/>
      <c r="C55" s="460">
        <v>45536</v>
      </c>
      <c r="D55" s="475"/>
      <c r="E55" s="613"/>
      <c r="G55" s="10"/>
      <c r="I55" s="10"/>
      <c r="J55" s="10"/>
      <c r="K55" s="10"/>
      <c r="L55" s="10"/>
      <c r="M55" s="10"/>
    </row>
    <row r="56" spans="2:13" ht="18" customHeight="1">
      <c r="B56" s="201"/>
      <c r="C56" s="461" t="s">
        <v>350</v>
      </c>
      <c r="D56" s="461"/>
      <c r="E56" s="201"/>
      <c r="F56" s="201"/>
      <c r="G56" s="201"/>
      <c r="H56" s="201"/>
      <c r="I56" s="201"/>
      <c r="J56" s="201"/>
      <c r="K56" s="201"/>
      <c r="L56" s="201"/>
      <c r="M56" s="1" t="s">
        <v>370</v>
      </c>
    </row>
    <row r="57" spans="2:13" s="446" customFormat="1" ht="18" customHeight="1">
      <c r="B57" s="447" t="s">
        <v>510</v>
      </c>
      <c r="C57" s="462"/>
      <c r="D57" s="536" t="s">
        <v>280</v>
      </c>
      <c r="E57" s="536"/>
      <c r="F57" s="536"/>
      <c r="G57" s="535"/>
      <c r="H57" s="620"/>
      <c r="I57" s="534" t="s">
        <v>524</v>
      </c>
      <c r="J57" s="535"/>
      <c r="K57" s="535"/>
      <c r="L57" s="535"/>
      <c r="M57" s="620"/>
    </row>
    <row r="58" spans="2:13" s="446" customFormat="1" ht="9.75" customHeight="1">
      <c r="B58" s="448"/>
      <c r="C58" s="463"/>
      <c r="D58" s="610" t="s">
        <v>180</v>
      </c>
      <c r="E58" s="488"/>
      <c r="F58" s="488"/>
      <c r="G58" s="552"/>
      <c r="H58" s="552"/>
      <c r="I58" s="610" t="s">
        <v>180</v>
      </c>
      <c r="J58" s="488"/>
      <c r="K58" s="488"/>
      <c r="L58" s="552"/>
      <c r="M58" s="617"/>
    </row>
    <row r="59" spans="2:13" s="446" customFormat="1" ht="9.75" customHeight="1">
      <c r="B59" s="448"/>
      <c r="C59" s="463"/>
      <c r="D59" s="611"/>
      <c r="E59" s="610" t="s">
        <v>453</v>
      </c>
      <c r="F59" s="488"/>
      <c r="G59" s="617"/>
      <c r="H59" s="621" t="s">
        <v>502</v>
      </c>
      <c r="I59" s="611"/>
      <c r="J59" s="610" t="s">
        <v>453</v>
      </c>
      <c r="K59" s="488"/>
      <c r="L59" s="617"/>
      <c r="M59" s="621" t="s">
        <v>502</v>
      </c>
    </row>
    <row r="60" spans="2:13" s="446" customFormat="1" ht="36" customHeight="1">
      <c r="B60" s="449"/>
      <c r="C60" s="464"/>
      <c r="D60" s="612"/>
      <c r="E60" s="614"/>
      <c r="F60" s="616" t="s">
        <v>521</v>
      </c>
      <c r="G60" s="619" t="s">
        <v>523</v>
      </c>
      <c r="H60" s="622"/>
      <c r="I60" s="612"/>
      <c r="J60" s="614"/>
      <c r="K60" s="616" t="s">
        <v>521</v>
      </c>
      <c r="L60" s="619" t="s">
        <v>523</v>
      </c>
      <c r="M60" s="622"/>
    </row>
    <row r="61" spans="2:13" ht="20.149999999999999" customHeight="1">
      <c r="B61" s="450" t="s">
        <v>319</v>
      </c>
      <c r="C61" s="465" t="s">
        <v>62</v>
      </c>
      <c r="D61" s="492">
        <v>347181</v>
      </c>
      <c r="E61" s="492">
        <v>341417</v>
      </c>
      <c r="F61" s="492">
        <v>310251</v>
      </c>
      <c r="G61" s="492">
        <v>31166</v>
      </c>
      <c r="H61" s="492">
        <v>5764</v>
      </c>
      <c r="I61" s="492">
        <v>122667</v>
      </c>
      <c r="J61" s="492">
        <v>121593</v>
      </c>
      <c r="K61" s="492">
        <v>118062</v>
      </c>
      <c r="L61" s="492">
        <v>3531</v>
      </c>
      <c r="M61" s="492">
        <v>1074</v>
      </c>
    </row>
    <row r="62" spans="2:13" ht="20.149999999999999" customHeight="1">
      <c r="B62" s="451" t="s">
        <v>235</v>
      </c>
      <c r="C62" s="466" t="s">
        <v>490</v>
      </c>
      <c r="D62" s="479">
        <v>455973</v>
      </c>
      <c r="E62" s="493">
        <v>389939</v>
      </c>
      <c r="F62" s="493">
        <v>353669</v>
      </c>
      <c r="G62" s="493">
        <v>36270</v>
      </c>
      <c r="H62" s="493">
        <v>66034</v>
      </c>
      <c r="I62" s="493">
        <v>136840</v>
      </c>
      <c r="J62" s="493">
        <v>136840</v>
      </c>
      <c r="K62" s="493">
        <v>134212</v>
      </c>
      <c r="L62" s="493">
        <v>2628</v>
      </c>
      <c r="M62" s="493">
        <v>0</v>
      </c>
    </row>
    <row r="63" spans="2:13" ht="20.149999999999999" customHeight="1">
      <c r="B63" s="452" t="s">
        <v>267</v>
      </c>
      <c r="C63" s="467" t="s">
        <v>76</v>
      </c>
      <c r="D63" s="480">
        <v>367189</v>
      </c>
      <c r="E63" s="494">
        <v>360957</v>
      </c>
      <c r="F63" s="494">
        <v>325094</v>
      </c>
      <c r="G63" s="494">
        <v>35863</v>
      </c>
      <c r="H63" s="494">
        <v>6232</v>
      </c>
      <c r="I63" s="494">
        <v>142458</v>
      </c>
      <c r="J63" s="494">
        <v>137754</v>
      </c>
      <c r="K63" s="494">
        <v>133113</v>
      </c>
      <c r="L63" s="494">
        <v>4641</v>
      </c>
      <c r="M63" s="494">
        <v>4704</v>
      </c>
    </row>
    <row r="64" spans="2:13" ht="20.149999999999999" customHeight="1">
      <c r="B64" s="453" t="s">
        <v>166</v>
      </c>
      <c r="C64" s="467" t="s">
        <v>303</v>
      </c>
      <c r="D64" s="480">
        <v>560592</v>
      </c>
      <c r="E64" s="494">
        <v>560003</v>
      </c>
      <c r="F64" s="494">
        <v>480662</v>
      </c>
      <c r="G64" s="494">
        <v>79341</v>
      </c>
      <c r="H64" s="494">
        <v>589</v>
      </c>
      <c r="I64" s="494">
        <v>182256</v>
      </c>
      <c r="J64" s="494">
        <v>182256</v>
      </c>
      <c r="K64" s="494">
        <v>178769</v>
      </c>
      <c r="L64" s="494">
        <v>3487</v>
      </c>
      <c r="M64" s="494">
        <v>0</v>
      </c>
    </row>
    <row r="65" spans="2:13" ht="20.149999999999999" customHeight="1">
      <c r="B65" s="452" t="s">
        <v>345</v>
      </c>
      <c r="C65" s="467" t="s">
        <v>410</v>
      </c>
      <c r="D65" s="480">
        <v>360264</v>
      </c>
      <c r="E65" s="494">
        <v>360230</v>
      </c>
      <c r="F65" s="494">
        <v>341795</v>
      </c>
      <c r="G65" s="494">
        <v>18435</v>
      </c>
      <c r="H65" s="494">
        <v>34</v>
      </c>
      <c r="I65" s="494">
        <v>163241</v>
      </c>
      <c r="J65" s="494">
        <v>163241</v>
      </c>
      <c r="K65" s="494">
        <v>159751</v>
      </c>
      <c r="L65" s="494">
        <v>3490</v>
      </c>
      <c r="M65" s="494">
        <v>0</v>
      </c>
    </row>
    <row r="66" spans="2:13" ht="20.149999999999999" customHeight="1">
      <c r="B66" s="452" t="s">
        <v>10</v>
      </c>
      <c r="C66" s="467" t="s">
        <v>491</v>
      </c>
      <c r="D66" s="480">
        <v>268722</v>
      </c>
      <c r="E66" s="494">
        <v>268710</v>
      </c>
      <c r="F66" s="494">
        <v>218592</v>
      </c>
      <c r="G66" s="494">
        <v>50118</v>
      </c>
      <c r="H66" s="494">
        <v>12</v>
      </c>
      <c r="I66" s="494">
        <v>121013</v>
      </c>
      <c r="J66" s="494">
        <v>121013</v>
      </c>
      <c r="K66" s="494">
        <v>116262</v>
      </c>
      <c r="L66" s="494">
        <v>4751</v>
      </c>
      <c r="M66" s="494">
        <v>0</v>
      </c>
    </row>
    <row r="67" spans="2:13" ht="20.149999999999999" customHeight="1">
      <c r="B67" s="452" t="s">
        <v>57</v>
      </c>
      <c r="C67" s="467" t="s">
        <v>265</v>
      </c>
      <c r="D67" s="480">
        <v>327907</v>
      </c>
      <c r="E67" s="494">
        <v>326022</v>
      </c>
      <c r="F67" s="494">
        <v>303997</v>
      </c>
      <c r="G67" s="494">
        <v>22025</v>
      </c>
      <c r="H67" s="494">
        <v>1885</v>
      </c>
      <c r="I67" s="494">
        <v>128059</v>
      </c>
      <c r="J67" s="494">
        <v>127579</v>
      </c>
      <c r="K67" s="494">
        <v>125069</v>
      </c>
      <c r="L67" s="494">
        <v>2510</v>
      </c>
      <c r="M67" s="494">
        <v>480</v>
      </c>
    </row>
    <row r="68" spans="2:13" ht="20.149999999999999" customHeight="1">
      <c r="B68" s="452" t="s">
        <v>198</v>
      </c>
      <c r="C68" s="467" t="s">
        <v>493</v>
      </c>
      <c r="D68" s="480">
        <v>418052</v>
      </c>
      <c r="E68" s="494">
        <v>369577</v>
      </c>
      <c r="F68" s="494">
        <v>347803</v>
      </c>
      <c r="G68" s="494">
        <v>21774</v>
      </c>
      <c r="H68" s="494">
        <v>48475</v>
      </c>
      <c r="I68" s="494">
        <v>179295</v>
      </c>
      <c r="J68" s="494">
        <v>161814</v>
      </c>
      <c r="K68" s="494">
        <v>158627</v>
      </c>
      <c r="L68" s="494">
        <v>3187</v>
      </c>
      <c r="M68" s="494">
        <v>17481</v>
      </c>
    </row>
    <row r="69" spans="2:13" ht="20.149999999999999" customHeight="1">
      <c r="B69" s="452" t="s">
        <v>40</v>
      </c>
      <c r="C69" s="467" t="s">
        <v>396</v>
      </c>
      <c r="D69" s="480">
        <v>330495</v>
      </c>
      <c r="E69" s="494">
        <v>329934</v>
      </c>
      <c r="F69" s="494">
        <v>308555</v>
      </c>
      <c r="G69" s="494">
        <v>21379</v>
      </c>
      <c r="H69" s="494">
        <v>561</v>
      </c>
      <c r="I69" s="494">
        <v>94981</v>
      </c>
      <c r="J69" s="494">
        <v>94673</v>
      </c>
      <c r="K69" s="494">
        <v>71326</v>
      </c>
      <c r="L69" s="494">
        <v>23347</v>
      </c>
      <c r="M69" s="494">
        <v>308</v>
      </c>
    </row>
    <row r="70" spans="2:13" ht="20.149999999999999" customHeight="1">
      <c r="B70" s="452" t="s">
        <v>172</v>
      </c>
      <c r="C70" s="467" t="s">
        <v>494</v>
      </c>
      <c r="D70" s="480">
        <v>445904</v>
      </c>
      <c r="E70" s="494">
        <v>443824</v>
      </c>
      <c r="F70" s="494">
        <v>407288</v>
      </c>
      <c r="G70" s="494">
        <v>36536</v>
      </c>
      <c r="H70" s="494">
        <v>2080</v>
      </c>
      <c r="I70" s="494">
        <v>148126</v>
      </c>
      <c r="J70" s="494">
        <v>148126</v>
      </c>
      <c r="K70" s="494">
        <v>143812</v>
      </c>
      <c r="L70" s="494">
        <v>4314</v>
      </c>
      <c r="M70" s="494">
        <v>0</v>
      </c>
    </row>
    <row r="71" spans="2:13" ht="20.149999999999999" customHeight="1">
      <c r="B71" s="452" t="s">
        <v>41</v>
      </c>
      <c r="C71" s="467" t="s">
        <v>323</v>
      </c>
      <c r="D71" s="480">
        <v>280412</v>
      </c>
      <c r="E71" s="494">
        <v>280402</v>
      </c>
      <c r="F71" s="494">
        <v>265425</v>
      </c>
      <c r="G71" s="494">
        <v>14977</v>
      </c>
      <c r="H71" s="494">
        <v>10</v>
      </c>
      <c r="I71" s="494">
        <v>85566</v>
      </c>
      <c r="J71" s="494">
        <v>85357</v>
      </c>
      <c r="K71" s="494">
        <v>83068</v>
      </c>
      <c r="L71" s="494">
        <v>2289</v>
      </c>
      <c r="M71" s="494">
        <v>209</v>
      </c>
    </row>
    <row r="72" spans="2:13" ht="20.149999999999999" customHeight="1">
      <c r="B72" s="452" t="s">
        <v>241</v>
      </c>
      <c r="C72" s="467" t="s">
        <v>495</v>
      </c>
      <c r="D72" s="480">
        <v>270642</v>
      </c>
      <c r="E72" s="494">
        <v>270580</v>
      </c>
      <c r="F72" s="494">
        <v>248401</v>
      </c>
      <c r="G72" s="494">
        <v>22179</v>
      </c>
      <c r="H72" s="494">
        <v>62</v>
      </c>
      <c r="I72" s="494">
        <v>91887</v>
      </c>
      <c r="J72" s="494">
        <v>91887</v>
      </c>
      <c r="K72" s="494">
        <v>89370</v>
      </c>
      <c r="L72" s="494">
        <v>2517</v>
      </c>
      <c r="M72" s="494">
        <v>0</v>
      </c>
    </row>
    <row r="73" spans="2:13" ht="20.149999999999999" customHeight="1">
      <c r="B73" s="452" t="s">
        <v>366</v>
      </c>
      <c r="C73" s="467" t="s">
        <v>282</v>
      </c>
      <c r="D73" s="480">
        <v>379900</v>
      </c>
      <c r="E73" s="494">
        <v>379880</v>
      </c>
      <c r="F73" s="494">
        <v>378749</v>
      </c>
      <c r="G73" s="494">
        <v>1131</v>
      </c>
      <c r="H73" s="494">
        <v>20</v>
      </c>
      <c r="I73" s="494">
        <v>113441</v>
      </c>
      <c r="J73" s="494">
        <v>113437</v>
      </c>
      <c r="K73" s="494">
        <v>113277</v>
      </c>
      <c r="L73" s="494">
        <v>160</v>
      </c>
      <c r="M73" s="494">
        <v>4</v>
      </c>
    </row>
    <row r="74" spans="2:13" ht="20.149999999999999" customHeight="1">
      <c r="B74" s="452" t="s">
        <v>99</v>
      </c>
      <c r="C74" s="467" t="s">
        <v>153</v>
      </c>
      <c r="D74" s="480">
        <v>330524</v>
      </c>
      <c r="E74" s="494">
        <v>330215</v>
      </c>
      <c r="F74" s="494">
        <v>301782</v>
      </c>
      <c r="G74" s="494">
        <v>28433</v>
      </c>
      <c r="H74" s="494">
        <v>309</v>
      </c>
      <c r="I74" s="494">
        <v>164202</v>
      </c>
      <c r="J74" s="494">
        <v>164075</v>
      </c>
      <c r="K74" s="494">
        <v>160057</v>
      </c>
      <c r="L74" s="494">
        <v>4018</v>
      </c>
      <c r="M74" s="494">
        <v>127</v>
      </c>
    </row>
    <row r="75" spans="2:13" ht="20.149999999999999" customHeight="1">
      <c r="B75" s="452" t="s">
        <v>106</v>
      </c>
      <c r="C75" s="467" t="s">
        <v>449</v>
      </c>
      <c r="D75" s="480">
        <v>361418</v>
      </c>
      <c r="E75" s="494">
        <v>360751</v>
      </c>
      <c r="F75" s="494">
        <v>326256</v>
      </c>
      <c r="G75" s="494">
        <v>34495</v>
      </c>
      <c r="H75" s="494">
        <v>667</v>
      </c>
      <c r="I75" s="494">
        <v>128850</v>
      </c>
      <c r="J75" s="494">
        <v>128850</v>
      </c>
      <c r="K75" s="494">
        <v>115424</v>
      </c>
      <c r="L75" s="494">
        <v>13426</v>
      </c>
      <c r="M75" s="494">
        <v>0</v>
      </c>
    </row>
    <row r="76" spans="2:13" ht="20.149999999999999" customHeight="1">
      <c r="B76" s="454" t="s">
        <v>8</v>
      </c>
      <c r="C76" s="468" t="s">
        <v>374</v>
      </c>
      <c r="D76" s="484">
        <v>260994</v>
      </c>
      <c r="E76" s="495">
        <v>256383</v>
      </c>
      <c r="F76" s="495">
        <v>223036</v>
      </c>
      <c r="G76" s="495">
        <v>33347</v>
      </c>
      <c r="H76" s="495">
        <v>4611</v>
      </c>
      <c r="I76" s="495">
        <v>103136</v>
      </c>
      <c r="J76" s="495">
        <v>102427</v>
      </c>
      <c r="K76" s="495">
        <v>97812</v>
      </c>
      <c r="L76" s="495">
        <v>4615</v>
      </c>
      <c r="M76" s="495">
        <v>709</v>
      </c>
    </row>
    <row r="77" spans="2:13" ht="20.149999999999999" customHeight="1">
      <c r="B77" s="455" t="s">
        <v>113</v>
      </c>
      <c r="C77" s="469" t="s">
        <v>257</v>
      </c>
      <c r="D77" s="493">
        <v>313459</v>
      </c>
      <c r="E77" s="493">
        <v>313359</v>
      </c>
      <c r="F77" s="493">
        <v>278203</v>
      </c>
      <c r="G77" s="493">
        <v>35156</v>
      </c>
      <c r="H77" s="493">
        <v>100</v>
      </c>
      <c r="I77" s="493">
        <v>125749</v>
      </c>
      <c r="J77" s="493">
        <v>125490</v>
      </c>
      <c r="K77" s="493">
        <v>120299</v>
      </c>
      <c r="L77" s="493">
        <v>5191</v>
      </c>
      <c r="M77" s="493">
        <v>259</v>
      </c>
    </row>
    <row r="78" spans="2:13" ht="20.149999999999999" customHeight="1">
      <c r="B78" s="456" t="s">
        <v>351</v>
      </c>
      <c r="C78" s="467" t="s">
        <v>222</v>
      </c>
      <c r="D78" s="496">
        <v>335410</v>
      </c>
      <c r="E78" s="496">
        <v>335410</v>
      </c>
      <c r="F78" s="496">
        <v>302580</v>
      </c>
      <c r="G78" s="496">
        <v>32830</v>
      </c>
      <c r="H78" s="496">
        <v>0</v>
      </c>
      <c r="I78" s="496">
        <v>158358</v>
      </c>
      <c r="J78" s="496">
        <v>158358</v>
      </c>
      <c r="K78" s="496">
        <v>144295</v>
      </c>
      <c r="L78" s="496">
        <v>14063</v>
      </c>
      <c r="M78" s="496">
        <v>0</v>
      </c>
    </row>
    <row r="79" spans="2:13" ht="20.149999999999999" customHeight="1">
      <c r="B79" s="457" t="s">
        <v>3</v>
      </c>
      <c r="C79" s="470" t="s">
        <v>138</v>
      </c>
      <c r="D79" s="499">
        <v>323604</v>
      </c>
      <c r="E79" s="499">
        <v>323604</v>
      </c>
      <c r="F79" s="499">
        <v>290820</v>
      </c>
      <c r="G79" s="499">
        <v>32784</v>
      </c>
      <c r="H79" s="499">
        <v>0</v>
      </c>
      <c r="I79" s="499">
        <v>86098</v>
      </c>
      <c r="J79" s="499">
        <v>86098</v>
      </c>
      <c r="K79" s="499">
        <v>86098</v>
      </c>
      <c r="L79" s="499">
        <v>0</v>
      </c>
      <c r="M79" s="499">
        <v>0</v>
      </c>
    </row>
    <row r="80" spans="2:13" ht="20.149999999999999" customHeight="1">
      <c r="B80" s="458" t="s">
        <v>187</v>
      </c>
      <c r="C80" s="471" t="s">
        <v>398</v>
      </c>
      <c r="D80" s="498">
        <v>304728</v>
      </c>
      <c r="E80" s="498">
        <v>304728</v>
      </c>
      <c r="F80" s="498">
        <v>281646</v>
      </c>
      <c r="G80" s="498">
        <v>23082</v>
      </c>
      <c r="H80" s="498">
        <v>0</v>
      </c>
      <c r="I80" s="498">
        <v>121786</v>
      </c>
      <c r="J80" s="498">
        <v>121786</v>
      </c>
      <c r="K80" s="498">
        <v>121491</v>
      </c>
      <c r="L80" s="498">
        <v>295</v>
      </c>
      <c r="M80" s="498">
        <v>0</v>
      </c>
    </row>
    <row r="81" spans="2:13" ht="20.149999999999999" customHeight="1">
      <c r="B81" s="458" t="s">
        <v>496</v>
      </c>
      <c r="C81" s="471" t="s">
        <v>403</v>
      </c>
      <c r="D81" s="494">
        <v>426404</v>
      </c>
      <c r="E81" s="494">
        <v>343608</v>
      </c>
      <c r="F81" s="494">
        <v>303529</v>
      </c>
      <c r="G81" s="494">
        <v>40079</v>
      </c>
      <c r="H81" s="494">
        <v>82796</v>
      </c>
      <c r="I81" s="494">
        <v>116668</v>
      </c>
      <c r="J81" s="494">
        <v>116668</v>
      </c>
      <c r="K81" s="494">
        <v>115347</v>
      </c>
      <c r="L81" s="494">
        <v>1321</v>
      </c>
      <c r="M81" s="494">
        <v>0</v>
      </c>
    </row>
    <row r="82" spans="2:13" ht="20.149999999999999" customHeight="1">
      <c r="B82" s="458" t="s">
        <v>497</v>
      </c>
      <c r="C82" s="471" t="s">
        <v>498</v>
      </c>
      <c r="D82" s="494">
        <v>393935</v>
      </c>
      <c r="E82" s="494">
        <v>393854</v>
      </c>
      <c r="F82" s="494">
        <v>371584</v>
      </c>
      <c r="G82" s="494">
        <v>22270</v>
      </c>
      <c r="H82" s="494">
        <v>81</v>
      </c>
      <c r="I82" s="494">
        <v>117354</v>
      </c>
      <c r="J82" s="494">
        <v>117184</v>
      </c>
      <c r="K82" s="494">
        <v>115167</v>
      </c>
      <c r="L82" s="494">
        <v>2017</v>
      </c>
      <c r="M82" s="494">
        <v>170</v>
      </c>
    </row>
    <row r="83" spans="2:13" ht="20.149999999999999" customHeight="1">
      <c r="B83" s="458" t="s">
        <v>397</v>
      </c>
      <c r="C83" s="471" t="s">
        <v>223</v>
      </c>
      <c r="D83" s="494">
        <v>387910</v>
      </c>
      <c r="E83" s="494">
        <v>386694</v>
      </c>
      <c r="F83" s="494">
        <v>340727</v>
      </c>
      <c r="G83" s="494">
        <v>45967</v>
      </c>
      <c r="H83" s="494">
        <v>1216</v>
      </c>
      <c r="I83" s="494">
        <v>178651</v>
      </c>
      <c r="J83" s="494">
        <v>178045</v>
      </c>
      <c r="K83" s="494">
        <v>172188</v>
      </c>
      <c r="L83" s="494">
        <v>5857</v>
      </c>
      <c r="M83" s="494">
        <v>606</v>
      </c>
    </row>
    <row r="84" spans="2:13" ht="20.149999999999999" customHeight="1">
      <c r="B84" s="458" t="s">
        <v>499</v>
      </c>
      <c r="C84" s="471" t="s">
        <v>175</v>
      </c>
      <c r="D84" s="494">
        <v>358702</v>
      </c>
      <c r="E84" s="494">
        <v>358702</v>
      </c>
      <c r="F84" s="494">
        <v>322742</v>
      </c>
      <c r="G84" s="494">
        <v>35960</v>
      </c>
      <c r="H84" s="494">
        <v>0</v>
      </c>
      <c r="I84" s="494">
        <v>130131</v>
      </c>
      <c r="J84" s="494">
        <v>130131</v>
      </c>
      <c r="K84" s="494">
        <v>130131</v>
      </c>
      <c r="L84" s="494">
        <v>0</v>
      </c>
      <c r="M84" s="494">
        <v>0</v>
      </c>
    </row>
    <row r="85" spans="2:13" ht="20.149999999999999" customHeight="1">
      <c r="B85" s="458" t="s">
        <v>150</v>
      </c>
      <c r="C85" s="471" t="s">
        <v>376</v>
      </c>
      <c r="D85" s="494">
        <v>345545</v>
      </c>
      <c r="E85" s="494">
        <v>345326</v>
      </c>
      <c r="F85" s="494">
        <v>303186</v>
      </c>
      <c r="G85" s="494">
        <v>42140</v>
      </c>
      <c r="H85" s="494">
        <v>219</v>
      </c>
      <c r="I85" s="494">
        <v>140445</v>
      </c>
      <c r="J85" s="494">
        <v>140445</v>
      </c>
      <c r="K85" s="494">
        <v>129676</v>
      </c>
      <c r="L85" s="494">
        <v>10769</v>
      </c>
      <c r="M85" s="494">
        <v>0</v>
      </c>
    </row>
    <row r="86" spans="2:13" ht="20.149999999999999" customHeight="1">
      <c r="B86" s="458" t="s">
        <v>218</v>
      </c>
      <c r="C86" s="471" t="s">
        <v>487</v>
      </c>
      <c r="D86" s="494">
        <v>292287</v>
      </c>
      <c r="E86" s="494">
        <v>292287</v>
      </c>
      <c r="F86" s="494">
        <v>260997</v>
      </c>
      <c r="G86" s="494">
        <v>31290</v>
      </c>
      <c r="H86" s="494">
        <v>0</v>
      </c>
      <c r="I86" s="494">
        <v>103498</v>
      </c>
      <c r="J86" s="494">
        <v>103498</v>
      </c>
      <c r="K86" s="494">
        <v>103185</v>
      </c>
      <c r="L86" s="494">
        <v>313</v>
      </c>
      <c r="M86" s="494">
        <v>0</v>
      </c>
    </row>
    <row r="87" spans="2:13" ht="20.149999999999999" customHeight="1">
      <c r="B87" s="458" t="s">
        <v>500</v>
      </c>
      <c r="C87" s="471" t="s">
        <v>325</v>
      </c>
      <c r="D87" s="498">
        <v>349367</v>
      </c>
      <c r="E87" s="498">
        <v>349367</v>
      </c>
      <c r="F87" s="498">
        <v>312667</v>
      </c>
      <c r="G87" s="498">
        <v>36700</v>
      </c>
      <c r="H87" s="498">
        <v>0</v>
      </c>
      <c r="I87" s="498">
        <v>67911</v>
      </c>
      <c r="J87" s="498">
        <v>67911</v>
      </c>
      <c r="K87" s="498">
        <v>64982</v>
      </c>
      <c r="L87" s="498">
        <v>2929</v>
      </c>
      <c r="M87" s="498">
        <v>0</v>
      </c>
    </row>
    <row r="88" spans="2:13" ht="20.149999999999999" customHeight="1">
      <c r="B88" s="458" t="s">
        <v>199</v>
      </c>
      <c r="C88" s="471" t="s">
        <v>501</v>
      </c>
      <c r="D88" s="494">
        <v>358237</v>
      </c>
      <c r="E88" s="494">
        <v>334665</v>
      </c>
      <c r="F88" s="494">
        <v>284804</v>
      </c>
      <c r="G88" s="494">
        <v>49861</v>
      </c>
      <c r="H88" s="494">
        <v>23572</v>
      </c>
      <c r="I88" s="494">
        <v>218781</v>
      </c>
      <c r="J88" s="494">
        <v>170383</v>
      </c>
      <c r="K88" s="494">
        <v>159925</v>
      </c>
      <c r="L88" s="494">
        <v>10458</v>
      </c>
      <c r="M88" s="494">
        <v>48398</v>
      </c>
    </row>
    <row r="89" spans="2:13" ht="20.149999999999999" customHeight="1">
      <c r="B89" s="458" t="s">
        <v>248</v>
      </c>
      <c r="C89" s="471" t="s">
        <v>250</v>
      </c>
      <c r="D89" s="494">
        <v>324410</v>
      </c>
      <c r="E89" s="494">
        <v>324269</v>
      </c>
      <c r="F89" s="494">
        <v>292814</v>
      </c>
      <c r="G89" s="494">
        <v>31455</v>
      </c>
      <c r="H89" s="494">
        <v>141</v>
      </c>
      <c r="I89" s="494">
        <v>158660</v>
      </c>
      <c r="J89" s="494">
        <v>158660</v>
      </c>
      <c r="K89" s="494">
        <v>149360</v>
      </c>
      <c r="L89" s="494">
        <v>9300</v>
      </c>
      <c r="M89" s="494">
        <v>0</v>
      </c>
    </row>
    <row r="90" spans="2:13" ht="20.149999999999999" customHeight="1">
      <c r="B90" s="458" t="s">
        <v>17</v>
      </c>
      <c r="C90" s="471" t="s">
        <v>389</v>
      </c>
      <c r="D90" s="494">
        <v>370856</v>
      </c>
      <c r="E90" s="494">
        <v>370641</v>
      </c>
      <c r="F90" s="494">
        <v>346413</v>
      </c>
      <c r="G90" s="494">
        <v>24228</v>
      </c>
      <c r="H90" s="494">
        <v>215</v>
      </c>
      <c r="I90" s="494">
        <v>123785</v>
      </c>
      <c r="J90" s="494">
        <v>123785</v>
      </c>
      <c r="K90" s="494">
        <v>123625</v>
      </c>
      <c r="L90" s="494">
        <v>160</v>
      </c>
      <c r="M90" s="494">
        <v>0</v>
      </c>
    </row>
    <row r="91" spans="2:13" ht="20.149999999999999" customHeight="1">
      <c r="B91" s="458" t="s">
        <v>466</v>
      </c>
      <c r="C91" s="471" t="s">
        <v>392</v>
      </c>
      <c r="D91" s="494">
        <v>390113</v>
      </c>
      <c r="E91" s="494">
        <v>388888</v>
      </c>
      <c r="F91" s="494">
        <v>347570</v>
      </c>
      <c r="G91" s="494">
        <v>41318</v>
      </c>
      <c r="H91" s="494">
        <v>1225</v>
      </c>
      <c r="I91" s="494">
        <v>129957</v>
      </c>
      <c r="J91" s="494">
        <v>129957</v>
      </c>
      <c r="K91" s="494">
        <v>128331</v>
      </c>
      <c r="L91" s="494">
        <v>1626</v>
      </c>
      <c r="M91" s="494">
        <v>0</v>
      </c>
    </row>
    <row r="92" spans="2:13" ht="20.149999999999999" customHeight="1">
      <c r="B92" s="458" t="s">
        <v>95</v>
      </c>
      <c r="C92" s="471" t="s">
        <v>393</v>
      </c>
      <c r="D92" s="494">
        <v>309156</v>
      </c>
      <c r="E92" s="494">
        <v>308291</v>
      </c>
      <c r="F92" s="494">
        <v>277738</v>
      </c>
      <c r="G92" s="494">
        <v>30553</v>
      </c>
      <c r="H92" s="494">
        <v>865</v>
      </c>
      <c r="I92" s="494">
        <v>158007</v>
      </c>
      <c r="J92" s="494">
        <v>158007</v>
      </c>
      <c r="K92" s="494">
        <v>154067</v>
      </c>
      <c r="L92" s="494">
        <v>3940</v>
      </c>
      <c r="M92" s="494">
        <v>0</v>
      </c>
    </row>
    <row r="93" spans="2:13" ht="20.149999999999999" customHeight="1">
      <c r="B93" s="458" t="s">
        <v>484</v>
      </c>
      <c r="C93" s="471" t="s">
        <v>72</v>
      </c>
      <c r="D93" s="494">
        <v>355665</v>
      </c>
      <c r="E93" s="494">
        <v>345719</v>
      </c>
      <c r="F93" s="494">
        <v>330281</v>
      </c>
      <c r="G93" s="494">
        <v>15438</v>
      </c>
      <c r="H93" s="494">
        <v>9946</v>
      </c>
      <c r="I93" s="494">
        <v>297449</v>
      </c>
      <c r="J93" s="494">
        <v>168322</v>
      </c>
      <c r="K93" s="494">
        <v>167192</v>
      </c>
      <c r="L93" s="494">
        <v>1130</v>
      </c>
      <c r="M93" s="494">
        <v>129127</v>
      </c>
    </row>
    <row r="94" spans="2:13" ht="20.149999999999999" customHeight="1">
      <c r="B94" s="458" t="s">
        <v>195</v>
      </c>
      <c r="C94" s="471" t="s">
        <v>405</v>
      </c>
      <c r="D94" s="494">
        <v>354551</v>
      </c>
      <c r="E94" s="494">
        <v>354550</v>
      </c>
      <c r="F94" s="494">
        <v>318702</v>
      </c>
      <c r="G94" s="494">
        <v>35848</v>
      </c>
      <c r="H94" s="494">
        <v>1</v>
      </c>
      <c r="I94" s="494">
        <v>158646</v>
      </c>
      <c r="J94" s="494">
        <v>158646</v>
      </c>
      <c r="K94" s="494">
        <v>154141</v>
      </c>
      <c r="L94" s="494">
        <v>4505</v>
      </c>
      <c r="M94" s="494">
        <v>0</v>
      </c>
    </row>
    <row r="95" spans="2:13" ht="20.149999999999999" customHeight="1">
      <c r="B95" s="458" t="s">
        <v>281</v>
      </c>
      <c r="C95" s="471" t="s">
        <v>406</v>
      </c>
      <c r="D95" s="494">
        <v>394612</v>
      </c>
      <c r="E95" s="494">
        <v>390793</v>
      </c>
      <c r="F95" s="494">
        <v>361368</v>
      </c>
      <c r="G95" s="494">
        <v>29425</v>
      </c>
      <c r="H95" s="494">
        <v>3819</v>
      </c>
      <c r="I95" s="494">
        <v>171706</v>
      </c>
      <c r="J95" s="494">
        <v>170172</v>
      </c>
      <c r="K95" s="494">
        <v>166500</v>
      </c>
      <c r="L95" s="494">
        <v>3672</v>
      </c>
      <c r="M95" s="494">
        <v>1534</v>
      </c>
    </row>
    <row r="96" spans="2:13" ht="20.149999999999999" customHeight="1">
      <c r="B96" s="458" t="s">
        <v>122</v>
      </c>
      <c r="C96" s="471" t="s">
        <v>129</v>
      </c>
      <c r="D96" s="494">
        <v>388269</v>
      </c>
      <c r="E96" s="494">
        <v>388269</v>
      </c>
      <c r="F96" s="494">
        <v>351229</v>
      </c>
      <c r="G96" s="494">
        <v>37040</v>
      </c>
      <c r="H96" s="494">
        <v>0</v>
      </c>
      <c r="I96" s="494">
        <v>158839</v>
      </c>
      <c r="J96" s="494">
        <v>158839</v>
      </c>
      <c r="K96" s="494">
        <v>155183</v>
      </c>
      <c r="L96" s="494">
        <v>3656</v>
      </c>
      <c r="M96" s="494">
        <v>0</v>
      </c>
    </row>
    <row r="97" spans="2:13" ht="20.149999999999999" customHeight="1">
      <c r="B97" s="458" t="s">
        <v>273</v>
      </c>
      <c r="C97" s="472" t="s">
        <v>171</v>
      </c>
      <c r="D97" s="494">
        <v>417296</v>
      </c>
      <c r="E97" s="494">
        <v>344733</v>
      </c>
      <c r="F97" s="494">
        <v>321978</v>
      </c>
      <c r="G97" s="494">
        <v>22755</v>
      </c>
      <c r="H97" s="494">
        <v>72563</v>
      </c>
      <c r="I97" s="494">
        <v>203096</v>
      </c>
      <c r="J97" s="494">
        <v>141921</v>
      </c>
      <c r="K97" s="494">
        <v>140727</v>
      </c>
      <c r="L97" s="494">
        <v>1194</v>
      </c>
      <c r="M97" s="494">
        <v>61175</v>
      </c>
    </row>
    <row r="98" spans="2:13" ht="20.149999999999999" customHeight="1">
      <c r="B98" s="455" t="s">
        <v>121</v>
      </c>
      <c r="C98" s="473" t="s">
        <v>227</v>
      </c>
      <c r="D98" s="493">
        <v>363467</v>
      </c>
      <c r="E98" s="493">
        <v>362288</v>
      </c>
      <c r="F98" s="493">
        <v>334180</v>
      </c>
      <c r="G98" s="493">
        <v>28108</v>
      </c>
      <c r="H98" s="493">
        <v>1179</v>
      </c>
      <c r="I98" s="493">
        <v>150829</v>
      </c>
      <c r="J98" s="493">
        <v>150819</v>
      </c>
      <c r="K98" s="493">
        <v>141357</v>
      </c>
      <c r="L98" s="493">
        <v>9462</v>
      </c>
      <c r="M98" s="493">
        <v>10</v>
      </c>
    </row>
    <row r="99" spans="2:13" ht="20.149999999999999" customHeight="1">
      <c r="B99" s="459" t="s">
        <v>252</v>
      </c>
      <c r="C99" s="474" t="s">
        <v>440</v>
      </c>
      <c r="D99" s="495">
        <v>295830</v>
      </c>
      <c r="E99" s="495">
        <v>293309</v>
      </c>
      <c r="F99" s="495">
        <v>276771</v>
      </c>
      <c r="G99" s="495">
        <v>16538</v>
      </c>
      <c r="H99" s="495">
        <v>2521</v>
      </c>
      <c r="I99" s="495">
        <v>125847</v>
      </c>
      <c r="J99" s="495">
        <v>125321</v>
      </c>
      <c r="K99" s="495">
        <v>123486</v>
      </c>
      <c r="L99" s="495">
        <v>1835</v>
      </c>
      <c r="M99" s="495">
        <v>526</v>
      </c>
    </row>
    <row r="100" spans="2:13" ht="20.149999999999999" customHeight="1">
      <c r="B100" s="457" t="s">
        <v>417</v>
      </c>
      <c r="C100" s="470" t="s">
        <v>307</v>
      </c>
      <c r="D100" s="497">
        <v>284689</v>
      </c>
      <c r="E100" s="497">
        <v>284674</v>
      </c>
      <c r="F100" s="497">
        <v>268882</v>
      </c>
      <c r="G100" s="497">
        <v>15792</v>
      </c>
      <c r="H100" s="497">
        <v>15</v>
      </c>
      <c r="I100" s="497">
        <v>94959</v>
      </c>
      <c r="J100" s="497">
        <v>94959</v>
      </c>
      <c r="K100" s="497">
        <v>93375</v>
      </c>
      <c r="L100" s="497">
        <v>1584</v>
      </c>
      <c r="M100" s="497">
        <v>0</v>
      </c>
    </row>
    <row r="101" spans="2:13" ht="20.149999999999999" customHeight="1">
      <c r="B101" s="458" t="s">
        <v>504</v>
      </c>
      <c r="C101" s="471" t="s">
        <v>505</v>
      </c>
      <c r="D101" s="494">
        <v>272382</v>
      </c>
      <c r="E101" s="494">
        <v>272382</v>
      </c>
      <c r="F101" s="494">
        <v>258935</v>
      </c>
      <c r="G101" s="494">
        <v>13447</v>
      </c>
      <c r="H101" s="494">
        <v>0</v>
      </c>
      <c r="I101" s="494">
        <v>81514</v>
      </c>
      <c r="J101" s="494">
        <v>81216</v>
      </c>
      <c r="K101" s="494">
        <v>78623</v>
      </c>
      <c r="L101" s="494">
        <v>2593</v>
      </c>
      <c r="M101" s="494">
        <v>298</v>
      </c>
    </row>
    <row r="102" spans="2:13" ht="20.149999999999999" customHeight="1">
      <c r="B102" s="455" t="s">
        <v>160</v>
      </c>
      <c r="C102" s="469" t="s">
        <v>506</v>
      </c>
      <c r="D102" s="493">
        <v>382475</v>
      </c>
      <c r="E102" s="493">
        <v>382293</v>
      </c>
      <c r="F102" s="493">
        <v>340262</v>
      </c>
      <c r="G102" s="493">
        <v>42031</v>
      </c>
      <c r="H102" s="493">
        <v>182</v>
      </c>
      <c r="I102" s="493">
        <v>198198</v>
      </c>
      <c r="J102" s="493">
        <v>198198</v>
      </c>
      <c r="K102" s="493">
        <v>189207</v>
      </c>
      <c r="L102" s="493">
        <v>8991</v>
      </c>
      <c r="M102" s="493">
        <v>0</v>
      </c>
    </row>
    <row r="103" spans="2:13" ht="20.149999999999999" customHeight="1">
      <c r="B103" s="459" t="s">
        <v>124</v>
      </c>
      <c r="C103" s="468" t="s">
        <v>24</v>
      </c>
      <c r="D103" s="495">
        <v>267937</v>
      </c>
      <c r="E103" s="495">
        <v>267476</v>
      </c>
      <c r="F103" s="495">
        <v>255425</v>
      </c>
      <c r="G103" s="495">
        <v>12051</v>
      </c>
      <c r="H103" s="495">
        <v>461</v>
      </c>
      <c r="I103" s="495">
        <v>147119</v>
      </c>
      <c r="J103" s="495">
        <v>146928</v>
      </c>
      <c r="K103" s="495">
        <v>145410</v>
      </c>
      <c r="L103" s="495">
        <v>1518</v>
      </c>
      <c r="M103" s="495">
        <v>191</v>
      </c>
    </row>
    <row r="104" spans="2:13" ht="20.149999999999999" customHeight="1">
      <c r="B104" s="457" t="s">
        <v>29</v>
      </c>
      <c r="C104" s="470" t="s">
        <v>168</v>
      </c>
      <c r="D104" s="493">
        <v>215353</v>
      </c>
      <c r="E104" s="493">
        <v>215224</v>
      </c>
      <c r="F104" s="493">
        <v>193844</v>
      </c>
      <c r="G104" s="493">
        <v>21380</v>
      </c>
      <c r="H104" s="493">
        <v>129</v>
      </c>
      <c r="I104" s="493">
        <v>152358</v>
      </c>
      <c r="J104" s="493">
        <v>152047</v>
      </c>
      <c r="K104" s="493">
        <v>146229</v>
      </c>
      <c r="L104" s="493">
        <v>5818</v>
      </c>
      <c r="M104" s="493">
        <v>311</v>
      </c>
    </row>
    <row r="105" spans="2:13" ht="20.149999999999999" customHeight="1">
      <c r="B105" s="458" t="s">
        <v>379</v>
      </c>
      <c r="C105" s="471" t="s">
        <v>507</v>
      </c>
      <c r="D105" s="494">
        <v>306797</v>
      </c>
      <c r="E105" s="494">
        <v>295869</v>
      </c>
      <c r="F105" s="494">
        <v>245509</v>
      </c>
      <c r="G105" s="494">
        <v>50360</v>
      </c>
      <c r="H105" s="494">
        <v>10928</v>
      </c>
      <c r="I105" s="494">
        <v>91104</v>
      </c>
      <c r="J105" s="494">
        <v>90254</v>
      </c>
      <c r="K105" s="494">
        <v>85767</v>
      </c>
      <c r="L105" s="494">
        <v>4487</v>
      </c>
      <c r="M105" s="494">
        <v>850</v>
      </c>
    </row>
    <row r="106" spans="2:13" ht="20.149999999999999" customHeight="1">
      <c r="B106" s="459" t="s">
        <v>468</v>
      </c>
      <c r="C106" s="468" t="s">
        <v>508</v>
      </c>
      <c r="D106" s="500">
        <v>281562</v>
      </c>
      <c r="E106" s="500">
        <v>281562</v>
      </c>
      <c r="F106" s="500">
        <v>261064</v>
      </c>
      <c r="G106" s="500">
        <v>20498</v>
      </c>
      <c r="H106" s="500">
        <v>0</v>
      </c>
      <c r="I106" s="500">
        <v>117719</v>
      </c>
      <c r="J106" s="500">
        <v>117719</v>
      </c>
      <c r="K106" s="500">
        <v>114986</v>
      </c>
      <c r="L106" s="500">
        <v>2733</v>
      </c>
      <c r="M106" s="500">
        <v>0</v>
      </c>
    </row>
  </sheetData>
  <mergeCells count="18">
    <mergeCell ref="D4:H4"/>
    <mergeCell ref="I4:M4"/>
    <mergeCell ref="D57:H57"/>
    <mergeCell ref="I57:M57"/>
    <mergeCell ref="B4:C7"/>
    <mergeCell ref="D5:D7"/>
    <mergeCell ref="I5:I7"/>
    <mergeCell ref="E6:E7"/>
    <mergeCell ref="H6:H7"/>
    <mergeCell ref="J6:J7"/>
    <mergeCell ref="M6:M7"/>
    <mergeCell ref="B57:C60"/>
    <mergeCell ref="D58:D60"/>
    <mergeCell ref="I58:I60"/>
    <mergeCell ref="E59:E60"/>
    <mergeCell ref="H59:H60"/>
    <mergeCell ref="J59:J60"/>
    <mergeCell ref="M59:M60"/>
  </mergeCells>
  <phoneticPr fontId="5"/>
  <dataValidations count="1">
    <dataValidation type="whole" allowBlank="1" showDropDown="0" showInputMessage="1" showErrorMessage="1" errorTitle="入力エラー" error="入力した値に誤りがあります" sqref="D8:IV53 C61:IV97 C100:C106 D98:IV106 C8:C44 C47:C53">
      <formula1>-999999999999</formula1>
      <formula2>999999999999</formula2>
    </dataValidation>
  </dataValidations>
  <printOptions horizontalCentered="1"/>
  <pageMargins left="0.31496062992125984" right="0.47244094488188981" top="0.78740157480314965" bottom="0.59055118110236227" header="0" footer="0.39370078740157483"/>
  <pageSetup paperSize="9" scale="65" firstPageNumber="22" fitToWidth="1" fitToHeight="1" orientation="portrait" usePrinterDefaults="1" useFirstPageNumber="1" r:id="rId1"/>
  <headerFooter alignWithMargins="0">
    <oddFooter>&amp;C&amp;"ＭＳ Ｐゴシック,標準"&amp;14－　&amp;P　－</oddFooter>
  </headerFooter>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8">
    <tabColor indexed="53"/>
  </sheetPr>
  <dimension ref="B1:M106"/>
  <sheetViews>
    <sheetView workbookViewId="0"/>
  </sheetViews>
  <sheetFormatPr defaultColWidth="9" defaultRowHeight="13"/>
  <cols>
    <col min="1" max="1" width="4.08984375" style="1" customWidth="1"/>
    <col min="2" max="2" width="6.453125" style="1" customWidth="1"/>
    <col min="3" max="3" width="38.6328125" style="290" customWidth="1"/>
    <col min="4" max="11" width="11.6328125" style="1" customWidth="1"/>
    <col min="12" max="12" width="9" style="1" bestFit="1" customWidth="0"/>
    <col min="13" max="16384" width="9" style="1"/>
  </cols>
  <sheetData>
    <row r="1" spans="2:11" ht="19">
      <c r="B1" s="10"/>
      <c r="C1" s="475" t="s">
        <v>145</v>
      </c>
      <c r="E1" s="613"/>
      <c r="I1" s="10"/>
      <c r="J1" s="10"/>
      <c r="K1" s="10"/>
    </row>
    <row r="2" spans="2:11" ht="19">
      <c r="B2" s="10"/>
      <c r="C2" s="460">
        <v>45536</v>
      </c>
      <c r="E2" s="613"/>
      <c r="I2" s="10"/>
      <c r="J2" s="10"/>
      <c r="K2" s="10"/>
    </row>
    <row r="3" spans="2:11" ht="18" customHeight="1">
      <c r="B3" s="201"/>
      <c r="C3" s="461" t="s">
        <v>213</v>
      </c>
      <c r="E3" s="201"/>
      <c r="F3" s="201"/>
      <c r="G3" s="201"/>
      <c r="H3" s="201"/>
      <c r="I3" s="201"/>
      <c r="J3" s="201"/>
    </row>
    <row r="4" spans="2:11" s="446" customFormat="1" ht="18" customHeight="1">
      <c r="B4" s="447" t="s">
        <v>510</v>
      </c>
      <c r="C4" s="462"/>
      <c r="D4" s="536" t="s">
        <v>520</v>
      </c>
      <c r="E4" s="535"/>
      <c r="F4" s="535"/>
      <c r="G4" s="620"/>
      <c r="H4" s="534" t="s">
        <v>243</v>
      </c>
      <c r="I4" s="535"/>
      <c r="J4" s="535"/>
      <c r="K4" s="620"/>
    </row>
    <row r="5" spans="2:11" s="446" customFormat="1" ht="9.75" customHeight="1">
      <c r="B5" s="448"/>
      <c r="C5" s="463"/>
      <c r="D5" s="623" t="s">
        <v>22</v>
      </c>
      <c r="E5" s="623" t="s">
        <v>83</v>
      </c>
      <c r="F5" s="552"/>
      <c r="G5" s="617"/>
      <c r="H5" s="623" t="s">
        <v>22</v>
      </c>
      <c r="I5" s="623" t="s">
        <v>83</v>
      </c>
      <c r="J5" s="552"/>
      <c r="K5" s="617"/>
    </row>
    <row r="6" spans="2:11" s="446" customFormat="1" ht="36" customHeight="1">
      <c r="B6" s="449"/>
      <c r="C6" s="464"/>
      <c r="D6" s="624"/>
      <c r="E6" s="624"/>
      <c r="F6" s="627" t="s">
        <v>525</v>
      </c>
      <c r="G6" s="629" t="s">
        <v>526</v>
      </c>
      <c r="H6" s="624"/>
      <c r="I6" s="624"/>
      <c r="J6" s="627" t="s">
        <v>525</v>
      </c>
      <c r="K6" s="629" t="s">
        <v>526</v>
      </c>
    </row>
    <row r="7" spans="2:11" s="511" customFormat="1" ht="12.75" customHeight="1">
      <c r="B7" s="512"/>
      <c r="C7" s="514"/>
      <c r="D7" s="625" t="s">
        <v>359</v>
      </c>
      <c r="E7" s="626" t="s">
        <v>184</v>
      </c>
      <c r="F7" s="628" t="s">
        <v>184</v>
      </c>
      <c r="G7" s="628" t="s">
        <v>184</v>
      </c>
      <c r="H7" s="628" t="s">
        <v>359</v>
      </c>
      <c r="I7" s="628" t="s">
        <v>184</v>
      </c>
      <c r="J7" s="628" t="s">
        <v>184</v>
      </c>
      <c r="K7" s="625" t="s">
        <v>184</v>
      </c>
    </row>
    <row r="8" spans="2:11" ht="20.149999999999999" customHeight="1">
      <c r="B8" s="513" t="s">
        <v>319</v>
      </c>
      <c r="C8" s="515" t="s">
        <v>62</v>
      </c>
      <c r="D8" s="517">
        <v>19.2</v>
      </c>
      <c r="E8" s="517">
        <v>163</v>
      </c>
      <c r="F8" s="517">
        <v>147.80000000000001</v>
      </c>
      <c r="G8" s="517">
        <v>15.2</v>
      </c>
      <c r="H8" s="517">
        <v>14.5</v>
      </c>
      <c r="I8" s="517">
        <v>84.5</v>
      </c>
      <c r="J8" s="517">
        <v>82.7</v>
      </c>
      <c r="K8" s="517">
        <v>1.8</v>
      </c>
    </row>
    <row r="9" spans="2:11" ht="20.149999999999999" customHeight="1">
      <c r="B9" s="451" t="s">
        <v>235</v>
      </c>
      <c r="C9" s="466" t="s">
        <v>490</v>
      </c>
      <c r="D9" s="518">
        <v>20</v>
      </c>
      <c r="E9" s="525">
        <v>167.6</v>
      </c>
      <c r="F9" s="525">
        <v>153.1</v>
      </c>
      <c r="G9" s="525">
        <v>14.5</v>
      </c>
      <c r="H9" s="525">
        <v>17.2</v>
      </c>
      <c r="I9" s="525">
        <v>108.5</v>
      </c>
      <c r="J9" s="525">
        <v>107.2</v>
      </c>
      <c r="K9" s="525">
        <v>1.3</v>
      </c>
    </row>
    <row r="10" spans="2:11" ht="20.149999999999999" customHeight="1">
      <c r="B10" s="452" t="s">
        <v>267</v>
      </c>
      <c r="C10" s="467" t="s">
        <v>76</v>
      </c>
      <c r="D10" s="520">
        <v>19.100000000000001</v>
      </c>
      <c r="E10" s="523">
        <v>164.3</v>
      </c>
      <c r="F10" s="523">
        <v>148.6</v>
      </c>
      <c r="G10" s="523">
        <v>15.7</v>
      </c>
      <c r="H10" s="523">
        <v>16.8</v>
      </c>
      <c r="I10" s="523">
        <v>106.7</v>
      </c>
      <c r="J10" s="523">
        <v>103.1</v>
      </c>
      <c r="K10" s="523">
        <v>3.6</v>
      </c>
    </row>
    <row r="11" spans="2:11" ht="20.149999999999999" customHeight="1">
      <c r="B11" s="453" t="s">
        <v>166</v>
      </c>
      <c r="C11" s="467" t="s">
        <v>303</v>
      </c>
      <c r="D11" s="520">
        <v>17.600000000000001</v>
      </c>
      <c r="E11" s="523">
        <v>152.69999999999999</v>
      </c>
      <c r="F11" s="523">
        <v>136.1</v>
      </c>
      <c r="G11" s="523">
        <v>16.600000000000001</v>
      </c>
      <c r="H11" s="523">
        <v>15.8</v>
      </c>
      <c r="I11" s="523">
        <v>110.8</v>
      </c>
      <c r="J11" s="523">
        <v>109.6</v>
      </c>
      <c r="K11" s="523">
        <v>1.2</v>
      </c>
    </row>
    <row r="12" spans="2:11" ht="20.149999999999999" customHeight="1">
      <c r="B12" s="452" t="s">
        <v>345</v>
      </c>
      <c r="C12" s="467" t="s">
        <v>410</v>
      </c>
      <c r="D12" s="520">
        <v>17.600000000000001</v>
      </c>
      <c r="E12" s="523">
        <v>149.30000000000001</v>
      </c>
      <c r="F12" s="523">
        <v>141.69999999999999</v>
      </c>
      <c r="G12" s="523">
        <v>7.6</v>
      </c>
      <c r="H12" s="523">
        <v>13.4</v>
      </c>
      <c r="I12" s="523">
        <v>92</v>
      </c>
      <c r="J12" s="523">
        <v>91.4</v>
      </c>
      <c r="K12" s="523">
        <v>0.6</v>
      </c>
    </row>
    <row r="13" spans="2:11" ht="20.149999999999999" customHeight="1">
      <c r="B13" s="452" t="s">
        <v>10</v>
      </c>
      <c r="C13" s="467" t="s">
        <v>491</v>
      </c>
      <c r="D13" s="520">
        <v>20.100000000000001</v>
      </c>
      <c r="E13" s="523">
        <v>180.2</v>
      </c>
      <c r="F13" s="523">
        <v>151.19999999999999</v>
      </c>
      <c r="G13" s="523">
        <v>29</v>
      </c>
      <c r="H13" s="523">
        <v>17.399999999999999</v>
      </c>
      <c r="I13" s="523">
        <v>101.1</v>
      </c>
      <c r="J13" s="523">
        <v>98.6</v>
      </c>
      <c r="K13" s="523">
        <v>2.5</v>
      </c>
    </row>
    <row r="14" spans="2:11" ht="20.149999999999999" customHeight="1">
      <c r="B14" s="452" t="s">
        <v>57</v>
      </c>
      <c r="C14" s="467" t="s">
        <v>265</v>
      </c>
      <c r="D14" s="520">
        <v>19.7</v>
      </c>
      <c r="E14" s="523">
        <v>164</v>
      </c>
      <c r="F14" s="523">
        <v>152.19999999999999</v>
      </c>
      <c r="G14" s="523">
        <v>11.8</v>
      </c>
      <c r="H14" s="523">
        <v>16.3</v>
      </c>
      <c r="I14" s="523">
        <v>94.6</v>
      </c>
      <c r="J14" s="523">
        <v>93.4</v>
      </c>
      <c r="K14" s="523">
        <v>1.2</v>
      </c>
    </row>
    <row r="15" spans="2:11" ht="20.149999999999999" customHeight="1">
      <c r="B15" s="452" t="s">
        <v>198</v>
      </c>
      <c r="C15" s="467" t="s">
        <v>493</v>
      </c>
      <c r="D15" s="520">
        <v>17.7</v>
      </c>
      <c r="E15" s="523">
        <v>141.9</v>
      </c>
      <c r="F15" s="523">
        <v>132.19999999999999</v>
      </c>
      <c r="G15" s="523">
        <v>9.6999999999999993</v>
      </c>
      <c r="H15" s="523">
        <v>16.8</v>
      </c>
      <c r="I15" s="523">
        <v>112.6</v>
      </c>
      <c r="J15" s="523">
        <v>111.2</v>
      </c>
      <c r="K15" s="523">
        <v>1.4</v>
      </c>
    </row>
    <row r="16" spans="2:11" ht="20.149999999999999" customHeight="1">
      <c r="B16" s="452" t="s">
        <v>40</v>
      </c>
      <c r="C16" s="467" t="s">
        <v>396</v>
      </c>
      <c r="D16" s="520">
        <v>19.5</v>
      </c>
      <c r="E16" s="523">
        <v>175</v>
      </c>
      <c r="F16" s="523">
        <v>162.80000000000001</v>
      </c>
      <c r="G16" s="523">
        <v>12.2</v>
      </c>
      <c r="H16" s="523">
        <v>11.3</v>
      </c>
      <c r="I16" s="523">
        <v>73.400000000000006</v>
      </c>
      <c r="J16" s="523">
        <v>70.900000000000006</v>
      </c>
      <c r="K16" s="523">
        <v>2.5</v>
      </c>
    </row>
    <row r="17" spans="2:11" ht="20.149999999999999" customHeight="1">
      <c r="B17" s="452" t="s">
        <v>172</v>
      </c>
      <c r="C17" s="467" t="s">
        <v>494</v>
      </c>
      <c r="D17" s="520">
        <v>18.100000000000001</v>
      </c>
      <c r="E17" s="523">
        <v>156</v>
      </c>
      <c r="F17" s="523">
        <v>142</v>
      </c>
      <c r="G17" s="523">
        <v>14</v>
      </c>
      <c r="H17" s="523">
        <v>13.7</v>
      </c>
      <c r="I17" s="523">
        <v>85.5</v>
      </c>
      <c r="J17" s="523">
        <v>83.8</v>
      </c>
      <c r="K17" s="523">
        <v>1.7</v>
      </c>
    </row>
    <row r="18" spans="2:11" ht="20.149999999999999" customHeight="1">
      <c r="B18" s="452" t="s">
        <v>41</v>
      </c>
      <c r="C18" s="467" t="s">
        <v>323</v>
      </c>
      <c r="D18" s="520">
        <v>20.100000000000001</v>
      </c>
      <c r="E18" s="523">
        <v>168.1</v>
      </c>
      <c r="F18" s="523">
        <v>160.5</v>
      </c>
      <c r="G18" s="523">
        <v>7.6</v>
      </c>
      <c r="H18" s="523">
        <v>11.3</v>
      </c>
      <c r="I18" s="523">
        <v>60.8</v>
      </c>
      <c r="J18" s="523">
        <v>58.7</v>
      </c>
      <c r="K18" s="523">
        <v>2.1</v>
      </c>
    </row>
    <row r="19" spans="2:11" ht="20.149999999999999" customHeight="1">
      <c r="B19" s="452" t="s">
        <v>241</v>
      </c>
      <c r="C19" s="467" t="s">
        <v>495</v>
      </c>
      <c r="D19" s="520">
        <v>20.399999999999999</v>
      </c>
      <c r="E19" s="523">
        <v>166.6</v>
      </c>
      <c r="F19" s="523">
        <v>157.30000000000001</v>
      </c>
      <c r="G19" s="523">
        <v>9.3000000000000007</v>
      </c>
      <c r="H19" s="523">
        <v>13.6</v>
      </c>
      <c r="I19" s="523">
        <v>78.2</v>
      </c>
      <c r="J19" s="523">
        <v>76.599999999999994</v>
      </c>
      <c r="K19" s="523">
        <v>1.6</v>
      </c>
    </row>
    <row r="20" spans="2:11" ht="20.149999999999999" customHeight="1">
      <c r="B20" s="452" t="s">
        <v>366</v>
      </c>
      <c r="C20" s="467" t="s">
        <v>282</v>
      </c>
      <c r="D20" s="520">
        <v>18.7</v>
      </c>
      <c r="E20" s="523">
        <v>165.7</v>
      </c>
      <c r="F20" s="523">
        <v>135.4</v>
      </c>
      <c r="G20" s="523">
        <v>30.3</v>
      </c>
      <c r="H20" s="523">
        <v>13.8</v>
      </c>
      <c r="I20" s="523">
        <v>65.099999999999994</v>
      </c>
      <c r="J20" s="523">
        <v>64.8</v>
      </c>
      <c r="K20" s="523">
        <v>0.3</v>
      </c>
    </row>
    <row r="21" spans="2:11" ht="20.149999999999999" customHeight="1">
      <c r="B21" s="452" t="s">
        <v>99</v>
      </c>
      <c r="C21" s="467" t="s">
        <v>153</v>
      </c>
      <c r="D21" s="520">
        <v>19</v>
      </c>
      <c r="E21" s="523">
        <v>152</v>
      </c>
      <c r="F21" s="523">
        <v>145.4</v>
      </c>
      <c r="G21" s="523">
        <v>6.6</v>
      </c>
      <c r="H21" s="523">
        <v>14.8</v>
      </c>
      <c r="I21" s="523">
        <v>90.3</v>
      </c>
      <c r="J21" s="523">
        <v>89.3</v>
      </c>
      <c r="K21" s="523">
        <v>1</v>
      </c>
    </row>
    <row r="22" spans="2:11" ht="20.149999999999999" customHeight="1">
      <c r="B22" s="452" t="s">
        <v>106</v>
      </c>
      <c r="C22" s="467" t="s">
        <v>449</v>
      </c>
      <c r="D22" s="520">
        <v>18.2</v>
      </c>
      <c r="E22" s="523">
        <v>152.1</v>
      </c>
      <c r="F22" s="523">
        <v>139.19999999999999</v>
      </c>
      <c r="G22" s="523">
        <v>12.9</v>
      </c>
      <c r="H22" s="523">
        <v>17.3</v>
      </c>
      <c r="I22" s="523">
        <v>109.7</v>
      </c>
      <c r="J22" s="523">
        <v>97.5</v>
      </c>
      <c r="K22" s="523">
        <v>12.2</v>
      </c>
    </row>
    <row r="23" spans="2:11" ht="20.149999999999999" customHeight="1">
      <c r="B23" s="454" t="s">
        <v>8</v>
      </c>
      <c r="C23" s="468" t="s">
        <v>374</v>
      </c>
      <c r="D23" s="520">
        <v>19.5</v>
      </c>
      <c r="E23" s="526">
        <v>166.7</v>
      </c>
      <c r="F23" s="526">
        <v>148.80000000000001</v>
      </c>
      <c r="G23" s="526">
        <v>17.899999999999999</v>
      </c>
      <c r="H23" s="526">
        <v>14.5</v>
      </c>
      <c r="I23" s="526">
        <v>81.3</v>
      </c>
      <c r="J23" s="526">
        <v>79</v>
      </c>
      <c r="K23" s="526">
        <v>2.2999999999999998</v>
      </c>
    </row>
    <row r="24" spans="2:11" ht="20.149999999999999" customHeight="1">
      <c r="B24" s="455" t="s">
        <v>113</v>
      </c>
      <c r="C24" s="469" t="s">
        <v>257</v>
      </c>
      <c r="D24" s="525">
        <v>20.6</v>
      </c>
      <c r="E24" s="525">
        <v>177.6</v>
      </c>
      <c r="F24" s="525">
        <v>162.4</v>
      </c>
      <c r="G24" s="525">
        <v>15.2</v>
      </c>
      <c r="H24" s="525">
        <v>15.4</v>
      </c>
      <c r="I24" s="525">
        <v>101.9</v>
      </c>
      <c r="J24" s="525">
        <v>97.5</v>
      </c>
      <c r="K24" s="525">
        <v>4.4000000000000004</v>
      </c>
    </row>
    <row r="25" spans="2:11" ht="20.149999999999999" customHeight="1">
      <c r="B25" s="456" t="s">
        <v>351</v>
      </c>
      <c r="C25" s="467" t="s">
        <v>222</v>
      </c>
      <c r="D25" s="522">
        <v>20.100000000000001</v>
      </c>
      <c r="E25" s="522">
        <v>169.3</v>
      </c>
      <c r="F25" s="522">
        <v>156</v>
      </c>
      <c r="G25" s="522">
        <v>13.3</v>
      </c>
      <c r="H25" s="522">
        <v>16.3</v>
      </c>
      <c r="I25" s="522">
        <v>107.1</v>
      </c>
      <c r="J25" s="522">
        <v>104.3</v>
      </c>
      <c r="K25" s="522">
        <v>2.8</v>
      </c>
    </row>
    <row r="26" spans="2:11" ht="20.149999999999999" customHeight="1">
      <c r="B26" s="457" t="s">
        <v>3</v>
      </c>
      <c r="C26" s="470" t="s">
        <v>138</v>
      </c>
      <c r="D26" s="517">
        <v>19.2</v>
      </c>
      <c r="E26" s="517">
        <v>167.4</v>
      </c>
      <c r="F26" s="517">
        <v>150.6</v>
      </c>
      <c r="G26" s="517">
        <v>16.8</v>
      </c>
      <c r="H26" s="517">
        <v>12.7</v>
      </c>
      <c r="I26" s="517">
        <v>65.2</v>
      </c>
      <c r="J26" s="517">
        <v>65.2</v>
      </c>
      <c r="K26" s="517">
        <v>0</v>
      </c>
    </row>
    <row r="27" spans="2:11" ht="20.149999999999999" customHeight="1">
      <c r="B27" s="458" t="s">
        <v>187</v>
      </c>
      <c r="C27" s="471" t="s">
        <v>398</v>
      </c>
      <c r="D27" s="523">
        <v>20.7</v>
      </c>
      <c r="E27" s="523">
        <v>172.7</v>
      </c>
      <c r="F27" s="523">
        <v>158.9</v>
      </c>
      <c r="G27" s="523">
        <v>13.8</v>
      </c>
      <c r="H27" s="523">
        <v>18.7</v>
      </c>
      <c r="I27" s="523">
        <v>106.1</v>
      </c>
      <c r="J27" s="523">
        <v>102.2</v>
      </c>
      <c r="K27" s="523">
        <v>3.9</v>
      </c>
    </row>
    <row r="28" spans="2:11" ht="20.149999999999999" customHeight="1">
      <c r="B28" s="458" t="s">
        <v>496</v>
      </c>
      <c r="C28" s="471" t="s">
        <v>403</v>
      </c>
      <c r="D28" s="523">
        <v>19.5</v>
      </c>
      <c r="E28" s="523">
        <v>168.4</v>
      </c>
      <c r="F28" s="523">
        <v>150.6</v>
      </c>
      <c r="G28" s="523">
        <v>17.8</v>
      </c>
      <c r="H28" s="523">
        <v>17.100000000000001</v>
      </c>
      <c r="I28" s="523">
        <v>104.3</v>
      </c>
      <c r="J28" s="523">
        <v>104</v>
      </c>
      <c r="K28" s="523">
        <v>0.3</v>
      </c>
    </row>
    <row r="29" spans="2:11" ht="20.149999999999999" customHeight="1">
      <c r="B29" s="458" t="s">
        <v>497</v>
      </c>
      <c r="C29" s="471" t="s">
        <v>498</v>
      </c>
      <c r="D29" s="523">
        <v>18</v>
      </c>
      <c r="E29" s="523">
        <v>147.30000000000001</v>
      </c>
      <c r="F29" s="523">
        <v>138.6</v>
      </c>
      <c r="G29" s="523">
        <v>8.6999999999999993</v>
      </c>
      <c r="H29" s="523">
        <v>17.100000000000001</v>
      </c>
      <c r="I29" s="523">
        <v>104.1</v>
      </c>
      <c r="J29" s="523">
        <v>101.7</v>
      </c>
      <c r="K29" s="523">
        <v>2.4</v>
      </c>
    </row>
    <row r="30" spans="2:11" ht="20.149999999999999" customHeight="1">
      <c r="B30" s="458" t="s">
        <v>397</v>
      </c>
      <c r="C30" s="471" t="s">
        <v>223</v>
      </c>
      <c r="D30" s="523">
        <v>18.399999999999999</v>
      </c>
      <c r="E30" s="523">
        <v>157</v>
      </c>
      <c r="F30" s="523">
        <v>143.69999999999999</v>
      </c>
      <c r="G30" s="523">
        <v>13.3</v>
      </c>
      <c r="H30" s="523">
        <v>17.5</v>
      </c>
      <c r="I30" s="523">
        <v>129.19999999999999</v>
      </c>
      <c r="J30" s="523">
        <v>125.2</v>
      </c>
      <c r="K30" s="523">
        <v>4</v>
      </c>
    </row>
    <row r="31" spans="2:11" ht="20.149999999999999" customHeight="1">
      <c r="B31" s="458" t="s">
        <v>499</v>
      </c>
      <c r="C31" s="471" t="s">
        <v>175</v>
      </c>
      <c r="D31" s="523">
        <v>19.3</v>
      </c>
      <c r="E31" s="523">
        <v>157.80000000000001</v>
      </c>
      <c r="F31" s="523">
        <v>144.4</v>
      </c>
      <c r="G31" s="523">
        <v>13.4</v>
      </c>
      <c r="H31" s="523">
        <v>19.600000000000001</v>
      </c>
      <c r="I31" s="523">
        <v>117.5</v>
      </c>
      <c r="J31" s="523">
        <v>117.5</v>
      </c>
      <c r="K31" s="523">
        <v>0</v>
      </c>
    </row>
    <row r="32" spans="2:11" ht="20.149999999999999" customHeight="1">
      <c r="B32" s="458" t="s">
        <v>150</v>
      </c>
      <c r="C32" s="471" t="s">
        <v>376</v>
      </c>
      <c r="D32" s="523">
        <v>18.2</v>
      </c>
      <c r="E32" s="523">
        <v>154.19999999999999</v>
      </c>
      <c r="F32" s="523">
        <v>139.1</v>
      </c>
      <c r="G32" s="523">
        <v>15.1</v>
      </c>
      <c r="H32" s="523">
        <v>18.399999999999999</v>
      </c>
      <c r="I32" s="523">
        <v>117.3</v>
      </c>
      <c r="J32" s="523">
        <v>109.9</v>
      </c>
      <c r="K32" s="523">
        <v>7.4</v>
      </c>
    </row>
    <row r="33" spans="2:11" ht="20.149999999999999" customHeight="1">
      <c r="B33" s="458" t="s">
        <v>218</v>
      </c>
      <c r="C33" s="471" t="s">
        <v>487</v>
      </c>
      <c r="D33" s="523">
        <v>20.6</v>
      </c>
      <c r="E33" s="523">
        <v>172.8</v>
      </c>
      <c r="F33" s="523">
        <v>158.19999999999999</v>
      </c>
      <c r="G33" s="523">
        <v>14.6</v>
      </c>
      <c r="H33" s="523">
        <v>12.6</v>
      </c>
      <c r="I33" s="523">
        <v>56.2</v>
      </c>
      <c r="J33" s="523">
        <v>56.1</v>
      </c>
      <c r="K33" s="523">
        <v>0.1</v>
      </c>
    </row>
    <row r="34" spans="2:11" ht="20.149999999999999" customHeight="1">
      <c r="B34" s="458" t="s">
        <v>500</v>
      </c>
      <c r="C34" s="471" t="s">
        <v>325</v>
      </c>
      <c r="D34" s="524">
        <v>20.3</v>
      </c>
      <c r="E34" s="524">
        <v>181.4</v>
      </c>
      <c r="F34" s="524">
        <v>165.5</v>
      </c>
      <c r="G34" s="524">
        <v>15.9</v>
      </c>
      <c r="H34" s="524">
        <v>20.8</v>
      </c>
      <c r="I34" s="524">
        <v>105.6</v>
      </c>
      <c r="J34" s="524">
        <v>105</v>
      </c>
      <c r="K34" s="524">
        <v>0.6</v>
      </c>
    </row>
    <row r="35" spans="2:11" ht="20.149999999999999" customHeight="1">
      <c r="B35" s="458" t="s">
        <v>199</v>
      </c>
      <c r="C35" s="471" t="s">
        <v>501</v>
      </c>
      <c r="D35" s="523">
        <v>18.8</v>
      </c>
      <c r="E35" s="523">
        <v>159.4</v>
      </c>
      <c r="F35" s="523">
        <v>148.30000000000001</v>
      </c>
      <c r="G35" s="523">
        <v>11.1</v>
      </c>
      <c r="H35" s="523">
        <v>14.7</v>
      </c>
      <c r="I35" s="523">
        <v>123.6</v>
      </c>
      <c r="J35" s="523">
        <v>117.6</v>
      </c>
      <c r="K35" s="523">
        <v>6</v>
      </c>
    </row>
    <row r="36" spans="2:11" ht="20.149999999999999" customHeight="1">
      <c r="B36" s="458" t="s">
        <v>248</v>
      </c>
      <c r="C36" s="471" t="s">
        <v>250</v>
      </c>
      <c r="D36" s="523">
        <v>20.100000000000001</v>
      </c>
      <c r="E36" s="523">
        <v>170.1</v>
      </c>
      <c r="F36" s="523">
        <v>155</v>
      </c>
      <c r="G36" s="523">
        <v>15.1</v>
      </c>
      <c r="H36" s="523">
        <v>15.7</v>
      </c>
      <c r="I36" s="523">
        <v>84.5</v>
      </c>
      <c r="J36" s="523">
        <v>82.2</v>
      </c>
      <c r="K36" s="523">
        <v>2.2999999999999998</v>
      </c>
    </row>
    <row r="37" spans="2:11" ht="20.149999999999999" customHeight="1">
      <c r="B37" s="458" t="s">
        <v>17</v>
      </c>
      <c r="C37" s="471" t="s">
        <v>389</v>
      </c>
      <c r="D37" s="523">
        <v>18.5</v>
      </c>
      <c r="E37" s="523">
        <v>153.19999999999999</v>
      </c>
      <c r="F37" s="523">
        <v>141.6</v>
      </c>
      <c r="G37" s="523">
        <v>11.6</v>
      </c>
      <c r="H37" s="523">
        <v>13</v>
      </c>
      <c r="I37" s="523">
        <v>87.8</v>
      </c>
      <c r="J37" s="523">
        <v>87.5</v>
      </c>
      <c r="K37" s="523">
        <v>0.3</v>
      </c>
    </row>
    <row r="38" spans="2:11" ht="20.149999999999999" customHeight="1">
      <c r="B38" s="458" t="s">
        <v>466</v>
      </c>
      <c r="C38" s="471" t="s">
        <v>392</v>
      </c>
      <c r="D38" s="523">
        <v>19.8</v>
      </c>
      <c r="E38" s="523">
        <v>173.8</v>
      </c>
      <c r="F38" s="523">
        <v>152.6</v>
      </c>
      <c r="G38" s="523">
        <v>21.2</v>
      </c>
      <c r="H38" s="523">
        <v>15.4</v>
      </c>
      <c r="I38" s="523">
        <v>87.9</v>
      </c>
      <c r="J38" s="523">
        <v>87.6</v>
      </c>
      <c r="K38" s="523">
        <v>0.3</v>
      </c>
    </row>
    <row r="39" spans="2:11" ht="20.149999999999999" customHeight="1">
      <c r="B39" s="458" t="s">
        <v>95</v>
      </c>
      <c r="C39" s="471" t="s">
        <v>393</v>
      </c>
      <c r="D39" s="523">
        <v>17.600000000000001</v>
      </c>
      <c r="E39" s="523">
        <v>150.19999999999999</v>
      </c>
      <c r="F39" s="523">
        <v>137</v>
      </c>
      <c r="G39" s="523">
        <v>13.2</v>
      </c>
      <c r="H39" s="523">
        <v>18.8</v>
      </c>
      <c r="I39" s="523">
        <v>142.1</v>
      </c>
      <c r="J39" s="523">
        <v>117.8</v>
      </c>
      <c r="K39" s="523">
        <v>24.3</v>
      </c>
    </row>
    <row r="40" spans="2:11" ht="20.149999999999999" customHeight="1">
      <c r="B40" s="458" t="s">
        <v>484</v>
      </c>
      <c r="C40" s="471" t="s">
        <v>72</v>
      </c>
      <c r="D40" s="523">
        <v>19.899999999999999</v>
      </c>
      <c r="E40" s="523">
        <v>163.1</v>
      </c>
      <c r="F40" s="523">
        <v>156.19999999999999</v>
      </c>
      <c r="G40" s="523">
        <v>6.9</v>
      </c>
      <c r="H40" s="523">
        <v>17.3</v>
      </c>
      <c r="I40" s="523">
        <v>105.4</v>
      </c>
      <c r="J40" s="523">
        <v>105</v>
      </c>
      <c r="K40" s="523">
        <v>0.4</v>
      </c>
    </row>
    <row r="41" spans="2:11" ht="20.149999999999999" customHeight="1">
      <c r="B41" s="458" t="s">
        <v>195</v>
      </c>
      <c r="C41" s="471" t="s">
        <v>405</v>
      </c>
      <c r="D41" s="523">
        <v>18.5</v>
      </c>
      <c r="E41" s="523">
        <v>160.80000000000001</v>
      </c>
      <c r="F41" s="523">
        <v>146.80000000000001</v>
      </c>
      <c r="G41" s="523">
        <v>14</v>
      </c>
      <c r="H41" s="523">
        <v>19.5</v>
      </c>
      <c r="I41" s="523">
        <v>122.5</v>
      </c>
      <c r="J41" s="523">
        <v>119.8</v>
      </c>
      <c r="K41" s="523">
        <v>2.7</v>
      </c>
    </row>
    <row r="42" spans="2:11" ht="20.149999999999999" customHeight="1">
      <c r="B42" s="458" t="s">
        <v>281</v>
      </c>
      <c r="C42" s="471" t="s">
        <v>406</v>
      </c>
      <c r="D42" s="523">
        <v>16.5</v>
      </c>
      <c r="E42" s="523">
        <v>140.30000000000001</v>
      </c>
      <c r="F42" s="523">
        <v>129</v>
      </c>
      <c r="G42" s="523">
        <v>11.3</v>
      </c>
      <c r="H42" s="523">
        <v>19.5</v>
      </c>
      <c r="I42" s="523">
        <v>137.4</v>
      </c>
      <c r="J42" s="523">
        <v>134.80000000000001</v>
      </c>
      <c r="K42" s="523">
        <v>2.6</v>
      </c>
    </row>
    <row r="43" spans="2:11" ht="20.149999999999999" customHeight="1">
      <c r="B43" s="458" t="s">
        <v>122</v>
      </c>
      <c r="C43" s="471" t="s">
        <v>129</v>
      </c>
      <c r="D43" s="523">
        <v>18.7</v>
      </c>
      <c r="E43" s="523">
        <v>165.3</v>
      </c>
      <c r="F43" s="523">
        <v>146.30000000000001</v>
      </c>
      <c r="G43" s="523">
        <v>19</v>
      </c>
      <c r="H43" s="523">
        <v>17.3</v>
      </c>
      <c r="I43" s="523">
        <v>107.5</v>
      </c>
      <c r="J43" s="523">
        <v>105.8</v>
      </c>
      <c r="K43" s="523">
        <v>1.7</v>
      </c>
    </row>
    <row r="44" spans="2:11" ht="20.149999999999999" customHeight="1">
      <c r="B44" s="458" t="s">
        <v>273</v>
      </c>
      <c r="C44" s="472" t="s">
        <v>171</v>
      </c>
      <c r="D44" s="523">
        <v>17.3</v>
      </c>
      <c r="E44" s="523">
        <v>143.9</v>
      </c>
      <c r="F44" s="523">
        <v>134.80000000000001</v>
      </c>
      <c r="G44" s="523">
        <v>9.1</v>
      </c>
      <c r="H44" s="523">
        <v>15.4</v>
      </c>
      <c r="I44" s="523">
        <v>90.3</v>
      </c>
      <c r="J44" s="523">
        <v>90.2</v>
      </c>
      <c r="K44" s="523">
        <v>0.1</v>
      </c>
    </row>
    <row r="45" spans="2:11" ht="20.149999999999999" customHeight="1">
      <c r="B45" s="455" t="s">
        <v>121</v>
      </c>
      <c r="C45" s="473" t="s">
        <v>227</v>
      </c>
      <c r="D45" s="525">
        <v>19</v>
      </c>
      <c r="E45" s="525">
        <v>158.9</v>
      </c>
      <c r="F45" s="525">
        <v>148.1</v>
      </c>
      <c r="G45" s="525">
        <v>10.8</v>
      </c>
      <c r="H45" s="525">
        <v>19</v>
      </c>
      <c r="I45" s="525">
        <v>121.1</v>
      </c>
      <c r="J45" s="525">
        <v>117</v>
      </c>
      <c r="K45" s="525">
        <v>4.0999999999999996</v>
      </c>
    </row>
    <row r="46" spans="2:11" ht="20.149999999999999" customHeight="1">
      <c r="B46" s="459" t="s">
        <v>252</v>
      </c>
      <c r="C46" s="474" t="s">
        <v>440</v>
      </c>
      <c r="D46" s="526">
        <v>20.3</v>
      </c>
      <c r="E46" s="526">
        <v>167.9</v>
      </c>
      <c r="F46" s="526">
        <v>155.30000000000001</v>
      </c>
      <c r="G46" s="526">
        <v>12.6</v>
      </c>
      <c r="H46" s="526">
        <v>16</v>
      </c>
      <c r="I46" s="526">
        <v>92</v>
      </c>
      <c r="J46" s="526">
        <v>91.1</v>
      </c>
      <c r="K46" s="526">
        <v>0.9</v>
      </c>
    </row>
    <row r="47" spans="2:11" ht="20.149999999999999" customHeight="1">
      <c r="B47" s="457" t="s">
        <v>417</v>
      </c>
      <c r="C47" s="470" t="s">
        <v>307</v>
      </c>
      <c r="D47" s="525">
        <v>19.3</v>
      </c>
      <c r="E47" s="525">
        <v>172.4</v>
      </c>
      <c r="F47" s="525">
        <v>165</v>
      </c>
      <c r="G47" s="525">
        <v>7.4</v>
      </c>
      <c r="H47" s="525">
        <v>12.6</v>
      </c>
      <c r="I47" s="525">
        <v>73.5</v>
      </c>
      <c r="J47" s="525">
        <v>71.599999999999994</v>
      </c>
      <c r="K47" s="525">
        <v>1.9</v>
      </c>
    </row>
    <row r="48" spans="2:11" ht="20.149999999999999" customHeight="1">
      <c r="B48" s="458" t="s">
        <v>504</v>
      </c>
      <c r="C48" s="471" t="s">
        <v>505</v>
      </c>
      <c r="D48" s="526">
        <v>21</v>
      </c>
      <c r="E48" s="526">
        <v>163.30000000000001</v>
      </c>
      <c r="F48" s="526">
        <v>155.4</v>
      </c>
      <c r="G48" s="526">
        <v>7.9</v>
      </c>
      <c r="H48" s="526">
        <v>11</v>
      </c>
      <c r="I48" s="526">
        <v>58</v>
      </c>
      <c r="J48" s="526">
        <v>55.8</v>
      </c>
      <c r="K48" s="526">
        <v>2.2000000000000002</v>
      </c>
    </row>
    <row r="49" spans="2:13" ht="20.149999999999999" customHeight="1">
      <c r="B49" s="455" t="s">
        <v>160</v>
      </c>
      <c r="C49" s="469" t="s">
        <v>506</v>
      </c>
      <c r="D49" s="517">
        <v>19.399999999999999</v>
      </c>
      <c r="E49" s="517">
        <v>152.5</v>
      </c>
      <c r="F49" s="517">
        <v>143.4</v>
      </c>
      <c r="G49" s="517">
        <v>9.1</v>
      </c>
      <c r="H49" s="517">
        <v>12.5</v>
      </c>
      <c r="I49" s="517">
        <v>70</v>
      </c>
      <c r="J49" s="517">
        <v>68.599999999999994</v>
      </c>
      <c r="K49" s="517">
        <v>1.4</v>
      </c>
    </row>
    <row r="50" spans="2:13" ht="20.149999999999999" customHeight="1">
      <c r="B50" s="459" t="s">
        <v>124</v>
      </c>
      <c r="C50" s="468" t="s">
        <v>24</v>
      </c>
      <c r="D50" s="523">
        <v>18.600000000000001</v>
      </c>
      <c r="E50" s="523">
        <v>151.5</v>
      </c>
      <c r="F50" s="523">
        <v>147.30000000000001</v>
      </c>
      <c r="G50" s="523">
        <v>4.2</v>
      </c>
      <c r="H50" s="523">
        <v>15.7</v>
      </c>
      <c r="I50" s="523">
        <v>98.8</v>
      </c>
      <c r="J50" s="523">
        <v>98</v>
      </c>
      <c r="K50" s="523">
        <v>0.8</v>
      </c>
    </row>
    <row r="51" spans="2:13" ht="20.149999999999999" customHeight="1">
      <c r="B51" s="457" t="s">
        <v>29</v>
      </c>
      <c r="C51" s="470" t="s">
        <v>168</v>
      </c>
      <c r="D51" s="525">
        <v>18.100000000000001</v>
      </c>
      <c r="E51" s="525">
        <v>154.5</v>
      </c>
      <c r="F51" s="525">
        <v>140.6</v>
      </c>
      <c r="G51" s="525">
        <v>13.9</v>
      </c>
      <c r="H51" s="525">
        <v>17.5</v>
      </c>
      <c r="I51" s="525">
        <v>107.7</v>
      </c>
      <c r="J51" s="525">
        <v>104.7</v>
      </c>
      <c r="K51" s="525">
        <v>3</v>
      </c>
    </row>
    <row r="52" spans="2:13" ht="20.149999999999999" customHeight="1">
      <c r="B52" s="458" t="s">
        <v>379</v>
      </c>
      <c r="C52" s="471" t="s">
        <v>507</v>
      </c>
      <c r="D52" s="523">
        <v>20</v>
      </c>
      <c r="E52" s="523">
        <v>177.3</v>
      </c>
      <c r="F52" s="523">
        <v>153.1</v>
      </c>
      <c r="G52" s="523">
        <v>24.2</v>
      </c>
      <c r="H52" s="523">
        <v>13.6</v>
      </c>
      <c r="I52" s="523">
        <v>74.099999999999994</v>
      </c>
      <c r="J52" s="523">
        <v>71.7</v>
      </c>
      <c r="K52" s="523">
        <v>2.4</v>
      </c>
    </row>
    <row r="53" spans="2:13" ht="20.149999999999999" customHeight="1">
      <c r="B53" s="459" t="s">
        <v>468</v>
      </c>
      <c r="C53" s="468" t="s">
        <v>508</v>
      </c>
      <c r="D53" s="526">
        <v>21</v>
      </c>
      <c r="E53" s="526">
        <v>167</v>
      </c>
      <c r="F53" s="526">
        <v>154.80000000000001</v>
      </c>
      <c r="G53" s="526">
        <v>12.2</v>
      </c>
      <c r="H53" s="526">
        <v>15.4</v>
      </c>
      <c r="I53" s="526">
        <v>87.2</v>
      </c>
      <c r="J53" s="526">
        <v>86</v>
      </c>
      <c r="K53" s="526">
        <v>1.2</v>
      </c>
      <c r="M53" s="22"/>
    </row>
    <row r="54" spans="2:13" ht="19">
      <c r="B54" s="10"/>
      <c r="C54" s="475" t="s">
        <v>527</v>
      </c>
      <c r="E54" s="613"/>
      <c r="I54" s="10"/>
      <c r="J54" s="10"/>
      <c r="K54" s="10"/>
    </row>
    <row r="55" spans="2:13" ht="19">
      <c r="B55" s="10"/>
      <c r="C55" s="460">
        <v>45536</v>
      </c>
      <c r="E55" s="613"/>
      <c r="I55" s="10"/>
      <c r="J55" s="10"/>
      <c r="K55" s="10"/>
    </row>
    <row r="56" spans="2:13" ht="18" customHeight="1">
      <c r="B56" s="201"/>
      <c r="C56" s="461" t="s">
        <v>350</v>
      </c>
      <c r="E56" s="201"/>
      <c r="F56" s="201"/>
      <c r="G56" s="201"/>
      <c r="H56" s="201"/>
      <c r="I56" s="201"/>
      <c r="J56" s="201"/>
    </row>
    <row r="57" spans="2:13" s="446" customFormat="1" ht="18" customHeight="1">
      <c r="B57" s="447" t="s">
        <v>510</v>
      </c>
      <c r="C57" s="462"/>
      <c r="D57" s="536" t="s">
        <v>520</v>
      </c>
      <c r="E57" s="535"/>
      <c r="F57" s="535"/>
      <c r="G57" s="620"/>
      <c r="H57" s="534" t="s">
        <v>243</v>
      </c>
      <c r="I57" s="535"/>
      <c r="J57" s="535"/>
      <c r="K57" s="620"/>
    </row>
    <row r="58" spans="2:13" s="446" customFormat="1" ht="9.75" customHeight="1">
      <c r="B58" s="448"/>
      <c r="C58" s="463"/>
      <c r="D58" s="623" t="s">
        <v>22</v>
      </c>
      <c r="E58" s="623" t="s">
        <v>83</v>
      </c>
      <c r="F58" s="552"/>
      <c r="G58" s="617"/>
      <c r="H58" s="623" t="s">
        <v>22</v>
      </c>
      <c r="I58" s="623" t="s">
        <v>83</v>
      </c>
      <c r="J58" s="552"/>
      <c r="K58" s="617"/>
    </row>
    <row r="59" spans="2:13" s="446" customFormat="1" ht="36" customHeight="1">
      <c r="B59" s="449"/>
      <c r="C59" s="464"/>
      <c r="D59" s="624"/>
      <c r="E59" s="624"/>
      <c r="F59" s="627" t="s">
        <v>525</v>
      </c>
      <c r="G59" s="629" t="s">
        <v>526</v>
      </c>
      <c r="H59" s="624"/>
      <c r="I59" s="624"/>
      <c r="J59" s="627" t="s">
        <v>525</v>
      </c>
      <c r="K59" s="629" t="s">
        <v>526</v>
      </c>
    </row>
    <row r="60" spans="2:13" s="446" customFormat="1" ht="12" customHeight="1">
      <c r="B60" s="512"/>
      <c r="C60" s="514"/>
      <c r="D60" s="625" t="s">
        <v>359</v>
      </c>
      <c r="E60" s="626" t="s">
        <v>184</v>
      </c>
      <c r="F60" s="628" t="s">
        <v>184</v>
      </c>
      <c r="G60" s="628" t="s">
        <v>184</v>
      </c>
      <c r="H60" s="628" t="s">
        <v>359</v>
      </c>
      <c r="I60" s="628" t="s">
        <v>184</v>
      </c>
      <c r="J60" s="628" t="s">
        <v>184</v>
      </c>
      <c r="K60" s="625" t="s">
        <v>184</v>
      </c>
    </row>
    <row r="61" spans="2:13" ht="20.149999999999999" customHeight="1">
      <c r="B61" s="513" t="s">
        <v>319</v>
      </c>
      <c r="C61" s="515" t="s">
        <v>62</v>
      </c>
      <c r="D61" s="517">
        <v>18.8</v>
      </c>
      <c r="E61" s="517">
        <v>161.9</v>
      </c>
      <c r="F61" s="517">
        <v>145.5</v>
      </c>
      <c r="G61" s="517">
        <v>16.399999999999999</v>
      </c>
      <c r="H61" s="517">
        <v>15.5</v>
      </c>
      <c r="I61" s="517">
        <v>93.2</v>
      </c>
      <c r="J61" s="517">
        <v>91.2</v>
      </c>
      <c r="K61" s="517">
        <v>2</v>
      </c>
    </row>
    <row r="62" spans="2:13" ht="20.149999999999999" customHeight="1">
      <c r="B62" s="451" t="s">
        <v>235</v>
      </c>
      <c r="C62" s="466" t="s">
        <v>490</v>
      </c>
      <c r="D62" s="518">
        <v>19.399999999999999</v>
      </c>
      <c r="E62" s="525">
        <v>170.5</v>
      </c>
      <c r="F62" s="525">
        <v>149</v>
      </c>
      <c r="G62" s="525">
        <v>21.5</v>
      </c>
      <c r="H62" s="525">
        <v>16.100000000000001</v>
      </c>
      <c r="I62" s="525">
        <v>102</v>
      </c>
      <c r="J62" s="525">
        <v>99.8</v>
      </c>
      <c r="K62" s="525">
        <v>2.2000000000000002</v>
      </c>
    </row>
    <row r="63" spans="2:13" ht="20.149999999999999" customHeight="1">
      <c r="B63" s="452" t="s">
        <v>267</v>
      </c>
      <c r="C63" s="467" t="s">
        <v>76</v>
      </c>
      <c r="D63" s="520">
        <v>18.8</v>
      </c>
      <c r="E63" s="523">
        <v>162.69999999999999</v>
      </c>
      <c r="F63" s="523">
        <v>146.80000000000001</v>
      </c>
      <c r="G63" s="523">
        <v>15.9</v>
      </c>
      <c r="H63" s="523">
        <v>16.8</v>
      </c>
      <c r="I63" s="523">
        <v>115</v>
      </c>
      <c r="J63" s="523">
        <v>110.6</v>
      </c>
      <c r="K63" s="523">
        <v>4.4000000000000004</v>
      </c>
    </row>
    <row r="64" spans="2:13" ht="20.149999999999999" customHeight="1">
      <c r="B64" s="453" t="s">
        <v>166</v>
      </c>
      <c r="C64" s="467" t="s">
        <v>303</v>
      </c>
      <c r="D64" s="520">
        <v>18.100000000000001</v>
      </c>
      <c r="E64" s="523">
        <v>154.30000000000001</v>
      </c>
      <c r="F64" s="523">
        <v>136.9</v>
      </c>
      <c r="G64" s="523">
        <v>17.399999999999999</v>
      </c>
      <c r="H64" s="523">
        <v>15.8</v>
      </c>
      <c r="I64" s="523">
        <v>110.8</v>
      </c>
      <c r="J64" s="523">
        <v>109.6</v>
      </c>
      <c r="K64" s="523">
        <v>1.2</v>
      </c>
    </row>
    <row r="65" spans="2:11" ht="20.149999999999999" customHeight="1">
      <c r="B65" s="452" t="s">
        <v>345</v>
      </c>
      <c r="C65" s="467" t="s">
        <v>410</v>
      </c>
      <c r="D65" s="520">
        <v>17.100000000000001</v>
      </c>
      <c r="E65" s="523">
        <v>146.4</v>
      </c>
      <c r="F65" s="523">
        <v>140.30000000000001</v>
      </c>
      <c r="G65" s="523">
        <v>6.1</v>
      </c>
      <c r="H65" s="523">
        <v>13.8</v>
      </c>
      <c r="I65" s="523">
        <v>95.4</v>
      </c>
      <c r="J65" s="523">
        <v>94.7</v>
      </c>
      <c r="K65" s="523">
        <v>0.7</v>
      </c>
    </row>
    <row r="66" spans="2:11" ht="20.149999999999999" customHeight="1">
      <c r="B66" s="452" t="s">
        <v>10</v>
      </c>
      <c r="C66" s="467" t="s">
        <v>491</v>
      </c>
      <c r="D66" s="520">
        <v>20.100000000000001</v>
      </c>
      <c r="E66" s="523">
        <v>172.2</v>
      </c>
      <c r="F66" s="523">
        <v>148.30000000000001</v>
      </c>
      <c r="G66" s="523">
        <v>23.9</v>
      </c>
      <c r="H66" s="523">
        <v>16.899999999999999</v>
      </c>
      <c r="I66" s="523">
        <v>100.3</v>
      </c>
      <c r="J66" s="523">
        <v>97.1</v>
      </c>
      <c r="K66" s="523">
        <v>3.2</v>
      </c>
    </row>
    <row r="67" spans="2:11" ht="20.149999999999999" customHeight="1">
      <c r="B67" s="452" t="s">
        <v>57</v>
      </c>
      <c r="C67" s="467" t="s">
        <v>265</v>
      </c>
      <c r="D67" s="520">
        <v>19.100000000000001</v>
      </c>
      <c r="E67" s="523">
        <v>162.9</v>
      </c>
      <c r="F67" s="523">
        <v>150.80000000000001</v>
      </c>
      <c r="G67" s="523">
        <v>12.1</v>
      </c>
      <c r="H67" s="523">
        <v>17.899999999999999</v>
      </c>
      <c r="I67" s="523">
        <v>102.8</v>
      </c>
      <c r="J67" s="523">
        <v>101.6</v>
      </c>
      <c r="K67" s="523">
        <v>1.2</v>
      </c>
    </row>
    <row r="68" spans="2:11" ht="20.149999999999999" customHeight="1">
      <c r="B68" s="452" t="s">
        <v>198</v>
      </c>
      <c r="C68" s="467" t="s">
        <v>493</v>
      </c>
      <c r="D68" s="520">
        <v>17.8</v>
      </c>
      <c r="E68" s="523">
        <v>139</v>
      </c>
      <c r="F68" s="523">
        <v>131</v>
      </c>
      <c r="G68" s="523">
        <v>8</v>
      </c>
      <c r="H68" s="523">
        <v>16.7</v>
      </c>
      <c r="I68" s="523">
        <v>113.1</v>
      </c>
      <c r="J68" s="523">
        <v>111.3</v>
      </c>
      <c r="K68" s="523">
        <v>1.8</v>
      </c>
    </row>
    <row r="69" spans="2:11" ht="20.149999999999999" customHeight="1">
      <c r="B69" s="452" t="s">
        <v>40</v>
      </c>
      <c r="C69" s="467" t="s">
        <v>396</v>
      </c>
      <c r="D69" s="520">
        <v>18.8</v>
      </c>
      <c r="E69" s="523">
        <v>163</v>
      </c>
      <c r="F69" s="523">
        <v>151.19999999999999</v>
      </c>
      <c r="G69" s="523">
        <v>11.8</v>
      </c>
      <c r="H69" s="523">
        <v>13</v>
      </c>
      <c r="I69" s="523">
        <v>80.099999999999994</v>
      </c>
      <c r="J69" s="523">
        <v>78.599999999999994</v>
      </c>
      <c r="K69" s="523">
        <v>1.5</v>
      </c>
    </row>
    <row r="70" spans="2:11" ht="20.149999999999999" customHeight="1">
      <c r="B70" s="452" t="s">
        <v>172</v>
      </c>
      <c r="C70" s="467" t="s">
        <v>494</v>
      </c>
      <c r="D70" s="520">
        <v>17.600000000000001</v>
      </c>
      <c r="E70" s="523">
        <v>155.6</v>
      </c>
      <c r="F70" s="523">
        <v>140.30000000000001</v>
      </c>
      <c r="G70" s="523">
        <v>15.3</v>
      </c>
      <c r="H70" s="523">
        <v>16.399999999999999</v>
      </c>
      <c r="I70" s="523">
        <v>108.3</v>
      </c>
      <c r="J70" s="523">
        <v>105.2</v>
      </c>
      <c r="K70" s="523">
        <v>3.1</v>
      </c>
    </row>
    <row r="71" spans="2:11" ht="20.149999999999999" customHeight="1">
      <c r="B71" s="452" t="s">
        <v>41</v>
      </c>
      <c r="C71" s="467" t="s">
        <v>323</v>
      </c>
      <c r="D71" s="520">
        <v>19.399999999999999</v>
      </c>
      <c r="E71" s="523">
        <v>169.7</v>
      </c>
      <c r="F71" s="523">
        <v>161.5</v>
      </c>
      <c r="G71" s="523">
        <v>8.1999999999999993</v>
      </c>
      <c r="H71" s="523">
        <v>13</v>
      </c>
      <c r="I71" s="523">
        <v>72.099999999999994</v>
      </c>
      <c r="J71" s="523">
        <v>70.599999999999994</v>
      </c>
      <c r="K71" s="523">
        <v>1.5</v>
      </c>
    </row>
    <row r="72" spans="2:11" ht="20.149999999999999" customHeight="1">
      <c r="B72" s="452" t="s">
        <v>241</v>
      </c>
      <c r="C72" s="467" t="s">
        <v>495</v>
      </c>
      <c r="D72" s="520">
        <v>20.2</v>
      </c>
      <c r="E72" s="523">
        <v>171.3</v>
      </c>
      <c r="F72" s="523">
        <v>156.80000000000001</v>
      </c>
      <c r="G72" s="523">
        <v>14.5</v>
      </c>
      <c r="H72" s="523">
        <v>13.1</v>
      </c>
      <c r="I72" s="523">
        <v>79.8</v>
      </c>
      <c r="J72" s="523">
        <v>77</v>
      </c>
      <c r="K72" s="523">
        <v>2.8</v>
      </c>
    </row>
    <row r="73" spans="2:11" ht="20.149999999999999" customHeight="1">
      <c r="B73" s="452" t="s">
        <v>366</v>
      </c>
      <c r="C73" s="467" t="s">
        <v>282</v>
      </c>
      <c r="D73" s="520">
        <v>18.600000000000001</v>
      </c>
      <c r="E73" s="523">
        <v>173.2</v>
      </c>
      <c r="F73" s="523">
        <v>136.6</v>
      </c>
      <c r="G73" s="523">
        <v>36.6</v>
      </c>
      <c r="H73" s="523">
        <v>15.4</v>
      </c>
      <c r="I73" s="523">
        <v>72</v>
      </c>
      <c r="J73" s="523">
        <v>71.900000000000006</v>
      </c>
      <c r="K73" s="523">
        <v>0.1</v>
      </c>
    </row>
    <row r="74" spans="2:11" ht="20.149999999999999" customHeight="1">
      <c r="B74" s="452" t="s">
        <v>99</v>
      </c>
      <c r="C74" s="467" t="s">
        <v>153</v>
      </c>
      <c r="D74" s="520">
        <v>18.7</v>
      </c>
      <c r="E74" s="523">
        <v>152.30000000000001</v>
      </c>
      <c r="F74" s="523">
        <v>144.69999999999999</v>
      </c>
      <c r="G74" s="523">
        <v>7.6</v>
      </c>
      <c r="H74" s="523">
        <v>14.5</v>
      </c>
      <c r="I74" s="523">
        <v>100.5</v>
      </c>
      <c r="J74" s="523">
        <v>99.5</v>
      </c>
      <c r="K74" s="523">
        <v>1</v>
      </c>
    </row>
    <row r="75" spans="2:11" ht="20.149999999999999" customHeight="1">
      <c r="B75" s="452" t="s">
        <v>106</v>
      </c>
      <c r="C75" s="467" t="s">
        <v>449</v>
      </c>
      <c r="D75" s="520">
        <v>18.100000000000001</v>
      </c>
      <c r="E75" s="523">
        <v>158.19999999999999</v>
      </c>
      <c r="F75" s="523">
        <v>139.4</v>
      </c>
      <c r="G75" s="523">
        <v>18.8</v>
      </c>
      <c r="H75" s="523">
        <v>16.5</v>
      </c>
      <c r="I75" s="523">
        <v>98.6</v>
      </c>
      <c r="J75" s="523">
        <v>83</v>
      </c>
      <c r="K75" s="523">
        <v>15.6</v>
      </c>
    </row>
    <row r="76" spans="2:11" ht="20.149999999999999" customHeight="1">
      <c r="B76" s="454" t="s">
        <v>8</v>
      </c>
      <c r="C76" s="468" t="s">
        <v>374</v>
      </c>
      <c r="D76" s="521">
        <v>18.8</v>
      </c>
      <c r="E76" s="526">
        <v>161.4</v>
      </c>
      <c r="F76" s="526">
        <v>143</v>
      </c>
      <c r="G76" s="526">
        <v>18.399999999999999</v>
      </c>
      <c r="H76" s="526">
        <v>14.3</v>
      </c>
      <c r="I76" s="526">
        <v>80.900000000000006</v>
      </c>
      <c r="J76" s="526">
        <v>78.400000000000006</v>
      </c>
      <c r="K76" s="526">
        <v>2.5</v>
      </c>
    </row>
    <row r="77" spans="2:11" ht="20.149999999999999" customHeight="1">
      <c r="B77" s="455" t="s">
        <v>113</v>
      </c>
      <c r="C77" s="469" t="s">
        <v>257</v>
      </c>
      <c r="D77" s="525">
        <v>20.6</v>
      </c>
      <c r="E77" s="525">
        <v>180.2</v>
      </c>
      <c r="F77" s="525">
        <v>163.1</v>
      </c>
      <c r="G77" s="525">
        <v>17.100000000000001</v>
      </c>
      <c r="H77" s="525">
        <v>15.1</v>
      </c>
      <c r="I77" s="525">
        <v>107.6</v>
      </c>
      <c r="J77" s="525">
        <v>101.6</v>
      </c>
      <c r="K77" s="525">
        <v>6</v>
      </c>
    </row>
    <row r="78" spans="2:11" ht="20.149999999999999" customHeight="1">
      <c r="B78" s="456" t="s">
        <v>351</v>
      </c>
      <c r="C78" s="467" t="s">
        <v>222</v>
      </c>
      <c r="D78" s="522">
        <v>19.8</v>
      </c>
      <c r="E78" s="522">
        <v>171.6</v>
      </c>
      <c r="F78" s="522">
        <v>156</v>
      </c>
      <c r="G78" s="522">
        <v>15.6</v>
      </c>
      <c r="H78" s="522">
        <v>16.899999999999999</v>
      </c>
      <c r="I78" s="522">
        <v>134.19999999999999</v>
      </c>
      <c r="J78" s="522">
        <v>123.4</v>
      </c>
      <c r="K78" s="522">
        <v>10.8</v>
      </c>
    </row>
    <row r="79" spans="2:11" ht="20.149999999999999" customHeight="1">
      <c r="B79" s="457" t="s">
        <v>3</v>
      </c>
      <c r="C79" s="470" t="s">
        <v>138</v>
      </c>
      <c r="D79" s="528">
        <v>19.2</v>
      </c>
      <c r="E79" s="528">
        <v>167.4</v>
      </c>
      <c r="F79" s="528">
        <v>150.6</v>
      </c>
      <c r="G79" s="528">
        <v>16.8</v>
      </c>
      <c r="H79" s="528">
        <v>12.7</v>
      </c>
      <c r="I79" s="528">
        <v>65.2</v>
      </c>
      <c r="J79" s="528">
        <v>65.2</v>
      </c>
      <c r="K79" s="528">
        <v>0</v>
      </c>
    </row>
    <row r="80" spans="2:11" ht="20.149999999999999" customHeight="1">
      <c r="B80" s="458" t="s">
        <v>187</v>
      </c>
      <c r="C80" s="471" t="s">
        <v>398</v>
      </c>
      <c r="D80" s="524">
        <v>19.7</v>
      </c>
      <c r="E80" s="524">
        <v>170.3</v>
      </c>
      <c r="F80" s="524">
        <v>155.69999999999999</v>
      </c>
      <c r="G80" s="524">
        <v>14.6</v>
      </c>
      <c r="H80" s="524">
        <v>18.5</v>
      </c>
      <c r="I80" s="524">
        <v>100.4</v>
      </c>
      <c r="J80" s="524">
        <v>100.2</v>
      </c>
      <c r="K80" s="524">
        <v>0.2</v>
      </c>
    </row>
    <row r="81" spans="2:11" ht="20.149999999999999" customHeight="1">
      <c r="B81" s="458" t="s">
        <v>496</v>
      </c>
      <c r="C81" s="471" t="s">
        <v>403</v>
      </c>
      <c r="D81" s="523">
        <v>19.399999999999999</v>
      </c>
      <c r="E81" s="523">
        <v>169.7</v>
      </c>
      <c r="F81" s="523">
        <v>148.6</v>
      </c>
      <c r="G81" s="523">
        <v>21.1</v>
      </c>
      <c r="H81" s="523">
        <v>16.8</v>
      </c>
      <c r="I81" s="523">
        <v>96.2</v>
      </c>
      <c r="J81" s="523">
        <v>95.4</v>
      </c>
      <c r="K81" s="523">
        <v>0.8</v>
      </c>
    </row>
    <row r="82" spans="2:11" ht="20.149999999999999" customHeight="1">
      <c r="B82" s="458" t="s">
        <v>497</v>
      </c>
      <c r="C82" s="471" t="s">
        <v>498</v>
      </c>
      <c r="D82" s="523">
        <v>17.100000000000001</v>
      </c>
      <c r="E82" s="523">
        <v>139.19999999999999</v>
      </c>
      <c r="F82" s="523">
        <v>129.30000000000001</v>
      </c>
      <c r="G82" s="523">
        <v>9.9</v>
      </c>
      <c r="H82" s="523">
        <v>17.3</v>
      </c>
      <c r="I82" s="523">
        <v>103</v>
      </c>
      <c r="J82" s="523">
        <v>100</v>
      </c>
      <c r="K82" s="523">
        <v>3</v>
      </c>
    </row>
    <row r="83" spans="2:11" ht="20.149999999999999" customHeight="1">
      <c r="B83" s="458" t="s">
        <v>397</v>
      </c>
      <c r="C83" s="471" t="s">
        <v>223</v>
      </c>
      <c r="D83" s="523">
        <v>17.899999999999999</v>
      </c>
      <c r="E83" s="523">
        <v>153.9</v>
      </c>
      <c r="F83" s="523">
        <v>139.80000000000001</v>
      </c>
      <c r="G83" s="523">
        <v>14.1</v>
      </c>
      <c r="H83" s="523">
        <v>16.8</v>
      </c>
      <c r="I83" s="523">
        <v>123.6</v>
      </c>
      <c r="J83" s="523">
        <v>122</v>
      </c>
      <c r="K83" s="523">
        <v>1.6</v>
      </c>
    </row>
    <row r="84" spans="2:11" ht="20.149999999999999" customHeight="1">
      <c r="B84" s="458" t="s">
        <v>499</v>
      </c>
      <c r="C84" s="471" t="s">
        <v>175</v>
      </c>
      <c r="D84" s="523">
        <v>19.3</v>
      </c>
      <c r="E84" s="523">
        <v>157.80000000000001</v>
      </c>
      <c r="F84" s="523">
        <v>143.4</v>
      </c>
      <c r="G84" s="523">
        <v>14.4</v>
      </c>
      <c r="H84" s="523">
        <v>18.8</v>
      </c>
      <c r="I84" s="523">
        <v>115.1</v>
      </c>
      <c r="J84" s="523">
        <v>115.1</v>
      </c>
      <c r="K84" s="523">
        <v>0</v>
      </c>
    </row>
    <row r="85" spans="2:11" ht="20.149999999999999" customHeight="1">
      <c r="B85" s="458" t="s">
        <v>150</v>
      </c>
      <c r="C85" s="471" t="s">
        <v>376</v>
      </c>
      <c r="D85" s="523">
        <v>18.2</v>
      </c>
      <c r="E85" s="523">
        <v>154.19999999999999</v>
      </c>
      <c r="F85" s="523">
        <v>139.1</v>
      </c>
      <c r="G85" s="523">
        <v>15.1</v>
      </c>
      <c r="H85" s="523">
        <v>18.399999999999999</v>
      </c>
      <c r="I85" s="523">
        <v>117.3</v>
      </c>
      <c r="J85" s="523">
        <v>109.9</v>
      </c>
      <c r="K85" s="523">
        <v>7.4</v>
      </c>
    </row>
    <row r="86" spans="2:11" ht="20.149999999999999" customHeight="1">
      <c r="B86" s="458" t="s">
        <v>218</v>
      </c>
      <c r="C86" s="471" t="s">
        <v>487</v>
      </c>
      <c r="D86" s="523">
        <v>20.5</v>
      </c>
      <c r="E86" s="523">
        <v>183</v>
      </c>
      <c r="F86" s="523">
        <v>163.5</v>
      </c>
      <c r="G86" s="523">
        <v>19.5</v>
      </c>
      <c r="H86" s="523">
        <v>15.5</v>
      </c>
      <c r="I86" s="523">
        <v>74.900000000000006</v>
      </c>
      <c r="J86" s="523">
        <v>74.7</v>
      </c>
      <c r="K86" s="523">
        <v>0.2</v>
      </c>
    </row>
    <row r="87" spans="2:11" ht="20.149999999999999" customHeight="1">
      <c r="B87" s="458" t="s">
        <v>500</v>
      </c>
      <c r="C87" s="471" t="s">
        <v>325</v>
      </c>
      <c r="D87" s="524">
        <v>20.399999999999999</v>
      </c>
      <c r="E87" s="524">
        <v>192.4</v>
      </c>
      <c r="F87" s="524">
        <v>171.4</v>
      </c>
      <c r="G87" s="524">
        <v>21</v>
      </c>
      <c r="H87" s="524">
        <v>20.6</v>
      </c>
      <c r="I87" s="524">
        <v>98.4</v>
      </c>
      <c r="J87" s="524">
        <v>97.2</v>
      </c>
      <c r="K87" s="524">
        <v>1.2</v>
      </c>
    </row>
    <row r="88" spans="2:11" ht="20.149999999999999" customHeight="1">
      <c r="B88" s="458" t="s">
        <v>199</v>
      </c>
      <c r="C88" s="471" t="s">
        <v>501</v>
      </c>
      <c r="D88" s="523">
        <v>18.3</v>
      </c>
      <c r="E88" s="523">
        <v>157.4</v>
      </c>
      <c r="F88" s="523">
        <v>144.5</v>
      </c>
      <c r="G88" s="523">
        <v>12.9</v>
      </c>
      <c r="H88" s="523">
        <v>14.7</v>
      </c>
      <c r="I88" s="523">
        <v>123.6</v>
      </c>
      <c r="J88" s="523">
        <v>117.6</v>
      </c>
      <c r="K88" s="523">
        <v>6</v>
      </c>
    </row>
    <row r="89" spans="2:11" ht="20.149999999999999" customHeight="1">
      <c r="B89" s="458" t="s">
        <v>248</v>
      </c>
      <c r="C89" s="471" t="s">
        <v>250</v>
      </c>
      <c r="D89" s="523">
        <v>20</v>
      </c>
      <c r="E89" s="523">
        <v>170.9</v>
      </c>
      <c r="F89" s="523">
        <v>153.6</v>
      </c>
      <c r="G89" s="523">
        <v>17.3</v>
      </c>
      <c r="H89" s="523">
        <v>19.399999999999999</v>
      </c>
      <c r="I89" s="523">
        <v>127.2</v>
      </c>
      <c r="J89" s="523">
        <v>121.4</v>
      </c>
      <c r="K89" s="523">
        <v>5.8</v>
      </c>
    </row>
    <row r="90" spans="2:11" ht="20.149999999999999" customHeight="1">
      <c r="B90" s="458" t="s">
        <v>17</v>
      </c>
      <c r="C90" s="471" t="s">
        <v>389</v>
      </c>
      <c r="D90" s="523">
        <v>17.399999999999999</v>
      </c>
      <c r="E90" s="523">
        <v>145.4</v>
      </c>
      <c r="F90" s="523">
        <v>134.6</v>
      </c>
      <c r="G90" s="523">
        <v>10.8</v>
      </c>
      <c r="H90" s="523">
        <v>12.1</v>
      </c>
      <c r="I90" s="523">
        <v>80.3</v>
      </c>
      <c r="J90" s="523">
        <v>80.2</v>
      </c>
      <c r="K90" s="523">
        <v>0.1</v>
      </c>
    </row>
    <row r="91" spans="2:11" ht="20.149999999999999" customHeight="1">
      <c r="B91" s="458" t="s">
        <v>466</v>
      </c>
      <c r="C91" s="471" t="s">
        <v>392</v>
      </c>
      <c r="D91" s="523">
        <v>18.8</v>
      </c>
      <c r="E91" s="523">
        <v>162.6</v>
      </c>
      <c r="F91" s="523">
        <v>144.9</v>
      </c>
      <c r="G91" s="523">
        <v>17.7</v>
      </c>
      <c r="H91" s="523">
        <v>16.5</v>
      </c>
      <c r="I91" s="523">
        <v>105.5</v>
      </c>
      <c r="J91" s="523">
        <v>104.7</v>
      </c>
      <c r="K91" s="523">
        <v>0.8</v>
      </c>
    </row>
    <row r="92" spans="2:11" ht="20.149999999999999" customHeight="1">
      <c r="B92" s="458" t="s">
        <v>95</v>
      </c>
      <c r="C92" s="471" t="s">
        <v>393</v>
      </c>
      <c r="D92" s="523">
        <v>17.5</v>
      </c>
      <c r="E92" s="523">
        <v>148.30000000000001</v>
      </c>
      <c r="F92" s="523">
        <v>136.19999999999999</v>
      </c>
      <c r="G92" s="523">
        <v>12.1</v>
      </c>
      <c r="H92" s="523">
        <v>17.2</v>
      </c>
      <c r="I92" s="523">
        <v>115.6</v>
      </c>
      <c r="J92" s="523">
        <v>113.2</v>
      </c>
      <c r="K92" s="523">
        <v>2.4</v>
      </c>
    </row>
    <row r="93" spans="2:11" ht="20.149999999999999" customHeight="1">
      <c r="B93" s="458" t="s">
        <v>484</v>
      </c>
      <c r="C93" s="471" t="s">
        <v>72</v>
      </c>
      <c r="D93" s="523">
        <v>20</v>
      </c>
      <c r="E93" s="523">
        <v>163.9</v>
      </c>
      <c r="F93" s="523">
        <v>156.80000000000001</v>
      </c>
      <c r="G93" s="523">
        <v>7.1</v>
      </c>
      <c r="H93" s="523">
        <v>19.2</v>
      </c>
      <c r="I93" s="523">
        <v>120</v>
      </c>
      <c r="J93" s="523">
        <v>119.4</v>
      </c>
      <c r="K93" s="523">
        <v>0.6</v>
      </c>
    </row>
    <row r="94" spans="2:11" ht="20.149999999999999" customHeight="1">
      <c r="B94" s="458" t="s">
        <v>195</v>
      </c>
      <c r="C94" s="471" t="s">
        <v>405</v>
      </c>
      <c r="D94" s="523">
        <v>18.5</v>
      </c>
      <c r="E94" s="523">
        <v>159.30000000000001</v>
      </c>
      <c r="F94" s="523">
        <v>145.69999999999999</v>
      </c>
      <c r="G94" s="523">
        <v>13.6</v>
      </c>
      <c r="H94" s="523">
        <v>20.3</v>
      </c>
      <c r="I94" s="523">
        <v>135.19999999999999</v>
      </c>
      <c r="J94" s="523">
        <v>131.80000000000001</v>
      </c>
      <c r="K94" s="523">
        <v>3.4</v>
      </c>
    </row>
    <row r="95" spans="2:11" ht="20.149999999999999" customHeight="1">
      <c r="B95" s="458" t="s">
        <v>281</v>
      </c>
      <c r="C95" s="471" t="s">
        <v>406</v>
      </c>
      <c r="D95" s="523">
        <v>16.5</v>
      </c>
      <c r="E95" s="523">
        <v>140.30000000000001</v>
      </c>
      <c r="F95" s="523">
        <v>129</v>
      </c>
      <c r="G95" s="523">
        <v>11.3</v>
      </c>
      <c r="H95" s="523">
        <v>19.5</v>
      </c>
      <c r="I95" s="523">
        <v>137.4</v>
      </c>
      <c r="J95" s="523">
        <v>134.80000000000001</v>
      </c>
      <c r="K95" s="523">
        <v>2.6</v>
      </c>
    </row>
    <row r="96" spans="2:11" ht="20.149999999999999" customHeight="1">
      <c r="B96" s="458" t="s">
        <v>122</v>
      </c>
      <c r="C96" s="471" t="s">
        <v>129</v>
      </c>
      <c r="D96" s="523">
        <v>18.600000000000001</v>
      </c>
      <c r="E96" s="523">
        <v>164.2</v>
      </c>
      <c r="F96" s="523">
        <v>146.1</v>
      </c>
      <c r="G96" s="523">
        <v>18.100000000000001</v>
      </c>
      <c r="H96" s="523">
        <v>19.399999999999999</v>
      </c>
      <c r="I96" s="523">
        <v>131.19999999999999</v>
      </c>
      <c r="J96" s="523">
        <v>128.6</v>
      </c>
      <c r="K96" s="523">
        <v>2.6</v>
      </c>
    </row>
    <row r="97" spans="2:11" ht="20.149999999999999" customHeight="1">
      <c r="B97" s="458" t="s">
        <v>273</v>
      </c>
      <c r="C97" s="472" t="s">
        <v>171</v>
      </c>
      <c r="D97" s="523">
        <v>16.5</v>
      </c>
      <c r="E97" s="523">
        <v>136.5</v>
      </c>
      <c r="F97" s="523">
        <v>127.5</v>
      </c>
      <c r="G97" s="523">
        <v>9</v>
      </c>
      <c r="H97" s="523">
        <v>16.600000000000001</v>
      </c>
      <c r="I97" s="523">
        <v>114.5</v>
      </c>
      <c r="J97" s="523">
        <v>114.4</v>
      </c>
      <c r="K97" s="523">
        <v>0.1</v>
      </c>
    </row>
    <row r="98" spans="2:11" ht="20.149999999999999" customHeight="1">
      <c r="B98" s="455" t="s">
        <v>121</v>
      </c>
      <c r="C98" s="473" t="s">
        <v>227</v>
      </c>
      <c r="D98" s="525">
        <v>19.2</v>
      </c>
      <c r="E98" s="525">
        <v>164.7</v>
      </c>
      <c r="F98" s="525">
        <v>150.1</v>
      </c>
      <c r="G98" s="525">
        <v>14.6</v>
      </c>
      <c r="H98" s="525">
        <v>19.2</v>
      </c>
      <c r="I98" s="525">
        <v>118.5</v>
      </c>
      <c r="J98" s="525">
        <v>113.6</v>
      </c>
      <c r="K98" s="525">
        <v>4.9000000000000004</v>
      </c>
    </row>
    <row r="99" spans="2:11" ht="20.149999999999999" customHeight="1">
      <c r="B99" s="459" t="s">
        <v>252</v>
      </c>
      <c r="C99" s="474" t="s">
        <v>440</v>
      </c>
      <c r="D99" s="526">
        <v>19.100000000000001</v>
      </c>
      <c r="E99" s="526">
        <v>161.19999999999999</v>
      </c>
      <c r="F99" s="526">
        <v>151.30000000000001</v>
      </c>
      <c r="G99" s="526">
        <v>9.9</v>
      </c>
      <c r="H99" s="526">
        <v>17.8</v>
      </c>
      <c r="I99" s="526">
        <v>101.3</v>
      </c>
      <c r="J99" s="526">
        <v>100.5</v>
      </c>
      <c r="K99" s="526">
        <v>0.8</v>
      </c>
    </row>
    <row r="100" spans="2:11" ht="20.149999999999999" customHeight="1">
      <c r="B100" s="457" t="s">
        <v>417</v>
      </c>
      <c r="C100" s="470" t="s">
        <v>307</v>
      </c>
      <c r="D100" s="525">
        <v>19.5</v>
      </c>
      <c r="E100" s="525">
        <v>175.5</v>
      </c>
      <c r="F100" s="525">
        <v>167.9</v>
      </c>
      <c r="G100" s="525">
        <v>7.6</v>
      </c>
      <c r="H100" s="525">
        <v>13.8</v>
      </c>
      <c r="I100" s="525">
        <v>79.8</v>
      </c>
      <c r="J100" s="525">
        <v>78.8</v>
      </c>
      <c r="K100" s="525">
        <v>1</v>
      </c>
    </row>
    <row r="101" spans="2:11" ht="20.149999999999999" customHeight="1">
      <c r="B101" s="458" t="s">
        <v>504</v>
      </c>
      <c r="C101" s="471" t="s">
        <v>505</v>
      </c>
      <c r="D101" s="526">
        <v>19.2</v>
      </c>
      <c r="E101" s="526">
        <v>158.80000000000001</v>
      </c>
      <c r="F101" s="526">
        <v>149.5</v>
      </c>
      <c r="G101" s="526">
        <v>9.3000000000000007</v>
      </c>
      <c r="H101" s="526">
        <v>12.7</v>
      </c>
      <c r="I101" s="526">
        <v>68.900000000000006</v>
      </c>
      <c r="J101" s="526">
        <v>67.099999999999994</v>
      </c>
      <c r="K101" s="526">
        <v>1.8</v>
      </c>
    </row>
    <row r="102" spans="2:11" ht="20.149999999999999" customHeight="1">
      <c r="B102" s="455" t="s">
        <v>160</v>
      </c>
      <c r="C102" s="469" t="s">
        <v>506</v>
      </c>
      <c r="D102" s="517">
        <v>18.8</v>
      </c>
      <c r="E102" s="517">
        <v>154.19999999999999</v>
      </c>
      <c r="F102" s="517">
        <v>143.80000000000001</v>
      </c>
      <c r="G102" s="517">
        <v>10.4</v>
      </c>
      <c r="H102" s="517">
        <v>12</v>
      </c>
      <c r="I102" s="517">
        <v>79</v>
      </c>
      <c r="J102" s="517">
        <v>77</v>
      </c>
      <c r="K102" s="517">
        <v>2</v>
      </c>
    </row>
    <row r="103" spans="2:11" ht="20.149999999999999" customHeight="1">
      <c r="B103" s="459" t="s">
        <v>124</v>
      </c>
      <c r="C103" s="468" t="s">
        <v>24</v>
      </c>
      <c r="D103" s="523">
        <v>18.5</v>
      </c>
      <c r="E103" s="523">
        <v>150</v>
      </c>
      <c r="F103" s="523">
        <v>145.80000000000001</v>
      </c>
      <c r="G103" s="523">
        <v>4.2</v>
      </c>
      <c r="H103" s="523">
        <v>15.8</v>
      </c>
      <c r="I103" s="523">
        <v>111.3</v>
      </c>
      <c r="J103" s="523">
        <v>110.8</v>
      </c>
      <c r="K103" s="523">
        <v>0.5</v>
      </c>
    </row>
    <row r="104" spans="2:11" ht="20.149999999999999" customHeight="1">
      <c r="B104" s="457" t="s">
        <v>29</v>
      </c>
      <c r="C104" s="470" t="s">
        <v>168</v>
      </c>
      <c r="D104" s="525">
        <v>17.7</v>
      </c>
      <c r="E104" s="525">
        <v>149.6</v>
      </c>
      <c r="F104" s="525">
        <v>137.5</v>
      </c>
      <c r="G104" s="525">
        <v>12.1</v>
      </c>
      <c r="H104" s="525">
        <v>17.5</v>
      </c>
      <c r="I104" s="525">
        <v>107.7</v>
      </c>
      <c r="J104" s="525">
        <v>104.7</v>
      </c>
      <c r="K104" s="525">
        <v>3</v>
      </c>
    </row>
    <row r="105" spans="2:11" ht="20.149999999999999" customHeight="1">
      <c r="B105" s="458" t="s">
        <v>379</v>
      </c>
      <c r="C105" s="471" t="s">
        <v>507</v>
      </c>
      <c r="D105" s="523">
        <v>19.5</v>
      </c>
      <c r="E105" s="523">
        <v>175.3</v>
      </c>
      <c r="F105" s="523">
        <v>148.6</v>
      </c>
      <c r="G105" s="523">
        <v>26.7</v>
      </c>
      <c r="H105" s="523">
        <v>13.6</v>
      </c>
      <c r="I105" s="523">
        <v>74.2</v>
      </c>
      <c r="J105" s="523">
        <v>71.8</v>
      </c>
      <c r="K105" s="523">
        <v>2.4</v>
      </c>
    </row>
    <row r="106" spans="2:11" ht="20.149999999999999" customHeight="1">
      <c r="B106" s="459" t="s">
        <v>468</v>
      </c>
      <c r="C106" s="468" t="s">
        <v>508</v>
      </c>
      <c r="D106" s="529">
        <v>20.7</v>
      </c>
      <c r="E106" s="529">
        <v>159.19999999999999</v>
      </c>
      <c r="F106" s="529">
        <v>145.5</v>
      </c>
      <c r="G106" s="529">
        <v>13.7</v>
      </c>
      <c r="H106" s="529">
        <v>14.2</v>
      </c>
      <c r="I106" s="529">
        <v>89.2</v>
      </c>
      <c r="J106" s="529">
        <v>87.5</v>
      </c>
      <c r="K106" s="529">
        <v>1.7</v>
      </c>
    </row>
  </sheetData>
  <mergeCells count="14">
    <mergeCell ref="D4:G4"/>
    <mergeCell ref="H4:K4"/>
    <mergeCell ref="D57:G57"/>
    <mergeCell ref="H57:K57"/>
    <mergeCell ref="B4:C6"/>
    <mergeCell ref="D5:D6"/>
    <mergeCell ref="E5:E6"/>
    <mergeCell ref="H5:H6"/>
    <mergeCell ref="I5:I6"/>
    <mergeCell ref="B57:C59"/>
    <mergeCell ref="D58:D59"/>
    <mergeCell ref="E58:E59"/>
    <mergeCell ref="H58:H59"/>
    <mergeCell ref="I58:I59"/>
  </mergeCells>
  <phoneticPr fontId="5"/>
  <dataValidations count="2">
    <dataValidation type="whole" allowBlank="1" showDropDown="0" showInputMessage="1" showErrorMessage="1" errorTitle="入力エラー" error="入力した値に誤りがあります" sqref="A89:A106 C61:C97 G8:IV53 A8:A27 D61:IV106 F8:F52 A32:A53 C100:C106 A61:A84 D8:E53 C8:C44 C47:C53">
      <formula1>-999999999999</formula1>
      <formula2>999999999999</formula2>
    </dataValidation>
    <dataValidation type="whole" allowBlank="1" showDropDown="0" showInputMessage="0" showErrorMessage="0" errorTitle="入力エラー" error="入力した値に誤りがあります" sqref="F53">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4" fitToWidth="1" fitToHeight="1" orientation="portrait" usePrinterDefaults="1" useFirstPageNumber="1" r:id="rId1"/>
  <headerFooter alignWithMargins="0">
    <oddFooter>&amp;C&amp;"ＭＳ Ｐゴシック,標準"&amp;14－　&amp;P　－</oddFooter>
  </headerFooter>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9">
    <tabColor indexed="53"/>
  </sheetPr>
  <dimension ref="A1:R103"/>
  <sheetViews>
    <sheetView topLeftCell="A85" workbookViewId="0"/>
  </sheetViews>
  <sheetFormatPr defaultColWidth="9" defaultRowHeight="13"/>
  <cols>
    <col min="1" max="1" width="4.08984375" style="1" customWidth="1"/>
    <col min="2" max="2" width="6.453125" style="1" customWidth="1"/>
    <col min="3" max="3" width="38.6328125" style="290" customWidth="1"/>
    <col min="4" max="11" width="11.453125" style="1" customWidth="1"/>
    <col min="12" max="12" width="9" style="1" bestFit="1" customWidth="0"/>
    <col min="13" max="16384" width="9" style="1"/>
  </cols>
  <sheetData>
    <row r="1" spans="2:11" ht="19">
      <c r="B1" s="10"/>
      <c r="C1" s="609"/>
      <c r="D1" s="475" t="s">
        <v>529</v>
      </c>
      <c r="E1" s="613"/>
      <c r="I1" s="10"/>
      <c r="J1" s="10"/>
      <c r="K1" s="10"/>
    </row>
    <row r="2" spans="2:11" ht="17.25" customHeight="1">
      <c r="B2" s="137"/>
      <c r="C2" s="460">
        <v>45536</v>
      </c>
      <c r="D2" s="137"/>
      <c r="E2" s="201"/>
      <c r="F2" s="201"/>
      <c r="G2" s="201"/>
      <c r="H2" s="201"/>
      <c r="I2" s="201"/>
      <c r="J2" s="201"/>
      <c r="K2" s="201"/>
    </row>
    <row r="3" spans="2:11" ht="18" customHeight="1">
      <c r="B3" s="201"/>
      <c r="C3" s="461" t="s">
        <v>213</v>
      </c>
      <c r="E3" s="201"/>
      <c r="F3" s="201"/>
      <c r="G3" s="201"/>
      <c r="H3" s="201"/>
      <c r="I3" s="201"/>
      <c r="J3" s="201"/>
      <c r="K3" s="1" t="s">
        <v>211</v>
      </c>
    </row>
    <row r="4" spans="2:11" s="446" customFormat="1" ht="18" customHeight="1">
      <c r="B4" s="447" t="s">
        <v>510</v>
      </c>
      <c r="C4" s="462"/>
      <c r="D4" s="536" t="s">
        <v>520</v>
      </c>
      <c r="E4" s="535"/>
      <c r="F4" s="535"/>
      <c r="G4" s="620"/>
      <c r="H4" s="534" t="s">
        <v>243</v>
      </c>
      <c r="I4" s="535"/>
      <c r="J4" s="535"/>
      <c r="K4" s="620"/>
    </row>
    <row r="5" spans="2:11" s="446" customFormat="1" ht="36" customHeight="1">
      <c r="B5" s="449"/>
      <c r="C5" s="464"/>
      <c r="D5" s="630" t="s">
        <v>530</v>
      </c>
      <c r="E5" s="633" t="s">
        <v>335</v>
      </c>
      <c r="F5" s="633" t="s">
        <v>531</v>
      </c>
      <c r="G5" s="634" t="s">
        <v>44</v>
      </c>
      <c r="H5" s="630" t="s">
        <v>530</v>
      </c>
      <c r="I5" s="633" t="s">
        <v>335</v>
      </c>
      <c r="J5" s="633" t="s">
        <v>531</v>
      </c>
      <c r="K5" s="634" t="s">
        <v>44</v>
      </c>
    </row>
    <row r="6" spans="2:11" ht="20.149999999999999" customHeight="1">
      <c r="B6" s="450" t="s">
        <v>319</v>
      </c>
      <c r="C6" s="465" t="s">
        <v>62</v>
      </c>
      <c r="D6" s="631">
        <v>1023591</v>
      </c>
      <c r="E6" s="631">
        <v>8173</v>
      </c>
      <c r="F6" s="631">
        <v>18720</v>
      </c>
      <c r="G6" s="631">
        <v>1012770</v>
      </c>
      <c r="H6" s="631">
        <v>418777</v>
      </c>
      <c r="I6" s="631">
        <v>12733</v>
      </c>
      <c r="J6" s="631">
        <v>12202</v>
      </c>
      <c r="K6" s="631">
        <v>419582</v>
      </c>
    </row>
    <row r="7" spans="2:11" ht="20.149999999999999" customHeight="1">
      <c r="B7" s="451" t="s">
        <v>235</v>
      </c>
      <c r="C7" s="466" t="s">
        <v>490</v>
      </c>
      <c r="D7" s="540">
        <v>56737</v>
      </c>
      <c r="E7" s="542">
        <v>454</v>
      </c>
      <c r="F7" s="542">
        <v>364</v>
      </c>
      <c r="G7" s="542">
        <v>56828</v>
      </c>
      <c r="H7" s="542">
        <v>3953</v>
      </c>
      <c r="I7" s="542">
        <v>559</v>
      </c>
      <c r="J7" s="542">
        <v>79</v>
      </c>
      <c r="K7" s="542">
        <v>4432</v>
      </c>
    </row>
    <row r="8" spans="2:11" ht="20.149999999999999" customHeight="1">
      <c r="B8" s="452" t="s">
        <v>267</v>
      </c>
      <c r="C8" s="467" t="s">
        <v>76</v>
      </c>
      <c r="D8" s="541">
        <v>337851</v>
      </c>
      <c r="E8" s="544">
        <v>2369</v>
      </c>
      <c r="F8" s="544">
        <v>5663</v>
      </c>
      <c r="G8" s="544">
        <v>334556</v>
      </c>
      <c r="H8" s="544">
        <v>44974</v>
      </c>
      <c r="I8" s="544">
        <v>383</v>
      </c>
      <c r="J8" s="544">
        <v>824</v>
      </c>
      <c r="K8" s="544">
        <v>44534</v>
      </c>
    </row>
    <row r="9" spans="2:11" ht="20.149999999999999" customHeight="1">
      <c r="B9" s="453" t="s">
        <v>166</v>
      </c>
      <c r="C9" s="467" t="s">
        <v>303</v>
      </c>
      <c r="D9" s="541">
        <v>5916</v>
      </c>
      <c r="E9" s="544">
        <v>31</v>
      </c>
      <c r="F9" s="544">
        <v>79</v>
      </c>
      <c r="G9" s="544">
        <v>5868</v>
      </c>
      <c r="H9" s="544">
        <v>232</v>
      </c>
      <c r="I9" s="544">
        <v>4</v>
      </c>
      <c r="J9" s="544">
        <v>0</v>
      </c>
      <c r="K9" s="544">
        <v>236</v>
      </c>
    </row>
    <row r="10" spans="2:11" ht="20.149999999999999" customHeight="1">
      <c r="B10" s="452" t="s">
        <v>345</v>
      </c>
      <c r="C10" s="467" t="s">
        <v>410</v>
      </c>
      <c r="D10" s="541">
        <v>13965</v>
      </c>
      <c r="E10" s="544">
        <v>132</v>
      </c>
      <c r="F10" s="544">
        <v>44</v>
      </c>
      <c r="G10" s="544">
        <v>14025</v>
      </c>
      <c r="H10" s="544">
        <v>1556</v>
      </c>
      <c r="I10" s="544">
        <v>11</v>
      </c>
      <c r="J10" s="544">
        <v>53</v>
      </c>
      <c r="K10" s="544">
        <v>1542</v>
      </c>
    </row>
    <row r="11" spans="2:11" ht="20.149999999999999" customHeight="1">
      <c r="B11" s="452" t="s">
        <v>10</v>
      </c>
      <c r="C11" s="467" t="s">
        <v>491</v>
      </c>
      <c r="D11" s="541">
        <v>69275</v>
      </c>
      <c r="E11" s="544">
        <v>1167</v>
      </c>
      <c r="F11" s="544">
        <v>1635</v>
      </c>
      <c r="G11" s="544">
        <v>68808</v>
      </c>
      <c r="H11" s="544">
        <v>17134</v>
      </c>
      <c r="I11" s="544">
        <v>116</v>
      </c>
      <c r="J11" s="544">
        <v>122</v>
      </c>
      <c r="K11" s="544">
        <v>17127</v>
      </c>
    </row>
    <row r="12" spans="2:11" ht="20.149999999999999" customHeight="1">
      <c r="B12" s="452" t="s">
        <v>57</v>
      </c>
      <c r="C12" s="467" t="s">
        <v>265</v>
      </c>
      <c r="D12" s="541">
        <v>122256</v>
      </c>
      <c r="E12" s="544">
        <v>1288</v>
      </c>
      <c r="F12" s="544">
        <v>1964</v>
      </c>
      <c r="G12" s="544">
        <v>121571</v>
      </c>
      <c r="H12" s="544">
        <v>105716</v>
      </c>
      <c r="I12" s="544">
        <v>2094</v>
      </c>
      <c r="J12" s="544">
        <v>1727</v>
      </c>
      <c r="K12" s="544">
        <v>106092</v>
      </c>
    </row>
    <row r="13" spans="2:11" ht="20.149999999999999" customHeight="1">
      <c r="B13" s="452" t="s">
        <v>198</v>
      </c>
      <c r="C13" s="467" t="s">
        <v>493</v>
      </c>
      <c r="D13" s="541">
        <v>26659</v>
      </c>
      <c r="E13" s="544">
        <v>183</v>
      </c>
      <c r="F13" s="544">
        <v>224</v>
      </c>
      <c r="G13" s="544">
        <v>26617</v>
      </c>
      <c r="H13" s="544">
        <v>4840</v>
      </c>
      <c r="I13" s="544">
        <v>0</v>
      </c>
      <c r="J13" s="544">
        <v>49</v>
      </c>
      <c r="K13" s="544">
        <v>4792</v>
      </c>
    </row>
    <row r="14" spans="2:11" ht="20.149999999999999" customHeight="1">
      <c r="B14" s="452" t="s">
        <v>40</v>
      </c>
      <c r="C14" s="467" t="s">
        <v>396</v>
      </c>
      <c r="D14" s="541">
        <v>8876</v>
      </c>
      <c r="E14" s="544">
        <v>51</v>
      </c>
      <c r="F14" s="544">
        <v>15</v>
      </c>
      <c r="G14" s="544">
        <v>8909</v>
      </c>
      <c r="H14" s="544">
        <v>9706</v>
      </c>
      <c r="I14" s="544">
        <v>146</v>
      </c>
      <c r="J14" s="544">
        <v>633</v>
      </c>
      <c r="K14" s="544">
        <v>9222</v>
      </c>
    </row>
    <row r="15" spans="2:11" ht="20.149999999999999" customHeight="1">
      <c r="B15" s="452" t="s">
        <v>172</v>
      </c>
      <c r="C15" s="467" t="s">
        <v>494</v>
      </c>
      <c r="D15" s="541">
        <v>30289</v>
      </c>
      <c r="E15" s="544">
        <v>57</v>
      </c>
      <c r="F15" s="544">
        <v>466</v>
      </c>
      <c r="G15" s="544">
        <v>29880</v>
      </c>
      <c r="H15" s="544">
        <v>4022</v>
      </c>
      <c r="I15" s="544">
        <v>320</v>
      </c>
      <c r="J15" s="544">
        <v>0</v>
      </c>
      <c r="K15" s="544">
        <v>4342</v>
      </c>
    </row>
    <row r="16" spans="2:11" ht="20.149999999999999" customHeight="1">
      <c r="B16" s="452" t="s">
        <v>41</v>
      </c>
      <c r="C16" s="467" t="s">
        <v>323</v>
      </c>
      <c r="D16" s="541">
        <v>19569</v>
      </c>
      <c r="E16" s="544">
        <v>88</v>
      </c>
      <c r="F16" s="544">
        <v>300</v>
      </c>
      <c r="G16" s="544">
        <v>19263</v>
      </c>
      <c r="H16" s="544">
        <v>93205</v>
      </c>
      <c r="I16" s="544">
        <v>4074</v>
      </c>
      <c r="J16" s="544">
        <v>4943</v>
      </c>
      <c r="K16" s="544">
        <v>92430</v>
      </c>
    </row>
    <row r="17" spans="2:11" ht="20.149999999999999" customHeight="1">
      <c r="B17" s="452" t="s">
        <v>241</v>
      </c>
      <c r="C17" s="467" t="s">
        <v>495</v>
      </c>
      <c r="D17" s="541">
        <v>18074</v>
      </c>
      <c r="E17" s="544">
        <v>171</v>
      </c>
      <c r="F17" s="544">
        <v>284</v>
      </c>
      <c r="G17" s="544">
        <v>17962</v>
      </c>
      <c r="H17" s="544">
        <v>21431</v>
      </c>
      <c r="I17" s="544">
        <v>1111</v>
      </c>
      <c r="J17" s="544">
        <v>504</v>
      </c>
      <c r="K17" s="544">
        <v>22037</v>
      </c>
    </row>
    <row r="18" spans="2:11" ht="20.149999999999999" customHeight="1">
      <c r="B18" s="452" t="s">
        <v>366</v>
      </c>
      <c r="C18" s="467" t="s">
        <v>282</v>
      </c>
      <c r="D18" s="541">
        <v>64879</v>
      </c>
      <c r="E18" s="544">
        <v>44</v>
      </c>
      <c r="F18" s="544">
        <v>324</v>
      </c>
      <c r="G18" s="544">
        <v>64601</v>
      </c>
      <c r="H18" s="544">
        <v>23908</v>
      </c>
      <c r="I18" s="544">
        <v>95</v>
      </c>
      <c r="J18" s="544">
        <v>880</v>
      </c>
      <c r="K18" s="544">
        <v>23121</v>
      </c>
    </row>
    <row r="19" spans="2:11" ht="20.149999999999999" customHeight="1">
      <c r="B19" s="452" t="s">
        <v>99</v>
      </c>
      <c r="C19" s="467" t="s">
        <v>153</v>
      </c>
      <c r="D19" s="541">
        <v>148053</v>
      </c>
      <c r="E19" s="544">
        <v>752</v>
      </c>
      <c r="F19" s="544">
        <v>3828</v>
      </c>
      <c r="G19" s="544">
        <v>144953</v>
      </c>
      <c r="H19" s="544">
        <v>59755</v>
      </c>
      <c r="I19" s="544">
        <v>2745</v>
      </c>
      <c r="J19" s="544">
        <v>1031</v>
      </c>
      <c r="K19" s="544">
        <v>61493</v>
      </c>
    </row>
    <row r="20" spans="2:11" ht="20.149999999999999" customHeight="1">
      <c r="B20" s="452" t="s">
        <v>106</v>
      </c>
      <c r="C20" s="467" t="s">
        <v>449</v>
      </c>
      <c r="D20" s="541">
        <v>10538</v>
      </c>
      <c r="E20" s="544">
        <v>10</v>
      </c>
      <c r="F20" s="544">
        <v>56</v>
      </c>
      <c r="G20" s="544">
        <v>10491</v>
      </c>
      <c r="H20" s="544">
        <v>995</v>
      </c>
      <c r="I20" s="544">
        <v>18</v>
      </c>
      <c r="J20" s="544">
        <v>1</v>
      </c>
      <c r="K20" s="544">
        <v>1013</v>
      </c>
    </row>
    <row r="21" spans="2:11" ht="20.149999999999999" customHeight="1">
      <c r="B21" s="454" t="s">
        <v>8</v>
      </c>
      <c r="C21" s="468" t="s">
        <v>374</v>
      </c>
      <c r="D21" s="541">
        <v>90384</v>
      </c>
      <c r="E21" s="547">
        <v>1376</v>
      </c>
      <c r="F21" s="547">
        <v>3474</v>
      </c>
      <c r="G21" s="547">
        <v>88168</v>
      </c>
      <c r="H21" s="547">
        <v>27320</v>
      </c>
      <c r="I21" s="547">
        <v>1057</v>
      </c>
      <c r="J21" s="547">
        <v>1356</v>
      </c>
      <c r="K21" s="547">
        <v>27139</v>
      </c>
    </row>
    <row r="22" spans="2:11" ht="20.149999999999999" customHeight="1">
      <c r="B22" s="455" t="s">
        <v>113</v>
      </c>
      <c r="C22" s="469" t="s">
        <v>257</v>
      </c>
      <c r="D22" s="542">
        <v>33159</v>
      </c>
      <c r="E22" s="542">
        <v>646</v>
      </c>
      <c r="F22" s="542">
        <v>2321</v>
      </c>
      <c r="G22" s="542">
        <v>31502</v>
      </c>
      <c r="H22" s="542">
        <v>17729</v>
      </c>
      <c r="I22" s="542">
        <v>209</v>
      </c>
      <c r="J22" s="542">
        <v>429</v>
      </c>
      <c r="K22" s="542">
        <v>17491</v>
      </c>
    </row>
    <row r="23" spans="2:11" ht="20.149999999999999" customHeight="1">
      <c r="B23" s="456" t="s">
        <v>351</v>
      </c>
      <c r="C23" s="467" t="s">
        <v>222</v>
      </c>
      <c r="D23" s="543">
        <v>4447</v>
      </c>
      <c r="E23" s="545">
        <v>46</v>
      </c>
      <c r="F23" s="545">
        <v>31</v>
      </c>
      <c r="G23" s="545">
        <v>4453</v>
      </c>
      <c r="H23" s="545">
        <v>1709</v>
      </c>
      <c r="I23" s="545">
        <v>21</v>
      </c>
      <c r="J23" s="545">
        <v>12</v>
      </c>
      <c r="K23" s="545">
        <v>1727</v>
      </c>
    </row>
    <row r="24" spans="2:11" ht="20.149999999999999" customHeight="1">
      <c r="B24" s="457" t="s">
        <v>3</v>
      </c>
      <c r="C24" s="470" t="s">
        <v>138</v>
      </c>
      <c r="D24" s="539">
        <v>1986</v>
      </c>
      <c r="E24" s="539">
        <v>14</v>
      </c>
      <c r="F24" s="539">
        <v>9</v>
      </c>
      <c r="G24" s="539">
        <v>1990</v>
      </c>
      <c r="H24" s="539">
        <v>20</v>
      </c>
      <c r="I24" s="539">
        <v>0</v>
      </c>
      <c r="J24" s="539">
        <v>0</v>
      </c>
      <c r="K24" s="539">
        <v>21</v>
      </c>
    </row>
    <row r="25" spans="2:11" ht="20.149999999999999" customHeight="1">
      <c r="B25" s="458" t="s">
        <v>187</v>
      </c>
      <c r="C25" s="471" t="s">
        <v>398</v>
      </c>
      <c r="D25" s="544">
        <v>2563</v>
      </c>
      <c r="E25" s="544">
        <v>6</v>
      </c>
      <c r="F25" s="544">
        <v>9</v>
      </c>
      <c r="G25" s="544">
        <v>2559</v>
      </c>
      <c r="H25" s="544">
        <v>633</v>
      </c>
      <c r="I25" s="544">
        <v>13</v>
      </c>
      <c r="J25" s="544">
        <v>5</v>
      </c>
      <c r="K25" s="544">
        <v>642</v>
      </c>
    </row>
    <row r="26" spans="2:11" ht="20.149999999999999" customHeight="1">
      <c r="B26" s="458" t="s">
        <v>496</v>
      </c>
      <c r="C26" s="471" t="s">
        <v>403</v>
      </c>
      <c r="D26" s="544">
        <v>16732</v>
      </c>
      <c r="E26" s="544">
        <v>29</v>
      </c>
      <c r="F26" s="544">
        <v>122</v>
      </c>
      <c r="G26" s="544">
        <v>16640</v>
      </c>
      <c r="H26" s="544">
        <v>1215</v>
      </c>
      <c r="I26" s="544">
        <v>4</v>
      </c>
      <c r="J26" s="544">
        <v>18</v>
      </c>
      <c r="K26" s="544">
        <v>1200</v>
      </c>
    </row>
    <row r="27" spans="2:11" ht="20.149999999999999" customHeight="1">
      <c r="B27" s="458" t="s">
        <v>497</v>
      </c>
      <c r="C27" s="471" t="s">
        <v>498</v>
      </c>
      <c r="D27" s="544">
        <v>5452</v>
      </c>
      <c r="E27" s="544">
        <v>2</v>
      </c>
      <c r="F27" s="544">
        <v>46</v>
      </c>
      <c r="G27" s="544">
        <v>5408</v>
      </c>
      <c r="H27" s="544">
        <v>675</v>
      </c>
      <c r="I27" s="544">
        <v>0</v>
      </c>
      <c r="J27" s="544">
        <v>0</v>
      </c>
      <c r="K27" s="544">
        <v>675</v>
      </c>
    </row>
    <row r="28" spans="2:11" ht="20.149999999999999" customHeight="1">
      <c r="B28" s="458" t="s">
        <v>397</v>
      </c>
      <c r="C28" s="471" t="s">
        <v>223</v>
      </c>
      <c r="D28" s="544">
        <v>20420</v>
      </c>
      <c r="E28" s="544">
        <v>68</v>
      </c>
      <c r="F28" s="544">
        <v>132</v>
      </c>
      <c r="G28" s="544">
        <v>20348</v>
      </c>
      <c r="H28" s="544">
        <v>1349</v>
      </c>
      <c r="I28" s="544">
        <v>2</v>
      </c>
      <c r="J28" s="544">
        <v>2</v>
      </c>
      <c r="K28" s="544">
        <v>1357</v>
      </c>
    </row>
    <row r="29" spans="2:11" ht="20.149999999999999" customHeight="1">
      <c r="B29" s="458" t="s">
        <v>499</v>
      </c>
      <c r="C29" s="471" t="s">
        <v>175</v>
      </c>
      <c r="D29" s="544">
        <v>23430</v>
      </c>
      <c r="E29" s="544">
        <v>189</v>
      </c>
      <c r="F29" s="544">
        <v>220</v>
      </c>
      <c r="G29" s="544">
        <v>23399</v>
      </c>
      <c r="H29" s="544">
        <v>3309</v>
      </c>
      <c r="I29" s="544">
        <v>0</v>
      </c>
      <c r="J29" s="544">
        <v>50</v>
      </c>
      <c r="K29" s="544">
        <v>3259</v>
      </c>
    </row>
    <row r="30" spans="2:11" ht="20.149999999999999" customHeight="1">
      <c r="B30" s="458" t="s">
        <v>150</v>
      </c>
      <c r="C30" s="471" t="s">
        <v>376</v>
      </c>
      <c r="D30" s="544">
        <v>5088</v>
      </c>
      <c r="E30" s="544">
        <v>30</v>
      </c>
      <c r="F30" s="544">
        <v>23</v>
      </c>
      <c r="G30" s="544">
        <v>5093</v>
      </c>
      <c r="H30" s="544">
        <v>122</v>
      </c>
      <c r="I30" s="544">
        <v>1</v>
      </c>
      <c r="J30" s="544">
        <v>0</v>
      </c>
      <c r="K30" s="544">
        <v>125</v>
      </c>
    </row>
    <row r="31" spans="2:11" ht="20.149999999999999" customHeight="1">
      <c r="B31" s="458" t="s">
        <v>218</v>
      </c>
      <c r="C31" s="471" t="s">
        <v>487</v>
      </c>
      <c r="D31" s="544">
        <v>4646</v>
      </c>
      <c r="E31" s="544">
        <v>97</v>
      </c>
      <c r="F31" s="544">
        <v>24</v>
      </c>
      <c r="G31" s="544">
        <v>4719</v>
      </c>
      <c r="H31" s="544">
        <v>377</v>
      </c>
      <c r="I31" s="544">
        <v>0</v>
      </c>
      <c r="J31" s="544">
        <v>130</v>
      </c>
      <c r="K31" s="544">
        <v>247</v>
      </c>
    </row>
    <row r="32" spans="2:11" ht="20.149999999999999" customHeight="1">
      <c r="B32" s="458" t="s">
        <v>500</v>
      </c>
      <c r="C32" s="471" t="s">
        <v>325</v>
      </c>
      <c r="D32" s="546">
        <v>3507</v>
      </c>
      <c r="E32" s="546">
        <v>24</v>
      </c>
      <c r="F32" s="546">
        <v>165</v>
      </c>
      <c r="G32" s="546">
        <v>3366</v>
      </c>
      <c r="H32" s="546">
        <v>111</v>
      </c>
      <c r="I32" s="546">
        <v>0</v>
      </c>
      <c r="J32" s="546">
        <v>0</v>
      </c>
      <c r="K32" s="546">
        <v>111</v>
      </c>
    </row>
    <row r="33" spans="2:11" ht="20.149999999999999" customHeight="1">
      <c r="B33" s="458" t="s">
        <v>199</v>
      </c>
      <c r="C33" s="471" t="s">
        <v>501</v>
      </c>
      <c r="D33" s="544">
        <v>7214</v>
      </c>
      <c r="E33" s="544">
        <v>14</v>
      </c>
      <c r="F33" s="544">
        <v>24</v>
      </c>
      <c r="G33" s="544">
        <v>7203</v>
      </c>
      <c r="H33" s="544">
        <v>340</v>
      </c>
      <c r="I33" s="544">
        <v>13</v>
      </c>
      <c r="J33" s="544">
        <v>0</v>
      </c>
      <c r="K33" s="544">
        <v>354</v>
      </c>
    </row>
    <row r="34" spans="2:11" ht="20.149999999999999" customHeight="1">
      <c r="B34" s="458" t="s">
        <v>248</v>
      </c>
      <c r="C34" s="471" t="s">
        <v>250</v>
      </c>
      <c r="D34" s="544">
        <v>17999</v>
      </c>
      <c r="E34" s="544">
        <v>223</v>
      </c>
      <c r="F34" s="544">
        <v>84</v>
      </c>
      <c r="G34" s="544">
        <v>18137</v>
      </c>
      <c r="H34" s="544">
        <v>3431</v>
      </c>
      <c r="I34" s="544">
        <v>0</v>
      </c>
      <c r="J34" s="544">
        <v>7</v>
      </c>
      <c r="K34" s="544">
        <v>3425</v>
      </c>
    </row>
    <row r="35" spans="2:11" ht="20.149999999999999" customHeight="1">
      <c r="B35" s="458" t="s">
        <v>17</v>
      </c>
      <c r="C35" s="471" t="s">
        <v>389</v>
      </c>
      <c r="D35" s="544">
        <v>9248</v>
      </c>
      <c r="E35" s="544">
        <v>13</v>
      </c>
      <c r="F35" s="544">
        <v>122</v>
      </c>
      <c r="G35" s="544">
        <v>9140</v>
      </c>
      <c r="H35" s="544">
        <v>211</v>
      </c>
      <c r="I35" s="544">
        <v>21</v>
      </c>
      <c r="J35" s="544">
        <v>1</v>
      </c>
      <c r="K35" s="544">
        <v>230</v>
      </c>
    </row>
    <row r="36" spans="2:11" ht="20.149999999999999" customHeight="1">
      <c r="B36" s="458" t="s">
        <v>466</v>
      </c>
      <c r="C36" s="471" t="s">
        <v>392</v>
      </c>
      <c r="D36" s="544">
        <v>24699</v>
      </c>
      <c r="E36" s="544">
        <v>33</v>
      </c>
      <c r="F36" s="544">
        <v>372</v>
      </c>
      <c r="G36" s="544">
        <v>24359</v>
      </c>
      <c r="H36" s="544">
        <v>1240</v>
      </c>
      <c r="I36" s="544">
        <v>36</v>
      </c>
      <c r="J36" s="544">
        <v>25</v>
      </c>
      <c r="K36" s="544">
        <v>1252</v>
      </c>
    </row>
    <row r="37" spans="2:11" ht="20.149999999999999" customHeight="1">
      <c r="B37" s="458" t="s">
        <v>95</v>
      </c>
      <c r="C37" s="471" t="s">
        <v>393</v>
      </c>
      <c r="D37" s="544">
        <v>9069</v>
      </c>
      <c r="E37" s="544">
        <v>126</v>
      </c>
      <c r="F37" s="544">
        <v>285</v>
      </c>
      <c r="G37" s="544">
        <v>8909</v>
      </c>
      <c r="H37" s="544">
        <v>1568</v>
      </c>
      <c r="I37" s="544">
        <v>10</v>
      </c>
      <c r="J37" s="544">
        <v>4</v>
      </c>
      <c r="K37" s="544">
        <v>1575</v>
      </c>
    </row>
    <row r="38" spans="2:11" ht="20.149999999999999" customHeight="1">
      <c r="B38" s="458" t="s">
        <v>484</v>
      </c>
      <c r="C38" s="471" t="s">
        <v>72</v>
      </c>
      <c r="D38" s="544">
        <v>7950</v>
      </c>
      <c r="E38" s="544">
        <v>32</v>
      </c>
      <c r="F38" s="544">
        <v>70</v>
      </c>
      <c r="G38" s="544">
        <v>7908</v>
      </c>
      <c r="H38" s="544">
        <v>1219</v>
      </c>
      <c r="I38" s="544">
        <v>0</v>
      </c>
      <c r="J38" s="544">
        <v>15</v>
      </c>
      <c r="K38" s="544">
        <v>1208</v>
      </c>
    </row>
    <row r="39" spans="2:11" ht="20.149999999999999" customHeight="1">
      <c r="B39" s="458" t="s">
        <v>195</v>
      </c>
      <c r="C39" s="471" t="s">
        <v>405</v>
      </c>
      <c r="D39" s="544">
        <v>34541</v>
      </c>
      <c r="E39" s="544">
        <v>142</v>
      </c>
      <c r="F39" s="544">
        <v>224</v>
      </c>
      <c r="G39" s="544">
        <v>34457</v>
      </c>
      <c r="H39" s="544">
        <v>6311</v>
      </c>
      <c r="I39" s="544">
        <v>0</v>
      </c>
      <c r="J39" s="544">
        <v>0</v>
      </c>
      <c r="K39" s="544">
        <v>6313</v>
      </c>
    </row>
    <row r="40" spans="2:11" ht="20.149999999999999" customHeight="1">
      <c r="B40" s="458" t="s">
        <v>281</v>
      </c>
      <c r="C40" s="471" t="s">
        <v>406</v>
      </c>
      <c r="D40" s="544">
        <v>2041</v>
      </c>
      <c r="E40" s="544">
        <v>2</v>
      </c>
      <c r="F40" s="544">
        <v>11</v>
      </c>
      <c r="G40" s="544">
        <v>2031</v>
      </c>
      <c r="H40" s="544">
        <v>57</v>
      </c>
      <c r="I40" s="544">
        <v>1</v>
      </c>
      <c r="J40" s="544">
        <v>0</v>
      </c>
      <c r="K40" s="544">
        <v>59</v>
      </c>
    </row>
    <row r="41" spans="2:11" ht="20.149999999999999" customHeight="1">
      <c r="B41" s="458" t="s">
        <v>122</v>
      </c>
      <c r="C41" s="471" t="s">
        <v>129</v>
      </c>
      <c r="D41" s="544">
        <v>95313</v>
      </c>
      <c r="E41" s="544">
        <v>606</v>
      </c>
      <c r="F41" s="544">
        <v>1267</v>
      </c>
      <c r="G41" s="544">
        <v>94663</v>
      </c>
      <c r="H41" s="544">
        <v>2157</v>
      </c>
      <c r="I41" s="544">
        <v>52</v>
      </c>
      <c r="J41" s="544">
        <v>72</v>
      </c>
      <c r="K41" s="544">
        <v>2126</v>
      </c>
    </row>
    <row r="42" spans="2:11" ht="20.149999999999999" customHeight="1">
      <c r="B42" s="458" t="s">
        <v>273</v>
      </c>
      <c r="C42" s="472" t="s">
        <v>171</v>
      </c>
      <c r="D42" s="544">
        <v>8347</v>
      </c>
      <c r="E42" s="544">
        <v>27</v>
      </c>
      <c r="F42" s="544">
        <v>102</v>
      </c>
      <c r="G42" s="544">
        <v>8272</v>
      </c>
      <c r="H42" s="544">
        <v>1191</v>
      </c>
      <c r="I42" s="544">
        <v>0</v>
      </c>
      <c r="J42" s="544">
        <v>54</v>
      </c>
      <c r="K42" s="544">
        <v>1137</v>
      </c>
    </row>
    <row r="43" spans="2:11" ht="20.149999999999999" customHeight="1">
      <c r="B43" s="455" t="s">
        <v>121</v>
      </c>
      <c r="C43" s="473" t="s">
        <v>227</v>
      </c>
      <c r="D43" s="542">
        <v>54000</v>
      </c>
      <c r="E43" s="542">
        <v>208</v>
      </c>
      <c r="F43" s="542">
        <v>878</v>
      </c>
      <c r="G43" s="542">
        <v>53330</v>
      </c>
      <c r="H43" s="542">
        <v>9323</v>
      </c>
      <c r="I43" s="542">
        <v>15</v>
      </c>
      <c r="J43" s="542">
        <v>0</v>
      </c>
      <c r="K43" s="542">
        <v>9338</v>
      </c>
    </row>
    <row r="44" spans="2:11" ht="20.149999999999999" customHeight="1">
      <c r="B44" s="459" t="s">
        <v>252</v>
      </c>
      <c r="C44" s="474" t="s">
        <v>440</v>
      </c>
      <c r="D44" s="547">
        <v>68256</v>
      </c>
      <c r="E44" s="547">
        <v>1080</v>
      </c>
      <c r="F44" s="547">
        <v>1086</v>
      </c>
      <c r="G44" s="547">
        <v>68241</v>
      </c>
      <c r="H44" s="547">
        <v>96393</v>
      </c>
      <c r="I44" s="547">
        <v>2079</v>
      </c>
      <c r="J44" s="547">
        <v>1727</v>
      </c>
      <c r="K44" s="547">
        <v>96754</v>
      </c>
    </row>
    <row r="45" spans="2:11" ht="20.149999999999999" customHeight="1">
      <c r="B45" s="457" t="s">
        <v>417</v>
      </c>
      <c r="C45" s="470" t="s">
        <v>307</v>
      </c>
      <c r="D45" s="542">
        <v>10610</v>
      </c>
      <c r="E45" s="542">
        <v>28</v>
      </c>
      <c r="F45" s="542">
        <v>210</v>
      </c>
      <c r="G45" s="542">
        <v>10334</v>
      </c>
      <c r="H45" s="542">
        <v>17069</v>
      </c>
      <c r="I45" s="542">
        <v>511</v>
      </c>
      <c r="J45" s="542">
        <v>617</v>
      </c>
      <c r="K45" s="542">
        <v>17057</v>
      </c>
    </row>
    <row r="46" spans="2:11" ht="20.149999999999999" customHeight="1">
      <c r="B46" s="458" t="s">
        <v>504</v>
      </c>
      <c r="C46" s="471" t="s">
        <v>505</v>
      </c>
      <c r="D46" s="547">
        <v>8959</v>
      </c>
      <c r="E46" s="547">
        <v>60</v>
      </c>
      <c r="F46" s="547">
        <v>90</v>
      </c>
      <c r="G46" s="547">
        <v>8929</v>
      </c>
      <c r="H46" s="547">
        <v>76136</v>
      </c>
      <c r="I46" s="547">
        <v>3563</v>
      </c>
      <c r="J46" s="547">
        <v>4326</v>
      </c>
      <c r="K46" s="547">
        <v>75373</v>
      </c>
    </row>
    <row r="47" spans="2:11" ht="20.149999999999999" customHeight="1">
      <c r="B47" s="455" t="s">
        <v>160</v>
      </c>
      <c r="C47" s="469" t="s">
        <v>506</v>
      </c>
      <c r="D47" s="539">
        <v>71349</v>
      </c>
      <c r="E47" s="539">
        <v>488</v>
      </c>
      <c r="F47" s="539">
        <v>524</v>
      </c>
      <c r="G47" s="539">
        <v>71315</v>
      </c>
      <c r="H47" s="539">
        <v>17712</v>
      </c>
      <c r="I47" s="539">
        <v>658</v>
      </c>
      <c r="J47" s="539">
        <v>481</v>
      </c>
      <c r="K47" s="539">
        <v>17887</v>
      </c>
    </row>
    <row r="48" spans="2:11" ht="20.149999999999999" customHeight="1">
      <c r="B48" s="459" t="s">
        <v>124</v>
      </c>
      <c r="C48" s="468" t="s">
        <v>24</v>
      </c>
      <c r="D48" s="544">
        <v>76704</v>
      </c>
      <c r="E48" s="544">
        <v>264</v>
      </c>
      <c r="F48" s="544">
        <v>3304</v>
      </c>
      <c r="G48" s="544">
        <v>73638</v>
      </c>
      <c r="H48" s="544">
        <v>42043</v>
      </c>
      <c r="I48" s="544">
        <v>2087</v>
      </c>
      <c r="J48" s="544">
        <v>550</v>
      </c>
      <c r="K48" s="544">
        <v>43606</v>
      </c>
    </row>
    <row r="49" spans="1:11" ht="20.149999999999999" customHeight="1">
      <c r="B49" s="457" t="s">
        <v>29</v>
      </c>
      <c r="C49" s="470" t="s">
        <v>168</v>
      </c>
      <c r="D49" s="632">
        <v>34160</v>
      </c>
      <c r="E49" s="632">
        <v>815</v>
      </c>
      <c r="F49" s="632">
        <v>3002</v>
      </c>
      <c r="G49" s="632">
        <v>31961</v>
      </c>
      <c r="H49" s="632">
        <v>4174</v>
      </c>
      <c r="I49" s="632">
        <v>70</v>
      </c>
      <c r="J49" s="632">
        <v>137</v>
      </c>
      <c r="K49" s="632">
        <v>4119</v>
      </c>
    </row>
    <row r="50" spans="1:11" ht="20.149999999999999" customHeight="1">
      <c r="B50" s="458" t="s">
        <v>379</v>
      </c>
      <c r="C50" s="471" t="s">
        <v>507</v>
      </c>
      <c r="D50" s="545">
        <v>37975</v>
      </c>
      <c r="E50" s="545">
        <v>528</v>
      </c>
      <c r="F50" s="545">
        <v>276</v>
      </c>
      <c r="G50" s="545">
        <v>38121</v>
      </c>
      <c r="H50" s="545">
        <v>18874</v>
      </c>
      <c r="I50" s="545">
        <v>978</v>
      </c>
      <c r="J50" s="545">
        <v>1193</v>
      </c>
      <c r="K50" s="545">
        <v>18765</v>
      </c>
    </row>
    <row r="51" spans="1:11" ht="20.149999999999999" customHeight="1">
      <c r="B51" s="459" t="s">
        <v>468</v>
      </c>
      <c r="C51" s="468" t="s">
        <v>508</v>
      </c>
      <c r="D51" s="547">
        <v>18249</v>
      </c>
      <c r="E51" s="548">
        <v>33</v>
      </c>
      <c r="F51" s="547">
        <v>196</v>
      </c>
      <c r="G51" s="547">
        <v>18086</v>
      </c>
      <c r="H51" s="547">
        <v>4272</v>
      </c>
      <c r="I51" s="547">
        <v>9</v>
      </c>
      <c r="J51" s="547">
        <v>26</v>
      </c>
      <c r="K51" s="547">
        <v>4255</v>
      </c>
    </row>
    <row r="52" spans="1:11" ht="19">
      <c r="B52" s="10"/>
      <c r="C52" s="386"/>
      <c r="D52" s="475" t="s">
        <v>532</v>
      </c>
      <c r="F52" s="416"/>
      <c r="I52" s="10"/>
      <c r="J52" s="10"/>
      <c r="K52" s="10"/>
    </row>
    <row r="53" spans="1:11" ht="17.25" customHeight="1">
      <c r="B53" s="137"/>
      <c r="C53" s="460">
        <v>45536</v>
      </c>
      <c r="D53" s="137"/>
      <c r="E53" s="201"/>
      <c r="F53" s="201"/>
      <c r="G53" s="201"/>
      <c r="H53" s="201"/>
      <c r="I53" s="201"/>
      <c r="J53" s="201"/>
      <c r="K53" s="201"/>
    </row>
    <row r="54" spans="1:11" ht="14">
      <c r="B54" s="201"/>
      <c r="C54" s="461" t="s">
        <v>350</v>
      </c>
      <c r="E54" s="201"/>
      <c r="F54" s="201"/>
      <c r="G54" s="201"/>
      <c r="H54" s="201"/>
      <c r="I54" s="201"/>
      <c r="J54" s="201"/>
      <c r="K54" s="1" t="s">
        <v>533</v>
      </c>
    </row>
    <row r="55" spans="1:11" ht="18" customHeight="1">
      <c r="A55" s="446"/>
      <c r="B55" s="447" t="s">
        <v>510</v>
      </c>
      <c r="C55" s="462"/>
      <c r="D55" s="536" t="s">
        <v>280</v>
      </c>
      <c r="E55" s="535"/>
      <c r="F55" s="535"/>
      <c r="G55" s="620"/>
      <c r="H55" s="534" t="s">
        <v>524</v>
      </c>
      <c r="I55" s="535"/>
      <c r="J55" s="535"/>
      <c r="K55" s="620"/>
    </row>
    <row r="56" spans="1:11" s="446" customFormat="1" ht="36" customHeight="1">
      <c r="B56" s="449"/>
      <c r="C56" s="464"/>
      <c r="D56" s="630" t="s">
        <v>74</v>
      </c>
      <c r="E56" s="633" t="s">
        <v>289</v>
      </c>
      <c r="F56" s="633" t="s">
        <v>456</v>
      </c>
      <c r="G56" s="634" t="s">
        <v>534</v>
      </c>
      <c r="H56" s="630" t="s">
        <v>74</v>
      </c>
      <c r="I56" s="633" t="s">
        <v>289</v>
      </c>
      <c r="J56" s="633" t="s">
        <v>456</v>
      </c>
      <c r="K56" s="634" t="s">
        <v>534</v>
      </c>
    </row>
    <row r="57" spans="1:11" s="446" customFormat="1" ht="20.149999999999999" customHeight="1">
      <c r="A57" s="1"/>
      <c r="B57" s="450" t="s">
        <v>319</v>
      </c>
      <c r="C57" s="465" t="s">
        <v>62</v>
      </c>
      <c r="D57" s="631">
        <v>689347</v>
      </c>
      <c r="E57" s="631">
        <v>5822</v>
      </c>
      <c r="F57" s="631">
        <v>14786</v>
      </c>
      <c r="G57" s="631">
        <v>680200</v>
      </c>
      <c r="H57" s="631">
        <v>200882</v>
      </c>
      <c r="I57" s="631">
        <v>6374</v>
      </c>
      <c r="J57" s="631">
        <v>5233</v>
      </c>
      <c r="K57" s="631">
        <v>202206</v>
      </c>
    </row>
    <row r="58" spans="1:11" ht="20.149999999999999" customHeight="1">
      <c r="B58" s="451" t="s">
        <v>235</v>
      </c>
      <c r="C58" s="466" t="s">
        <v>490</v>
      </c>
      <c r="D58" s="540">
        <v>16070</v>
      </c>
      <c r="E58" s="542">
        <v>116</v>
      </c>
      <c r="F58" s="542">
        <v>86</v>
      </c>
      <c r="G58" s="542">
        <v>16100</v>
      </c>
      <c r="H58" s="542">
        <v>524</v>
      </c>
      <c r="I58" s="542">
        <v>0</v>
      </c>
      <c r="J58" s="542">
        <v>0</v>
      </c>
      <c r="K58" s="542">
        <v>524</v>
      </c>
    </row>
    <row r="59" spans="1:11" ht="20.149999999999999" customHeight="1">
      <c r="B59" s="452" t="s">
        <v>267</v>
      </c>
      <c r="C59" s="467" t="s">
        <v>76</v>
      </c>
      <c r="D59" s="541">
        <v>286395</v>
      </c>
      <c r="E59" s="544">
        <v>1811</v>
      </c>
      <c r="F59" s="544">
        <v>4980</v>
      </c>
      <c r="G59" s="544">
        <v>283227</v>
      </c>
      <c r="H59" s="544">
        <v>24839</v>
      </c>
      <c r="I59" s="544">
        <v>383</v>
      </c>
      <c r="J59" s="544">
        <v>386</v>
      </c>
      <c r="K59" s="544">
        <v>24835</v>
      </c>
    </row>
    <row r="60" spans="1:11" ht="20.149999999999999" customHeight="1">
      <c r="B60" s="453" t="s">
        <v>166</v>
      </c>
      <c r="C60" s="467" t="s">
        <v>303</v>
      </c>
      <c r="D60" s="541">
        <v>4324</v>
      </c>
      <c r="E60" s="544">
        <v>31</v>
      </c>
      <c r="F60" s="544">
        <v>13</v>
      </c>
      <c r="G60" s="544">
        <v>4342</v>
      </c>
      <c r="H60" s="544">
        <v>232</v>
      </c>
      <c r="I60" s="544">
        <v>4</v>
      </c>
      <c r="J60" s="544">
        <v>0</v>
      </c>
      <c r="K60" s="544">
        <v>236</v>
      </c>
    </row>
    <row r="61" spans="1:11" ht="20.149999999999999" customHeight="1">
      <c r="B61" s="452" t="s">
        <v>345</v>
      </c>
      <c r="C61" s="467" t="s">
        <v>410</v>
      </c>
      <c r="D61" s="541">
        <v>9818</v>
      </c>
      <c r="E61" s="544">
        <v>53</v>
      </c>
      <c r="F61" s="544">
        <v>18</v>
      </c>
      <c r="G61" s="544">
        <v>9824</v>
      </c>
      <c r="H61" s="544">
        <v>1332</v>
      </c>
      <c r="I61" s="544">
        <v>11</v>
      </c>
      <c r="J61" s="544">
        <v>53</v>
      </c>
      <c r="K61" s="544">
        <v>1319</v>
      </c>
    </row>
    <row r="62" spans="1:11" ht="20.149999999999999" customHeight="1">
      <c r="B62" s="452" t="s">
        <v>10</v>
      </c>
      <c r="C62" s="467" t="s">
        <v>491</v>
      </c>
      <c r="D62" s="541">
        <v>45269</v>
      </c>
      <c r="E62" s="544">
        <v>1167</v>
      </c>
      <c r="F62" s="544">
        <v>1422</v>
      </c>
      <c r="G62" s="544">
        <v>45015</v>
      </c>
      <c r="H62" s="544">
        <v>13434</v>
      </c>
      <c r="I62" s="544">
        <v>116</v>
      </c>
      <c r="J62" s="544">
        <v>122</v>
      </c>
      <c r="K62" s="544">
        <v>13427</v>
      </c>
    </row>
    <row r="63" spans="1:11" ht="20.149999999999999" customHeight="1">
      <c r="B63" s="452" t="s">
        <v>57</v>
      </c>
      <c r="C63" s="467" t="s">
        <v>265</v>
      </c>
      <c r="D63" s="541">
        <v>43449</v>
      </c>
      <c r="E63" s="544">
        <v>640</v>
      </c>
      <c r="F63" s="544">
        <v>888</v>
      </c>
      <c r="G63" s="544">
        <v>43192</v>
      </c>
      <c r="H63" s="544">
        <v>49022</v>
      </c>
      <c r="I63" s="544">
        <v>666</v>
      </c>
      <c r="J63" s="544">
        <v>576</v>
      </c>
      <c r="K63" s="544">
        <v>49121</v>
      </c>
    </row>
    <row r="64" spans="1:11" ht="20.149999999999999" customHeight="1">
      <c r="B64" s="452" t="s">
        <v>198</v>
      </c>
      <c r="C64" s="467" t="s">
        <v>493</v>
      </c>
      <c r="D64" s="541">
        <v>13324</v>
      </c>
      <c r="E64" s="544">
        <v>59</v>
      </c>
      <c r="F64" s="544">
        <v>139</v>
      </c>
      <c r="G64" s="544">
        <v>13243</v>
      </c>
      <c r="H64" s="544">
        <v>2779</v>
      </c>
      <c r="I64" s="544">
        <v>0</v>
      </c>
      <c r="J64" s="544">
        <v>49</v>
      </c>
      <c r="K64" s="544">
        <v>2731</v>
      </c>
    </row>
    <row r="65" spans="2:11" ht="20.149999999999999" customHeight="1">
      <c r="B65" s="452" t="s">
        <v>40</v>
      </c>
      <c r="C65" s="467" t="s">
        <v>396</v>
      </c>
      <c r="D65" s="541">
        <v>3031</v>
      </c>
      <c r="E65" s="544">
        <v>51</v>
      </c>
      <c r="F65" s="544">
        <v>15</v>
      </c>
      <c r="G65" s="544">
        <v>3064</v>
      </c>
      <c r="H65" s="544">
        <v>2516</v>
      </c>
      <c r="I65" s="544">
        <v>40</v>
      </c>
      <c r="J65" s="544">
        <v>55</v>
      </c>
      <c r="K65" s="544">
        <v>2504</v>
      </c>
    </row>
    <row r="66" spans="2:11" ht="20.149999999999999" customHeight="1">
      <c r="B66" s="452" t="s">
        <v>172</v>
      </c>
      <c r="C66" s="467" t="s">
        <v>494</v>
      </c>
      <c r="D66" s="541">
        <v>21108</v>
      </c>
      <c r="E66" s="544">
        <v>57</v>
      </c>
      <c r="F66" s="544">
        <v>294</v>
      </c>
      <c r="G66" s="544">
        <v>20871</v>
      </c>
      <c r="H66" s="544">
        <v>835</v>
      </c>
      <c r="I66" s="544">
        <v>7</v>
      </c>
      <c r="J66" s="544">
        <v>0</v>
      </c>
      <c r="K66" s="544">
        <v>842</v>
      </c>
    </row>
    <row r="67" spans="2:11" ht="20.149999999999999" customHeight="1">
      <c r="B67" s="452" t="s">
        <v>41</v>
      </c>
      <c r="C67" s="467" t="s">
        <v>323</v>
      </c>
      <c r="D67" s="541">
        <v>12591</v>
      </c>
      <c r="E67" s="544">
        <v>88</v>
      </c>
      <c r="F67" s="544">
        <v>300</v>
      </c>
      <c r="G67" s="544">
        <v>12379</v>
      </c>
      <c r="H67" s="544">
        <v>31479</v>
      </c>
      <c r="I67" s="544">
        <v>1572</v>
      </c>
      <c r="J67" s="544">
        <v>1786</v>
      </c>
      <c r="K67" s="544">
        <v>31265</v>
      </c>
    </row>
    <row r="68" spans="2:11" ht="20.149999999999999" customHeight="1">
      <c r="B68" s="452" t="s">
        <v>241</v>
      </c>
      <c r="C68" s="467" t="s">
        <v>495</v>
      </c>
      <c r="D68" s="541">
        <v>9379</v>
      </c>
      <c r="E68" s="544">
        <v>172</v>
      </c>
      <c r="F68" s="544">
        <v>284</v>
      </c>
      <c r="G68" s="544">
        <v>9267</v>
      </c>
      <c r="H68" s="544">
        <v>10161</v>
      </c>
      <c r="I68" s="544">
        <v>636</v>
      </c>
      <c r="J68" s="544">
        <v>372</v>
      </c>
      <c r="K68" s="544">
        <v>10425</v>
      </c>
    </row>
    <row r="69" spans="2:11" ht="20.149999999999999" customHeight="1">
      <c r="B69" s="452" t="s">
        <v>366</v>
      </c>
      <c r="C69" s="467" t="s">
        <v>282</v>
      </c>
      <c r="D69" s="541">
        <v>50696</v>
      </c>
      <c r="E69" s="544">
        <v>44</v>
      </c>
      <c r="F69" s="544">
        <v>232</v>
      </c>
      <c r="G69" s="544">
        <v>50510</v>
      </c>
      <c r="H69" s="544">
        <v>11984</v>
      </c>
      <c r="I69" s="544">
        <v>95</v>
      </c>
      <c r="J69" s="544">
        <v>137</v>
      </c>
      <c r="K69" s="544">
        <v>11940</v>
      </c>
    </row>
    <row r="70" spans="2:11" ht="20.149999999999999" customHeight="1">
      <c r="B70" s="452" t="s">
        <v>99</v>
      </c>
      <c r="C70" s="467" t="s">
        <v>153</v>
      </c>
      <c r="D70" s="541">
        <v>102311</v>
      </c>
      <c r="E70" s="544">
        <v>347</v>
      </c>
      <c r="F70" s="544">
        <v>2998</v>
      </c>
      <c r="G70" s="544">
        <v>99634</v>
      </c>
      <c r="H70" s="544">
        <v>26859</v>
      </c>
      <c r="I70" s="544">
        <v>1769</v>
      </c>
      <c r="J70" s="544">
        <v>540</v>
      </c>
      <c r="K70" s="544">
        <v>28114</v>
      </c>
    </row>
    <row r="71" spans="2:11" ht="20.149999999999999" customHeight="1">
      <c r="B71" s="452" t="s">
        <v>106</v>
      </c>
      <c r="C71" s="467" t="s">
        <v>449</v>
      </c>
      <c r="D71" s="541">
        <v>5646</v>
      </c>
      <c r="E71" s="544">
        <v>10</v>
      </c>
      <c r="F71" s="544">
        <v>5</v>
      </c>
      <c r="G71" s="544">
        <v>5650</v>
      </c>
      <c r="H71" s="544">
        <v>732</v>
      </c>
      <c r="I71" s="544">
        <v>18</v>
      </c>
      <c r="J71" s="544">
        <v>1</v>
      </c>
      <c r="K71" s="544">
        <v>750</v>
      </c>
    </row>
    <row r="72" spans="2:11" ht="20.149999999999999" customHeight="1">
      <c r="B72" s="454" t="s">
        <v>8</v>
      </c>
      <c r="C72" s="468" t="s">
        <v>374</v>
      </c>
      <c r="D72" s="548">
        <v>65936</v>
      </c>
      <c r="E72" s="547">
        <v>1176</v>
      </c>
      <c r="F72" s="547">
        <v>3112</v>
      </c>
      <c r="G72" s="547">
        <v>63882</v>
      </c>
      <c r="H72" s="547">
        <v>24154</v>
      </c>
      <c r="I72" s="547">
        <v>1057</v>
      </c>
      <c r="J72" s="547">
        <v>1156</v>
      </c>
      <c r="K72" s="547">
        <v>24173</v>
      </c>
    </row>
    <row r="73" spans="2:11" ht="20.149999999999999" customHeight="1">
      <c r="B73" s="455" t="s">
        <v>113</v>
      </c>
      <c r="C73" s="469" t="s">
        <v>257</v>
      </c>
      <c r="D73" s="542">
        <v>28015</v>
      </c>
      <c r="E73" s="542">
        <v>504</v>
      </c>
      <c r="F73" s="542">
        <v>2250</v>
      </c>
      <c r="G73" s="542">
        <v>26287</v>
      </c>
      <c r="H73" s="542">
        <v>12691</v>
      </c>
      <c r="I73" s="542">
        <v>209</v>
      </c>
      <c r="J73" s="542">
        <v>216</v>
      </c>
      <c r="K73" s="542">
        <v>12666</v>
      </c>
    </row>
    <row r="74" spans="2:11" ht="20.149999999999999" customHeight="1">
      <c r="B74" s="456" t="s">
        <v>351</v>
      </c>
      <c r="C74" s="467" t="s">
        <v>222</v>
      </c>
      <c r="D74" s="545">
        <v>3651</v>
      </c>
      <c r="E74" s="545">
        <v>46</v>
      </c>
      <c r="F74" s="545">
        <v>31</v>
      </c>
      <c r="G74" s="545">
        <v>3657</v>
      </c>
      <c r="H74" s="545">
        <v>391</v>
      </c>
      <c r="I74" s="545">
        <v>21</v>
      </c>
      <c r="J74" s="545">
        <v>12</v>
      </c>
      <c r="K74" s="545">
        <v>409</v>
      </c>
    </row>
    <row r="75" spans="2:11" ht="20.149999999999999" customHeight="1">
      <c r="B75" s="457" t="s">
        <v>3</v>
      </c>
      <c r="C75" s="470" t="s">
        <v>138</v>
      </c>
      <c r="D75" s="549">
        <v>1986</v>
      </c>
      <c r="E75" s="549">
        <v>14</v>
      </c>
      <c r="F75" s="549">
        <v>9</v>
      </c>
      <c r="G75" s="549">
        <v>1990</v>
      </c>
      <c r="H75" s="549">
        <v>20</v>
      </c>
      <c r="I75" s="549">
        <v>0</v>
      </c>
      <c r="J75" s="549">
        <v>0</v>
      </c>
      <c r="K75" s="549">
        <v>21</v>
      </c>
    </row>
    <row r="76" spans="2:11" ht="20.149999999999999" customHeight="1">
      <c r="B76" s="458" t="s">
        <v>187</v>
      </c>
      <c r="C76" s="471" t="s">
        <v>398</v>
      </c>
      <c r="D76" s="546">
        <v>1839</v>
      </c>
      <c r="E76" s="546">
        <v>6</v>
      </c>
      <c r="F76" s="546">
        <v>9</v>
      </c>
      <c r="G76" s="546">
        <v>1835</v>
      </c>
      <c r="H76" s="546">
        <v>243</v>
      </c>
      <c r="I76" s="546">
        <v>13</v>
      </c>
      <c r="J76" s="546">
        <v>5</v>
      </c>
      <c r="K76" s="546">
        <v>252</v>
      </c>
    </row>
    <row r="77" spans="2:11" ht="20.149999999999999" customHeight="1">
      <c r="B77" s="458" t="s">
        <v>496</v>
      </c>
      <c r="C77" s="471" t="s">
        <v>403</v>
      </c>
      <c r="D77" s="544">
        <v>12441</v>
      </c>
      <c r="E77" s="544">
        <v>29</v>
      </c>
      <c r="F77" s="544">
        <v>122</v>
      </c>
      <c r="G77" s="544">
        <v>12349</v>
      </c>
      <c r="H77" s="544">
        <v>527</v>
      </c>
      <c r="I77" s="544">
        <v>4</v>
      </c>
      <c r="J77" s="544">
        <v>18</v>
      </c>
      <c r="K77" s="544">
        <v>512</v>
      </c>
    </row>
    <row r="78" spans="2:11" ht="20.149999999999999" customHeight="1">
      <c r="B78" s="458" t="s">
        <v>497</v>
      </c>
      <c r="C78" s="471" t="s">
        <v>498</v>
      </c>
      <c r="D78" s="544">
        <v>3739</v>
      </c>
      <c r="E78" s="544">
        <v>2</v>
      </c>
      <c r="F78" s="544">
        <v>11</v>
      </c>
      <c r="G78" s="544">
        <v>3730</v>
      </c>
      <c r="H78" s="544">
        <v>359</v>
      </c>
      <c r="I78" s="544">
        <v>0</v>
      </c>
      <c r="J78" s="544">
        <v>0</v>
      </c>
      <c r="K78" s="544">
        <v>359</v>
      </c>
    </row>
    <row r="79" spans="2:11" ht="20.149999999999999" customHeight="1">
      <c r="B79" s="458" t="s">
        <v>397</v>
      </c>
      <c r="C79" s="471" t="s">
        <v>223</v>
      </c>
      <c r="D79" s="544">
        <v>18264</v>
      </c>
      <c r="E79" s="544">
        <v>68</v>
      </c>
      <c r="F79" s="544">
        <v>132</v>
      </c>
      <c r="G79" s="544">
        <v>18192</v>
      </c>
      <c r="H79" s="544">
        <v>575</v>
      </c>
      <c r="I79" s="544">
        <v>2</v>
      </c>
      <c r="J79" s="544">
        <v>2</v>
      </c>
      <c r="K79" s="544">
        <v>583</v>
      </c>
    </row>
    <row r="80" spans="2:11" ht="20.149999999999999" customHeight="1">
      <c r="B80" s="458" t="s">
        <v>499</v>
      </c>
      <c r="C80" s="471" t="s">
        <v>175</v>
      </c>
      <c r="D80" s="544">
        <v>19876</v>
      </c>
      <c r="E80" s="544">
        <v>119</v>
      </c>
      <c r="F80" s="544">
        <v>220</v>
      </c>
      <c r="G80" s="544">
        <v>19775</v>
      </c>
      <c r="H80" s="544">
        <v>1069</v>
      </c>
      <c r="I80" s="544">
        <v>0</v>
      </c>
      <c r="J80" s="544">
        <v>50</v>
      </c>
      <c r="K80" s="544">
        <v>1019</v>
      </c>
    </row>
    <row r="81" spans="2:18" ht="20.149999999999999" customHeight="1">
      <c r="B81" s="458" t="s">
        <v>150</v>
      </c>
      <c r="C81" s="471" t="s">
        <v>376</v>
      </c>
      <c r="D81" s="544">
        <v>5088</v>
      </c>
      <c r="E81" s="544">
        <v>30</v>
      </c>
      <c r="F81" s="544">
        <v>23</v>
      </c>
      <c r="G81" s="544">
        <v>5093</v>
      </c>
      <c r="H81" s="544">
        <v>122</v>
      </c>
      <c r="I81" s="544">
        <v>1</v>
      </c>
      <c r="J81" s="544">
        <v>0</v>
      </c>
      <c r="K81" s="544">
        <v>125</v>
      </c>
    </row>
    <row r="82" spans="2:18" ht="20.149999999999999" customHeight="1">
      <c r="B82" s="458" t="s">
        <v>218</v>
      </c>
      <c r="C82" s="471" t="s">
        <v>487</v>
      </c>
      <c r="D82" s="544">
        <v>2872</v>
      </c>
      <c r="E82" s="544">
        <v>0</v>
      </c>
      <c r="F82" s="544">
        <v>24</v>
      </c>
      <c r="G82" s="544">
        <v>2848</v>
      </c>
      <c r="H82" s="544">
        <v>201</v>
      </c>
      <c r="I82" s="544">
        <v>0</v>
      </c>
      <c r="J82" s="544">
        <v>0</v>
      </c>
      <c r="K82" s="544">
        <v>201</v>
      </c>
    </row>
    <row r="83" spans="2:18" ht="20.149999999999999" customHeight="1">
      <c r="B83" s="458" t="s">
        <v>500</v>
      </c>
      <c r="C83" s="471" t="s">
        <v>325</v>
      </c>
      <c r="D83" s="546">
        <v>2133</v>
      </c>
      <c r="E83" s="546">
        <v>24</v>
      </c>
      <c r="F83" s="546">
        <v>0</v>
      </c>
      <c r="G83" s="546">
        <v>2157</v>
      </c>
      <c r="H83" s="546">
        <v>56</v>
      </c>
      <c r="I83" s="546">
        <v>0</v>
      </c>
      <c r="J83" s="546">
        <v>0</v>
      </c>
      <c r="K83" s="546">
        <v>56</v>
      </c>
    </row>
    <row r="84" spans="2:18" ht="20.149999999999999" customHeight="1">
      <c r="B84" s="458" t="s">
        <v>199</v>
      </c>
      <c r="C84" s="471" t="s">
        <v>501</v>
      </c>
      <c r="D84" s="544">
        <v>6215</v>
      </c>
      <c r="E84" s="544">
        <v>14</v>
      </c>
      <c r="F84" s="544">
        <v>24</v>
      </c>
      <c r="G84" s="544">
        <v>6204</v>
      </c>
      <c r="H84" s="544">
        <v>340</v>
      </c>
      <c r="I84" s="544">
        <v>13</v>
      </c>
      <c r="J84" s="544">
        <v>0</v>
      </c>
      <c r="K84" s="544">
        <v>354</v>
      </c>
    </row>
    <row r="85" spans="2:18" ht="20.149999999999999" customHeight="1">
      <c r="B85" s="458" t="s">
        <v>248</v>
      </c>
      <c r="C85" s="471" t="s">
        <v>250</v>
      </c>
      <c r="D85" s="544">
        <v>11350</v>
      </c>
      <c r="E85" s="544">
        <v>53</v>
      </c>
      <c r="F85" s="544">
        <v>3</v>
      </c>
      <c r="G85" s="544">
        <v>11399</v>
      </c>
      <c r="H85" s="544">
        <v>633</v>
      </c>
      <c r="I85" s="544">
        <v>0</v>
      </c>
      <c r="J85" s="544">
        <v>7</v>
      </c>
      <c r="K85" s="544">
        <v>627</v>
      </c>
    </row>
    <row r="86" spans="2:18" ht="20.149999999999999" customHeight="1">
      <c r="B86" s="458" t="s">
        <v>17</v>
      </c>
      <c r="C86" s="471" t="s">
        <v>389</v>
      </c>
      <c r="D86" s="544">
        <v>7326</v>
      </c>
      <c r="E86" s="544">
        <v>13</v>
      </c>
      <c r="F86" s="544">
        <v>122</v>
      </c>
      <c r="G86" s="544">
        <v>7218</v>
      </c>
      <c r="H86" s="544">
        <v>153</v>
      </c>
      <c r="I86" s="544">
        <v>21</v>
      </c>
      <c r="J86" s="544">
        <v>1</v>
      </c>
      <c r="K86" s="544">
        <v>172</v>
      </c>
    </row>
    <row r="87" spans="2:18" ht="20.149999999999999" customHeight="1">
      <c r="B87" s="458" t="s">
        <v>466</v>
      </c>
      <c r="C87" s="471" t="s">
        <v>392</v>
      </c>
      <c r="D87" s="544">
        <v>17009</v>
      </c>
      <c r="E87" s="544">
        <v>33</v>
      </c>
      <c r="F87" s="544">
        <v>372</v>
      </c>
      <c r="G87" s="544">
        <v>16669</v>
      </c>
      <c r="H87" s="544">
        <v>462</v>
      </c>
      <c r="I87" s="544">
        <v>36</v>
      </c>
      <c r="J87" s="544">
        <v>25</v>
      </c>
      <c r="K87" s="544">
        <v>474</v>
      </c>
    </row>
    <row r="88" spans="2:18" ht="20.149999999999999" customHeight="1">
      <c r="B88" s="458" t="s">
        <v>95</v>
      </c>
      <c r="C88" s="471" t="s">
        <v>393</v>
      </c>
      <c r="D88" s="544">
        <v>8500</v>
      </c>
      <c r="E88" s="544">
        <v>126</v>
      </c>
      <c r="F88" s="544">
        <v>237</v>
      </c>
      <c r="G88" s="544">
        <v>8388</v>
      </c>
      <c r="H88" s="544">
        <v>758</v>
      </c>
      <c r="I88" s="544">
        <v>10</v>
      </c>
      <c r="J88" s="544">
        <v>4</v>
      </c>
      <c r="K88" s="544">
        <v>765</v>
      </c>
    </row>
    <row r="89" spans="2:18" ht="20.149999999999999" customHeight="1">
      <c r="B89" s="458" t="s">
        <v>484</v>
      </c>
      <c r="C89" s="471" t="s">
        <v>72</v>
      </c>
      <c r="D89" s="544">
        <v>7518</v>
      </c>
      <c r="E89" s="544">
        <v>32</v>
      </c>
      <c r="F89" s="544">
        <v>70</v>
      </c>
      <c r="G89" s="544">
        <v>7476</v>
      </c>
      <c r="H89" s="544">
        <v>601</v>
      </c>
      <c r="I89" s="544">
        <v>0</v>
      </c>
      <c r="J89" s="544">
        <v>15</v>
      </c>
      <c r="K89" s="544">
        <v>590</v>
      </c>
    </row>
    <row r="90" spans="2:18" ht="20.149999999999999" customHeight="1">
      <c r="B90" s="458" t="s">
        <v>195</v>
      </c>
      <c r="C90" s="471" t="s">
        <v>405</v>
      </c>
      <c r="D90" s="544">
        <v>32674</v>
      </c>
      <c r="E90" s="544">
        <v>119</v>
      </c>
      <c r="F90" s="544">
        <v>206</v>
      </c>
      <c r="G90" s="544">
        <v>32586</v>
      </c>
      <c r="H90" s="544">
        <v>4235</v>
      </c>
      <c r="I90" s="544">
        <v>0</v>
      </c>
      <c r="J90" s="544">
        <v>0</v>
      </c>
      <c r="K90" s="544">
        <v>4236</v>
      </c>
    </row>
    <row r="91" spans="2:18" ht="20.149999999999999" customHeight="1">
      <c r="B91" s="458" t="s">
        <v>281</v>
      </c>
      <c r="C91" s="471" t="s">
        <v>406</v>
      </c>
      <c r="D91" s="544">
        <v>2041</v>
      </c>
      <c r="E91" s="544">
        <v>2</v>
      </c>
      <c r="F91" s="544">
        <v>11</v>
      </c>
      <c r="G91" s="544">
        <v>2031</v>
      </c>
      <c r="H91" s="544">
        <v>57</v>
      </c>
      <c r="I91" s="544">
        <v>1</v>
      </c>
      <c r="J91" s="544">
        <v>0</v>
      </c>
      <c r="K91" s="544">
        <v>59</v>
      </c>
    </row>
    <row r="92" spans="2:18" ht="20.149999999999999" customHeight="1">
      <c r="B92" s="458" t="s">
        <v>122</v>
      </c>
      <c r="C92" s="471" t="s">
        <v>129</v>
      </c>
      <c r="D92" s="544">
        <v>87486</v>
      </c>
      <c r="E92" s="544">
        <v>550</v>
      </c>
      <c r="F92" s="544">
        <v>1080</v>
      </c>
      <c r="G92" s="544">
        <v>86968</v>
      </c>
      <c r="H92" s="544">
        <v>1022</v>
      </c>
      <c r="I92" s="544">
        <v>52</v>
      </c>
      <c r="J92" s="544">
        <v>16</v>
      </c>
      <c r="K92" s="544">
        <v>1046</v>
      </c>
    </row>
    <row r="93" spans="2:18" ht="20.149999999999999" customHeight="1">
      <c r="B93" s="458" t="s">
        <v>273</v>
      </c>
      <c r="C93" s="472" t="s">
        <v>171</v>
      </c>
      <c r="D93" s="544">
        <v>6372</v>
      </c>
      <c r="E93" s="544">
        <v>27</v>
      </c>
      <c r="F93" s="544">
        <v>24</v>
      </c>
      <c r="G93" s="544">
        <v>6375</v>
      </c>
      <c r="H93" s="544">
        <v>324</v>
      </c>
      <c r="I93" s="544">
        <v>0</v>
      </c>
      <c r="J93" s="544">
        <v>15</v>
      </c>
      <c r="K93" s="544">
        <v>309</v>
      </c>
    </row>
    <row r="94" spans="2:18" ht="20.149999999999999" customHeight="1">
      <c r="B94" s="455" t="s">
        <v>121</v>
      </c>
      <c r="C94" s="473" t="s">
        <v>227</v>
      </c>
      <c r="D94" s="542">
        <v>20610</v>
      </c>
      <c r="E94" s="542">
        <v>26</v>
      </c>
      <c r="F94" s="542">
        <v>157</v>
      </c>
      <c r="G94" s="542">
        <v>20479</v>
      </c>
      <c r="H94" s="542">
        <v>4338</v>
      </c>
      <c r="I94" s="542">
        <v>15</v>
      </c>
      <c r="J94" s="542">
        <v>0</v>
      </c>
      <c r="K94" s="542">
        <v>4353</v>
      </c>
      <c r="L94" s="19"/>
      <c r="M94" s="19"/>
      <c r="N94" s="19"/>
      <c r="O94" s="19"/>
      <c r="P94" s="19"/>
      <c r="Q94" s="19"/>
      <c r="R94" s="19"/>
    </row>
    <row r="95" spans="2:18" ht="20.149999999999999" customHeight="1">
      <c r="B95" s="459" t="s">
        <v>252</v>
      </c>
      <c r="C95" s="474" t="s">
        <v>440</v>
      </c>
      <c r="D95" s="547">
        <v>22839</v>
      </c>
      <c r="E95" s="547">
        <v>614</v>
      </c>
      <c r="F95" s="547">
        <v>731</v>
      </c>
      <c r="G95" s="547">
        <v>22713</v>
      </c>
      <c r="H95" s="547">
        <v>44684</v>
      </c>
      <c r="I95" s="547">
        <v>651</v>
      </c>
      <c r="J95" s="547">
        <v>576</v>
      </c>
      <c r="K95" s="547">
        <v>44768</v>
      </c>
    </row>
    <row r="96" spans="2:18" ht="20.149999999999999" customHeight="1">
      <c r="B96" s="457" t="s">
        <v>417</v>
      </c>
      <c r="C96" s="470" t="s">
        <v>307</v>
      </c>
      <c r="D96" s="542">
        <v>8237</v>
      </c>
      <c r="E96" s="542">
        <v>28</v>
      </c>
      <c r="F96" s="542">
        <v>210</v>
      </c>
      <c r="G96" s="542">
        <v>8055</v>
      </c>
      <c r="H96" s="542">
        <v>9452</v>
      </c>
      <c r="I96" s="542">
        <v>321</v>
      </c>
      <c r="J96" s="542">
        <v>320</v>
      </c>
      <c r="K96" s="542">
        <v>9453</v>
      </c>
    </row>
    <row r="97" spans="2:13" ht="20.149999999999999" customHeight="1">
      <c r="B97" s="458" t="s">
        <v>504</v>
      </c>
      <c r="C97" s="471" t="s">
        <v>505</v>
      </c>
      <c r="D97" s="547">
        <v>4354</v>
      </c>
      <c r="E97" s="547">
        <v>60</v>
      </c>
      <c r="F97" s="547">
        <v>90</v>
      </c>
      <c r="G97" s="547">
        <v>4324</v>
      </c>
      <c r="H97" s="547">
        <v>22027</v>
      </c>
      <c r="I97" s="547">
        <v>1251</v>
      </c>
      <c r="J97" s="547">
        <v>1466</v>
      </c>
      <c r="K97" s="547">
        <v>21812</v>
      </c>
    </row>
    <row r="98" spans="2:13" ht="20.149999999999999" customHeight="1">
      <c r="B98" s="455" t="s">
        <v>160</v>
      </c>
      <c r="C98" s="469" t="s">
        <v>506</v>
      </c>
      <c r="D98" s="539">
        <v>55305</v>
      </c>
      <c r="E98" s="539">
        <v>262</v>
      </c>
      <c r="F98" s="539">
        <v>524</v>
      </c>
      <c r="G98" s="539">
        <v>55044</v>
      </c>
      <c r="H98" s="539">
        <v>9161</v>
      </c>
      <c r="I98" s="539">
        <v>545</v>
      </c>
      <c r="J98" s="539">
        <v>481</v>
      </c>
      <c r="K98" s="539">
        <v>9224</v>
      </c>
    </row>
    <row r="99" spans="2:13" ht="20.149999999999999" customHeight="1">
      <c r="B99" s="459" t="s">
        <v>124</v>
      </c>
      <c r="C99" s="468" t="s">
        <v>24</v>
      </c>
      <c r="D99" s="544">
        <v>47006</v>
      </c>
      <c r="E99" s="544">
        <v>85</v>
      </c>
      <c r="F99" s="544">
        <v>2474</v>
      </c>
      <c r="G99" s="544">
        <v>44590</v>
      </c>
      <c r="H99" s="544">
        <v>17698</v>
      </c>
      <c r="I99" s="544">
        <v>1224</v>
      </c>
      <c r="J99" s="544">
        <v>59</v>
      </c>
      <c r="K99" s="544">
        <v>18890</v>
      </c>
    </row>
    <row r="100" spans="2:13" ht="20.149999999999999" customHeight="1">
      <c r="B100" s="457" t="s">
        <v>29</v>
      </c>
      <c r="C100" s="470" t="s">
        <v>168</v>
      </c>
      <c r="D100" s="632">
        <v>31565</v>
      </c>
      <c r="E100" s="632">
        <v>815</v>
      </c>
      <c r="F100" s="632">
        <v>3002</v>
      </c>
      <c r="G100" s="632">
        <v>29366</v>
      </c>
      <c r="H100" s="632">
        <v>4174</v>
      </c>
      <c r="I100" s="632">
        <v>70</v>
      </c>
      <c r="J100" s="632">
        <v>137</v>
      </c>
      <c r="K100" s="632">
        <v>4119</v>
      </c>
    </row>
    <row r="101" spans="2:13" ht="20.149999999999999" customHeight="1">
      <c r="B101" s="458" t="s">
        <v>379</v>
      </c>
      <c r="C101" s="471" t="s">
        <v>507</v>
      </c>
      <c r="D101" s="545">
        <v>26972</v>
      </c>
      <c r="E101" s="545">
        <v>328</v>
      </c>
      <c r="F101" s="545">
        <v>110</v>
      </c>
      <c r="G101" s="545">
        <v>27084</v>
      </c>
      <c r="H101" s="545">
        <v>18591</v>
      </c>
      <c r="I101" s="545">
        <v>978</v>
      </c>
      <c r="J101" s="545">
        <v>993</v>
      </c>
      <c r="K101" s="545">
        <v>18682</v>
      </c>
    </row>
    <row r="102" spans="2:13" ht="20.149999999999999" customHeight="1">
      <c r="B102" s="459" t="s">
        <v>468</v>
      </c>
      <c r="C102" s="468" t="s">
        <v>508</v>
      </c>
      <c r="D102" s="550">
        <v>7399</v>
      </c>
      <c r="E102" s="550">
        <v>33</v>
      </c>
      <c r="F102" s="550">
        <v>0</v>
      </c>
      <c r="G102" s="550">
        <v>7432</v>
      </c>
      <c r="H102" s="550">
        <v>1389</v>
      </c>
      <c r="I102" s="550">
        <v>9</v>
      </c>
      <c r="J102" s="550">
        <v>26</v>
      </c>
      <c r="K102" s="550">
        <v>1372</v>
      </c>
    </row>
    <row r="103" spans="2:13" ht="14.25" customHeight="1">
      <c r="L103" s="19"/>
      <c r="M103" s="19"/>
    </row>
  </sheetData>
  <mergeCells count="6">
    <mergeCell ref="D4:G4"/>
    <mergeCell ref="H4:K4"/>
    <mergeCell ref="D55:G55"/>
    <mergeCell ref="H55:K55"/>
    <mergeCell ref="B4:C5"/>
    <mergeCell ref="B55:C56"/>
  </mergeCells>
  <phoneticPr fontId="5"/>
  <dataValidations count="1">
    <dataValidation type="whole" allowBlank="1" showDropDown="0" showInputMessage="1" showErrorMessage="1" errorTitle="入力エラー" error="入力した値に誤りがあります" sqref="A85:A102 A6:A25 C96:C102 A30:A51 D57:K57 C57:C93 A57:A80 D58:IV102 C6:C42 C45:C51 D6:IV51">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6" fitToWidth="1" fitToHeight="1" orientation="portrait" usePrinterDefaults="1" useFirstPageNumber="1" r:id="rId1"/>
  <headerFooter alignWithMargins="0">
    <oddFooter>&amp;C&amp;14－　&amp;P　－</oddFooter>
  </headerFooter>
  <rowBreaks count="1" manualBreakCount="1">
    <brk id="5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40">
    <tabColor indexed="8"/>
  </sheetPr>
  <dimension ref="A1:AG126"/>
  <sheetViews>
    <sheetView zoomScale="130" zoomScaleNormal="130" workbookViewId="0"/>
  </sheetViews>
  <sheetFormatPr defaultColWidth="9" defaultRowHeight="13"/>
  <cols>
    <col min="1" max="1" width="2.6328125" style="44" customWidth="1"/>
    <col min="2" max="2" width="2.90625" style="44" customWidth="1"/>
    <col min="3" max="3" width="3.36328125" style="44" customWidth="1"/>
    <col min="4" max="4" width="2.7265625" style="44" customWidth="1"/>
    <col min="5" max="15" width="8" style="44" customWidth="1"/>
    <col min="16" max="33" width="2.6328125" style="44" customWidth="1"/>
    <col min="34" max="34" width="9" style="44" bestFit="1" customWidth="0"/>
    <col min="35" max="16384" width="9" style="44"/>
  </cols>
  <sheetData>
    <row r="1" spans="1:33">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ht="14">
      <c r="A2" s="635" t="s">
        <v>107</v>
      </c>
      <c r="B2" s="635"/>
      <c r="C2" s="635"/>
      <c r="D2" s="635"/>
      <c r="E2" s="635"/>
      <c r="F2" s="635"/>
      <c r="G2" s="635"/>
      <c r="H2" s="635"/>
      <c r="I2" s="635"/>
      <c r="J2" s="635"/>
      <c r="K2" s="635"/>
      <c r="L2" s="635"/>
      <c r="M2" s="635"/>
      <c r="N2" s="635"/>
      <c r="O2" s="12"/>
      <c r="P2" s="12"/>
      <c r="Q2" s="12"/>
      <c r="R2" s="12"/>
      <c r="S2" s="12"/>
      <c r="T2" s="12"/>
      <c r="U2" s="12"/>
      <c r="V2" s="12"/>
      <c r="W2" s="12"/>
      <c r="X2" s="12"/>
      <c r="Y2" s="12"/>
      <c r="Z2" s="12"/>
      <c r="AA2" s="12"/>
      <c r="AB2" s="12"/>
      <c r="AC2" s="12"/>
      <c r="AD2" s="12"/>
      <c r="AE2" s="12"/>
      <c r="AF2" s="12"/>
      <c r="AG2" s="12"/>
    </row>
    <row r="3" spans="1:33" ht="14.25" customHeight="1">
      <c r="A3" s="12"/>
      <c r="B3" s="54"/>
      <c r="C3" s="54"/>
      <c r="D3" s="54"/>
      <c r="E3" s="54"/>
      <c r="F3" s="54"/>
      <c r="G3" s="54"/>
      <c r="H3" s="54"/>
      <c r="I3" s="54"/>
      <c r="J3" s="54"/>
      <c r="K3" s="54"/>
      <c r="L3" s="54"/>
      <c r="M3" s="12"/>
      <c r="N3" s="12"/>
      <c r="O3" s="12"/>
      <c r="P3" s="12"/>
      <c r="Q3" s="12"/>
      <c r="R3" s="12"/>
      <c r="S3" s="12"/>
      <c r="T3" s="12"/>
      <c r="U3" s="12"/>
      <c r="V3" s="12"/>
      <c r="W3" s="12"/>
      <c r="X3" s="12"/>
      <c r="Y3" s="12"/>
      <c r="Z3" s="12"/>
      <c r="AA3" s="12"/>
      <c r="AB3" s="12"/>
      <c r="AC3" s="12"/>
      <c r="AD3" s="12"/>
      <c r="AE3" s="12"/>
      <c r="AF3" s="12"/>
      <c r="AG3" s="12"/>
    </row>
    <row r="4" spans="1:33" s="1" customFormat="1" ht="15" customHeight="1">
      <c r="A4" s="636"/>
      <c r="B4" s="637" t="s">
        <v>535</v>
      </c>
      <c r="C4" s="54"/>
      <c r="D4" s="54"/>
      <c r="E4" s="54"/>
      <c r="F4" s="54"/>
      <c r="G4" s="54"/>
      <c r="H4" s="54"/>
      <c r="I4" s="54"/>
      <c r="J4" s="54"/>
      <c r="K4" s="54"/>
      <c r="L4" s="54"/>
      <c r="M4" s="12"/>
      <c r="N4" s="12"/>
      <c r="O4" s="12"/>
      <c r="P4" s="12"/>
      <c r="Q4" s="12"/>
      <c r="R4" s="12"/>
      <c r="S4" s="12"/>
      <c r="T4" s="12"/>
      <c r="U4" s="12"/>
      <c r="V4" s="12"/>
      <c r="W4" s="12"/>
      <c r="X4" s="12"/>
      <c r="Y4" s="12"/>
      <c r="Z4" s="12"/>
      <c r="AA4" s="12"/>
      <c r="AB4" s="12"/>
      <c r="AC4" s="12"/>
      <c r="AD4" s="12"/>
      <c r="AE4" s="12"/>
      <c r="AF4" s="12"/>
      <c r="AG4" s="12"/>
    </row>
    <row r="5" spans="1:33" ht="15" customHeight="1">
      <c r="A5" s="12"/>
      <c r="B5" s="54"/>
      <c r="C5" s="55" t="s">
        <v>6</v>
      </c>
      <c r="D5" s="55"/>
      <c r="E5" s="55"/>
      <c r="F5" s="55"/>
      <c r="G5" s="55"/>
      <c r="H5" s="55"/>
      <c r="I5" s="55"/>
      <c r="J5" s="55"/>
      <c r="K5" s="55"/>
      <c r="L5" s="55"/>
      <c r="M5" s="55"/>
      <c r="N5" s="55"/>
      <c r="O5" s="63"/>
      <c r="P5" s="63"/>
      <c r="Q5" s="63"/>
      <c r="R5" s="63"/>
      <c r="S5" s="63"/>
      <c r="T5" s="63"/>
      <c r="U5" s="63"/>
      <c r="V5" s="63"/>
      <c r="W5" s="63"/>
      <c r="X5" s="63"/>
      <c r="Y5" s="63"/>
      <c r="Z5" s="63"/>
      <c r="AA5" s="63"/>
      <c r="AB5" s="63"/>
      <c r="AC5" s="63"/>
      <c r="AD5" s="63"/>
      <c r="AE5" s="63"/>
      <c r="AF5" s="63"/>
      <c r="AG5" s="63"/>
    </row>
    <row r="6" spans="1:33" ht="15" customHeight="1">
      <c r="A6" s="12"/>
      <c r="B6" s="54"/>
      <c r="C6" s="55"/>
      <c r="D6" s="55"/>
      <c r="E6" s="55"/>
      <c r="F6" s="55"/>
      <c r="G6" s="55"/>
      <c r="H6" s="55"/>
      <c r="I6" s="55"/>
      <c r="J6" s="55"/>
      <c r="K6" s="55"/>
      <c r="L6" s="55"/>
      <c r="M6" s="55"/>
      <c r="N6" s="55"/>
      <c r="O6" s="63"/>
      <c r="P6" s="63"/>
      <c r="Q6" s="63"/>
      <c r="R6" s="63"/>
      <c r="S6" s="63"/>
      <c r="T6" s="63"/>
      <c r="U6" s="63"/>
      <c r="V6" s="63"/>
      <c r="W6" s="63"/>
      <c r="X6" s="63"/>
      <c r="Y6" s="63"/>
      <c r="Z6" s="63"/>
      <c r="AA6" s="63"/>
      <c r="AB6" s="63"/>
      <c r="AC6" s="63"/>
      <c r="AD6" s="63"/>
      <c r="AE6" s="63"/>
      <c r="AF6" s="63"/>
      <c r="AG6" s="63"/>
    </row>
    <row r="7" spans="1:33" ht="15" customHeight="1">
      <c r="A7" s="12"/>
      <c r="B7" s="54"/>
      <c r="C7" s="55"/>
      <c r="D7" s="55"/>
      <c r="E7" s="55"/>
      <c r="F7" s="55"/>
      <c r="G7" s="55"/>
      <c r="H7" s="55"/>
      <c r="I7" s="55"/>
      <c r="J7" s="55"/>
      <c r="K7" s="55"/>
      <c r="L7" s="55"/>
      <c r="M7" s="55"/>
      <c r="N7" s="55"/>
      <c r="O7" s="63"/>
      <c r="P7" s="63"/>
      <c r="Q7" s="63"/>
      <c r="R7" s="63"/>
      <c r="S7" s="63"/>
      <c r="T7" s="63"/>
      <c r="U7" s="63"/>
      <c r="V7" s="63"/>
      <c r="W7" s="63"/>
      <c r="X7" s="63"/>
      <c r="Y7" s="63"/>
      <c r="Z7" s="63"/>
      <c r="AA7" s="63"/>
      <c r="AB7" s="63"/>
      <c r="AC7" s="63"/>
      <c r="AD7" s="63"/>
      <c r="AE7" s="63"/>
      <c r="AF7" s="63"/>
      <c r="AG7" s="63"/>
    </row>
    <row r="8" spans="1:33" ht="9" customHeight="1">
      <c r="A8" s="12"/>
      <c r="B8" s="54"/>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1:33" s="1" customFormat="1" ht="15" customHeight="1">
      <c r="A9" s="636"/>
      <c r="B9" s="637" t="s">
        <v>245</v>
      </c>
      <c r="C9" s="54"/>
      <c r="D9" s="54"/>
      <c r="E9" s="54"/>
      <c r="F9" s="54"/>
      <c r="G9" s="54"/>
      <c r="H9" s="54"/>
      <c r="I9" s="54"/>
      <c r="J9" s="54"/>
      <c r="K9" s="54"/>
      <c r="L9" s="54"/>
      <c r="M9" s="12"/>
      <c r="N9" s="12"/>
      <c r="O9" s="12"/>
      <c r="P9" s="12"/>
      <c r="Q9" s="12"/>
      <c r="R9" s="12"/>
      <c r="S9" s="12"/>
      <c r="T9" s="12"/>
      <c r="U9" s="12"/>
      <c r="V9" s="12"/>
      <c r="W9" s="12"/>
      <c r="X9" s="12"/>
      <c r="Y9" s="12"/>
      <c r="Z9" s="12"/>
      <c r="AA9" s="12"/>
      <c r="AB9" s="12"/>
      <c r="AC9" s="12"/>
      <c r="AD9" s="12"/>
      <c r="AE9" s="12"/>
      <c r="AF9" s="12"/>
      <c r="AG9" s="12"/>
    </row>
    <row r="10" spans="1:33" s="1" customFormat="1" ht="15" customHeight="1">
      <c r="A10" s="636"/>
      <c r="B10" s="637"/>
      <c r="C10" s="638" t="s">
        <v>381</v>
      </c>
      <c r="D10" s="638"/>
      <c r="E10" s="638"/>
      <c r="F10" s="638"/>
      <c r="G10" s="638"/>
      <c r="H10" s="638"/>
      <c r="I10" s="638"/>
      <c r="J10" s="638"/>
      <c r="K10" s="638"/>
      <c r="L10" s="638"/>
      <c r="M10" s="638"/>
      <c r="N10" s="638"/>
      <c r="O10" s="212"/>
      <c r="P10" s="212"/>
      <c r="Q10" s="212"/>
      <c r="R10" s="212"/>
      <c r="S10" s="212"/>
      <c r="T10" s="212"/>
      <c r="U10" s="212"/>
      <c r="V10" s="212"/>
      <c r="W10" s="212"/>
      <c r="X10" s="212"/>
      <c r="Y10" s="212"/>
      <c r="Z10" s="212"/>
      <c r="AA10" s="212"/>
      <c r="AB10" s="212"/>
      <c r="AC10" s="212"/>
      <c r="AD10" s="212"/>
      <c r="AE10" s="212"/>
      <c r="AF10" s="212"/>
      <c r="AG10" s="212"/>
    </row>
    <row r="11" spans="1:33" s="1" customFormat="1" ht="15" customHeight="1">
      <c r="A11" s="636"/>
      <c r="B11" s="637"/>
      <c r="C11" s="638"/>
      <c r="D11" s="638"/>
      <c r="E11" s="638"/>
      <c r="F11" s="638"/>
      <c r="G11" s="638"/>
      <c r="H11" s="638"/>
      <c r="I11" s="638"/>
      <c r="J11" s="638"/>
      <c r="K11" s="638"/>
      <c r="L11" s="638"/>
      <c r="M11" s="638"/>
      <c r="N11" s="638"/>
      <c r="O11" s="212"/>
      <c r="P11" s="212"/>
      <c r="Q11" s="212"/>
      <c r="R11" s="212"/>
      <c r="S11" s="212"/>
      <c r="T11" s="212"/>
      <c r="U11" s="212"/>
      <c r="V11" s="212"/>
      <c r="W11" s="212"/>
      <c r="X11" s="212"/>
      <c r="Y11" s="212"/>
      <c r="Z11" s="212"/>
      <c r="AA11" s="212"/>
      <c r="AB11" s="212"/>
      <c r="AC11" s="212"/>
      <c r="AD11" s="212"/>
      <c r="AE11" s="212"/>
      <c r="AF11" s="212"/>
      <c r="AG11" s="212"/>
    </row>
    <row r="12" spans="1:33" s="1" customFormat="1" ht="15" customHeight="1">
      <c r="A12" s="636"/>
      <c r="B12" s="637"/>
      <c r="C12" s="638"/>
      <c r="D12" s="638"/>
      <c r="E12" s="638"/>
      <c r="F12" s="638"/>
      <c r="G12" s="638"/>
      <c r="H12" s="638"/>
      <c r="I12" s="638"/>
      <c r="J12" s="638"/>
      <c r="K12" s="638"/>
      <c r="L12" s="638"/>
      <c r="M12" s="638"/>
      <c r="N12" s="638"/>
      <c r="O12" s="212"/>
      <c r="P12" s="212"/>
      <c r="Q12" s="212"/>
      <c r="R12" s="212"/>
      <c r="S12" s="212"/>
      <c r="T12" s="212"/>
      <c r="U12" s="212"/>
      <c r="V12" s="212"/>
      <c r="W12" s="212"/>
      <c r="X12" s="212"/>
      <c r="Y12" s="212"/>
      <c r="Z12" s="212"/>
      <c r="AA12" s="212"/>
      <c r="AB12" s="212"/>
      <c r="AC12" s="212"/>
      <c r="AD12" s="212"/>
      <c r="AE12" s="212"/>
      <c r="AF12" s="212"/>
      <c r="AG12" s="212"/>
    </row>
    <row r="13" spans="1:33" s="1" customFormat="1" ht="15" customHeight="1">
      <c r="A13" s="636"/>
      <c r="B13" s="637"/>
      <c r="C13" s="638"/>
      <c r="D13" s="638"/>
      <c r="E13" s="638"/>
      <c r="F13" s="638"/>
      <c r="G13" s="638"/>
      <c r="H13" s="638"/>
      <c r="I13" s="638"/>
      <c r="J13" s="638"/>
      <c r="K13" s="638"/>
      <c r="L13" s="638"/>
      <c r="M13" s="638"/>
      <c r="N13" s="638"/>
      <c r="O13" s="212"/>
      <c r="P13" s="212"/>
      <c r="Q13" s="212"/>
      <c r="R13" s="212"/>
      <c r="S13" s="212"/>
      <c r="T13" s="212"/>
      <c r="U13" s="212"/>
      <c r="V13" s="212"/>
      <c r="W13" s="212"/>
      <c r="X13" s="212"/>
      <c r="Y13" s="212"/>
      <c r="Z13" s="212"/>
      <c r="AA13" s="212"/>
      <c r="AB13" s="212"/>
      <c r="AC13" s="212"/>
      <c r="AD13" s="212"/>
      <c r="AE13" s="212"/>
      <c r="AF13" s="212"/>
      <c r="AG13" s="212"/>
    </row>
    <row r="14" spans="1:33" s="1" customFormat="1" ht="15" customHeight="1">
      <c r="A14" s="636"/>
      <c r="B14" s="637"/>
      <c r="C14" s="638"/>
      <c r="D14" s="638"/>
      <c r="E14" s="638"/>
      <c r="F14" s="638"/>
      <c r="G14" s="638"/>
      <c r="H14" s="638"/>
      <c r="I14" s="638"/>
      <c r="J14" s="638"/>
      <c r="K14" s="638"/>
      <c r="L14" s="638"/>
      <c r="M14" s="638"/>
      <c r="N14" s="638"/>
      <c r="O14" s="212"/>
      <c r="P14" s="212"/>
      <c r="Q14" s="212"/>
      <c r="R14" s="212"/>
      <c r="S14" s="212"/>
      <c r="T14" s="212"/>
      <c r="U14" s="212"/>
      <c r="V14" s="212"/>
      <c r="W14" s="212"/>
      <c r="X14" s="212"/>
      <c r="Y14" s="212"/>
      <c r="Z14" s="212"/>
      <c r="AA14" s="212"/>
      <c r="AB14" s="212"/>
      <c r="AC14" s="212"/>
      <c r="AD14" s="212"/>
      <c r="AE14" s="212"/>
      <c r="AF14" s="212"/>
      <c r="AG14" s="212"/>
    </row>
    <row r="15" spans="1:33" s="1" customFormat="1" ht="15" customHeight="1">
      <c r="A15" s="636"/>
      <c r="B15" s="637"/>
      <c r="C15" s="638"/>
      <c r="D15" s="638"/>
      <c r="E15" s="638"/>
      <c r="F15" s="638"/>
      <c r="G15" s="638"/>
      <c r="H15" s="638"/>
      <c r="I15" s="638"/>
      <c r="J15" s="638"/>
      <c r="K15" s="638"/>
      <c r="L15" s="638"/>
      <c r="M15" s="638"/>
      <c r="N15" s="638"/>
      <c r="O15" s="212"/>
      <c r="P15" s="212"/>
      <c r="Q15" s="212"/>
      <c r="R15" s="212"/>
      <c r="S15" s="212"/>
      <c r="T15" s="212"/>
      <c r="U15" s="212"/>
      <c r="V15" s="212"/>
      <c r="W15" s="212"/>
      <c r="X15" s="212"/>
      <c r="Y15" s="212"/>
      <c r="Z15" s="212"/>
      <c r="AA15" s="212"/>
      <c r="AB15" s="212"/>
      <c r="AC15" s="212"/>
      <c r="AD15" s="212"/>
      <c r="AE15" s="212"/>
      <c r="AF15" s="212"/>
      <c r="AG15" s="212"/>
    </row>
    <row r="16" spans="1:33" s="1" customFormat="1" ht="15" customHeight="1">
      <c r="A16" s="636"/>
      <c r="B16" s="637"/>
      <c r="C16" s="638" t="s">
        <v>536</v>
      </c>
      <c r="D16" s="638"/>
      <c r="E16" s="638"/>
      <c r="F16" s="638"/>
      <c r="G16" s="638"/>
      <c r="H16" s="638"/>
      <c r="I16" s="638"/>
      <c r="J16" s="638"/>
      <c r="K16" s="638"/>
      <c r="L16" s="638"/>
      <c r="M16" s="638"/>
      <c r="N16" s="638"/>
      <c r="O16" s="212"/>
      <c r="P16" s="212"/>
      <c r="Q16" s="212"/>
      <c r="R16" s="212"/>
      <c r="S16" s="212"/>
      <c r="T16" s="212"/>
      <c r="U16" s="212"/>
      <c r="V16" s="212"/>
      <c r="W16" s="212"/>
      <c r="X16" s="212"/>
      <c r="Y16" s="212"/>
      <c r="Z16" s="212"/>
      <c r="AA16" s="212"/>
      <c r="AB16" s="212"/>
      <c r="AC16" s="212"/>
      <c r="AD16" s="212"/>
      <c r="AE16" s="212"/>
      <c r="AF16" s="212"/>
      <c r="AG16" s="212"/>
    </row>
    <row r="17" spans="1:33" s="1" customFormat="1" ht="15" customHeight="1">
      <c r="A17" s="636"/>
      <c r="B17" s="637"/>
      <c r="C17" s="638"/>
      <c r="D17" s="638"/>
      <c r="E17" s="638"/>
      <c r="F17" s="638"/>
      <c r="G17" s="638"/>
      <c r="H17" s="638"/>
      <c r="I17" s="638"/>
      <c r="J17" s="638"/>
      <c r="K17" s="638"/>
      <c r="L17" s="638"/>
      <c r="M17" s="638"/>
      <c r="N17" s="638"/>
      <c r="O17" s="212"/>
      <c r="P17" s="212"/>
      <c r="Q17" s="212"/>
      <c r="R17" s="212"/>
      <c r="S17" s="212"/>
      <c r="T17" s="212"/>
      <c r="U17" s="212"/>
      <c r="V17" s="212"/>
      <c r="W17" s="212"/>
      <c r="X17" s="212"/>
      <c r="Y17" s="212"/>
      <c r="Z17" s="212"/>
      <c r="AA17" s="212"/>
      <c r="AB17" s="212"/>
      <c r="AC17" s="212"/>
      <c r="AD17" s="212"/>
      <c r="AE17" s="212"/>
      <c r="AF17" s="212"/>
      <c r="AG17" s="212"/>
    </row>
    <row r="18" spans="1:33" s="1" customFormat="1" ht="15" customHeight="1">
      <c r="A18" s="636"/>
      <c r="B18" s="637"/>
      <c r="C18" s="638"/>
      <c r="D18" s="638"/>
      <c r="E18" s="638"/>
      <c r="F18" s="638"/>
      <c r="G18" s="638"/>
      <c r="H18" s="638"/>
      <c r="I18" s="638"/>
      <c r="J18" s="638"/>
      <c r="K18" s="638"/>
      <c r="L18" s="638"/>
      <c r="M18" s="638"/>
      <c r="N18" s="638"/>
      <c r="O18" s="212"/>
      <c r="P18" s="212"/>
      <c r="Q18" s="212"/>
      <c r="R18" s="212"/>
      <c r="S18" s="212"/>
      <c r="T18" s="212"/>
      <c r="U18" s="212"/>
      <c r="V18" s="212"/>
      <c r="W18" s="212"/>
      <c r="X18" s="212"/>
      <c r="Y18" s="212"/>
      <c r="Z18" s="212"/>
      <c r="AA18" s="212"/>
      <c r="AB18" s="212"/>
      <c r="AC18" s="212"/>
      <c r="AD18" s="212"/>
      <c r="AE18" s="212"/>
      <c r="AF18" s="212"/>
      <c r="AG18" s="212"/>
    </row>
    <row r="19" spans="1:33" ht="9" customHeight="1">
      <c r="A19" s="12"/>
      <c r="B19" s="54"/>
      <c r="C19" s="638"/>
      <c r="D19" s="638"/>
      <c r="E19" s="638"/>
      <c r="F19" s="638"/>
      <c r="G19" s="638"/>
      <c r="H19" s="638"/>
      <c r="I19" s="638"/>
      <c r="J19" s="638"/>
      <c r="K19" s="638"/>
      <c r="L19" s="638"/>
      <c r="M19" s="638"/>
      <c r="N19" s="638"/>
      <c r="O19" s="63"/>
      <c r="P19" s="63"/>
      <c r="Q19" s="63"/>
      <c r="R19" s="63"/>
      <c r="S19" s="63"/>
      <c r="T19" s="63"/>
      <c r="U19" s="63"/>
      <c r="V19" s="63"/>
      <c r="W19" s="63"/>
      <c r="X19" s="63"/>
      <c r="Y19" s="63"/>
      <c r="Z19" s="63"/>
      <c r="AA19" s="63"/>
      <c r="AB19" s="63"/>
      <c r="AC19" s="63"/>
      <c r="AD19" s="63"/>
      <c r="AE19" s="63"/>
      <c r="AF19" s="63"/>
      <c r="AG19" s="63"/>
    </row>
    <row r="20" spans="1:33" s="1" customFormat="1" ht="15" customHeight="1">
      <c r="A20" s="636"/>
      <c r="B20" s="637" t="s">
        <v>537</v>
      </c>
      <c r="C20" s="54"/>
      <c r="D20" s="54"/>
      <c r="E20" s="54"/>
      <c r="F20" s="54"/>
      <c r="G20" s="54"/>
      <c r="H20" s="54"/>
      <c r="I20" s="54"/>
      <c r="J20" s="54"/>
      <c r="K20" s="54"/>
      <c r="L20" s="54"/>
      <c r="M20" s="12"/>
      <c r="N20" s="12"/>
      <c r="O20" s="12"/>
      <c r="P20" s="12"/>
      <c r="Q20" s="12"/>
      <c r="R20" s="12"/>
      <c r="S20" s="12"/>
      <c r="T20" s="12"/>
      <c r="U20" s="12"/>
      <c r="V20" s="12"/>
      <c r="W20" s="12"/>
      <c r="X20" s="12"/>
      <c r="Y20" s="12"/>
      <c r="Z20" s="12"/>
      <c r="AA20" s="12"/>
      <c r="AB20" s="12"/>
      <c r="AC20" s="12"/>
      <c r="AD20" s="12"/>
      <c r="AE20" s="12"/>
      <c r="AF20" s="12"/>
      <c r="AG20" s="12"/>
    </row>
    <row r="21" spans="1:33" ht="15" customHeight="1">
      <c r="A21" s="12"/>
      <c r="B21" s="54"/>
      <c r="C21" s="63" t="s">
        <v>100</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2" spans="1:33" ht="15" customHeight="1">
      <c r="A22" s="12"/>
      <c r="B22" s="54"/>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row>
    <row r="23" spans="1:33" ht="15" customHeight="1">
      <c r="A23" s="12"/>
      <c r="B23" s="54"/>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row>
    <row r="24" spans="1:33" ht="15" customHeight="1">
      <c r="A24" s="12"/>
      <c r="B24" s="54"/>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ht="15" customHeight="1">
      <c r="A25" s="12"/>
      <c r="B25" s="54"/>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ht="15" customHeight="1">
      <c r="A26" s="12"/>
      <c r="B26" s="54"/>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18" customHeight="1">
      <c r="A27" s="12"/>
      <c r="B27" s="54"/>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ht="19.5" customHeight="1">
      <c r="A28" s="12"/>
      <c r="B28" s="54"/>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row>
    <row r="29" spans="1:33" ht="9" customHeight="1">
      <c r="A29" s="12"/>
      <c r="B29" s="54"/>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s="1" customFormat="1" ht="15" customHeight="1">
      <c r="A30" s="636"/>
      <c r="B30" s="637" t="s">
        <v>528</v>
      </c>
      <c r="C30" s="55"/>
      <c r="D30" s="55"/>
      <c r="E30" s="55"/>
      <c r="F30" s="55"/>
      <c r="G30" s="55"/>
      <c r="H30" s="55"/>
      <c r="I30" s="55"/>
      <c r="J30" s="55"/>
      <c r="K30" s="55"/>
      <c r="L30" s="55"/>
      <c r="M30" s="55"/>
      <c r="N30" s="55"/>
      <c r="O30" s="12"/>
      <c r="P30" s="12"/>
      <c r="Q30" s="12"/>
      <c r="R30" s="12"/>
      <c r="S30" s="12"/>
      <c r="T30" s="12"/>
      <c r="U30" s="12"/>
      <c r="V30" s="12"/>
      <c r="W30" s="12"/>
      <c r="X30" s="12"/>
      <c r="Y30" s="12"/>
      <c r="Z30" s="12"/>
      <c r="AA30" s="12"/>
      <c r="AB30" s="12"/>
      <c r="AC30" s="12"/>
      <c r="AD30" s="12"/>
      <c r="AE30" s="12"/>
      <c r="AF30" s="12"/>
      <c r="AG30" s="12"/>
    </row>
    <row r="31" spans="1:33" ht="15" customHeight="1">
      <c r="A31" s="12"/>
      <c r="B31" s="54"/>
      <c r="C31" s="54" t="s">
        <v>287</v>
      </c>
      <c r="D31" s="54" t="s">
        <v>26</v>
      </c>
      <c r="E31" s="54"/>
      <c r="F31" s="54"/>
      <c r="G31" s="54"/>
      <c r="H31" s="54"/>
      <c r="I31" s="54"/>
      <c r="J31" s="54"/>
      <c r="K31" s="54"/>
      <c r="L31" s="54"/>
      <c r="M31" s="12"/>
      <c r="N31" s="12"/>
      <c r="O31" s="12"/>
      <c r="P31" s="12"/>
      <c r="Q31" s="12"/>
      <c r="R31" s="12"/>
      <c r="S31" s="12"/>
      <c r="T31" s="12"/>
      <c r="U31" s="12"/>
      <c r="V31" s="12"/>
      <c r="W31" s="12"/>
      <c r="X31" s="12"/>
      <c r="Y31" s="12"/>
      <c r="Z31" s="12"/>
      <c r="AA31" s="12"/>
      <c r="AB31" s="12"/>
      <c r="AC31" s="12"/>
      <c r="AD31" s="12"/>
      <c r="AE31" s="12"/>
      <c r="AF31" s="12"/>
      <c r="AG31" s="12"/>
    </row>
    <row r="32" spans="1:33" ht="15" customHeight="1">
      <c r="A32" s="12"/>
      <c r="B32" s="54"/>
      <c r="C32" s="54"/>
      <c r="D32" s="55" t="s">
        <v>443</v>
      </c>
      <c r="E32" s="55"/>
      <c r="F32" s="55"/>
      <c r="G32" s="55"/>
      <c r="H32" s="55"/>
      <c r="I32" s="55"/>
      <c r="J32" s="55"/>
      <c r="K32" s="55"/>
      <c r="L32" s="55"/>
      <c r="M32" s="55"/>
      <c r="N32" s="55"/>
      <c r="O32" s="63"/>
      <c r="P32" s="63"/>
      <c r="Q32" s="63"/>
      <c r="R32" s="63"/>
      <c r="S32" s="63"/>
      <c r="T32" s="63"/>
      <c r="U32" s="63"/>
      <c r="V32" s="63"/>
      <c r="W32" s="63"/>
      <c r="X32" s="63"/>
      <c r="Y32" s="63"/>
      <c r="Z32" s="63"/>
      <c r="AA32" s="63"/>
      <c r="AB32" s="63"/>
      <c r="AC32" s="63"/>
      <c r="AD32" s="63"/>
      <c r="AE32" s="63"/>
      <c r="AF32" s="63"/>
      <c r="AG32" s="63"/>
    </row>
    <row r="33" spans="1:33" ht="15" customHeight="1">
      <c r="A33" s="12"/>
      <c r="B33" s="54"/>
      <c r="C33" s="54"/>
      <c r="D33" s="55"/>
      <c r="E33" s="55"/>
      <c r="F33" s="55"/>
      <c r="G33" s="55"/>
      <c r="H33" s="55"/>
      <c r="I33" s="55"/>
      <c r="J33" s="55"/>
      <c r="K33" s="55"/>
      <c r="L33" s="55"/>
      <c r="M33" s="55"/>
      <c r="N33" s="55"/>
      <c r="O33" s="63"/>
      <c r="P33" s="63"/>
      <c r="Q33" s="63"/>
      <c r="R33" s="63"/>
      <c r="S33" s="63"/>
      <c r="T33" s="63"/>
      <c r="U33" s="63"/>
      <c r="V33" s="63"/>
      <c r="W33" s="63"/>
      <c r="X33" s="63"/>
      <c r="Y33" s="63"/>
      <c r="Z33" s="63"/>
      <c r="AA33" s="63"/>
      <c r="AB33" s="63"/>
      <c r="AC33" s="63"/>
      <c r="AD33" s="63"/>
      <c r="AE33" s="63"/>
      <c r="AF33" s="63"/>
      <c r="AG33" s="63"/>
    </row>
    <row r="34" spans="1:33" ht="15" customHeight="1">
      <c r="A34" s="12"/>
      <c r="B34" s="54"/>
      <c r="C34" s="54"/>
      <c r="D34" s="55"/>
      <c r="E34" s="55"/>
      <c r="F34" s="55"/>
      <c r="G34" s="55"/>
      <c r="H34" s="55"/>
      <c r="I34" s="55"/>
      <c r="J34" s="55"/>
      <c r="K34" s="55"/>
      <c r="L34" s="55"/>
      <c r="M34" s="55"/>
      <c r="N34" s="55"/>
      <c r="O34" s="63"/>
      <c r="P34" s="63"/>
      <c r="Q34" s="63"/>
      <c r="R34" s="63"/>
      <c r="S34" s="63"/>
      <c r="T34" s="63"/>
      <c r="U34" s="63"/>
      <c r="V34" s="63"/>
      <c r="W34" s="63"/>
      <c r="X34" s="63"/>
      <c r="Y34" s="63"/>
      <c r="Z34" s="63"/>
      <c r="AA34" s="63"/>
      <c r="AB34" s="63"/>
      <c r="AC34" s="63"/>
      <c r="AD34" s="63"/>
      <c r="AE34" s="63"/>
      <c r="AF34" s="63"/>
      <c r="AG34" s="63"/>
    </row>
    <row r="35" spans="1:33" ht="15" customHeight="1">
      <c r="A35" s="12"/>
      <c r="B35" s="54"/>
      <c r="C35" s="54"/>
      <c r="D35" s="640" t="s">
        <v>538</v>
      </c>
      <c r="E35" s="640"/>
      <c r="F35" s="640"/>
      <c r="G35" s="640"/>
      <c r="H35" s="640"/>
      <c r="I35" s="640"/>
      <c r="J35" s="640"/>
      <c r="K35" s="640"/>
      <c r="L35" s="640"/>
      <c r="M35" s="640"/>
      <c r="N35" s="640"/>
      <c r="O35" s="63"/>
      <c r="P35" s="63"/>
      <c r="Q35" s="63"/>
      <c r="R35" s="63"/>
      <c r="S35" s="63"/>
      <c r="T35" s="63"/>
      <c r="U35" s="63"/>
      <c r="V35" s="63"/>
      <c r="W35" s="63"/>
      <c r="X35" s="63"/>
      <c r="Y35" s="63"/>
      <c r="Z35" s="63"/>
      <c r="AA35" s="63"/>
      <c r="AB35" s="63"/>
      <c r="AC35" s="63"/>
      <c r="AD35" s="63"/>
      <c r="AE35" s="63"/>
      <c r="AF35" s="63"/>
      <c r="AG35" s="63"/>
    </row>
    <row r="36" spans="1:33" ht="15" customHeight="1">
      <c r="A36" s="12"/>
      <c r="B36" s="54"/>
      <c r="C36" s="54"/>
      <c r="D36" s="640"/>
      <c r="E36" s="640"/>
      <c r="F36" s="640"/>
      <c r="G36" s="640"/>
      <c r="H36" s="640"/>
      <c r="I36" s="640"/>
      <c r="J36" s="640"/>
      <c r="K36" s="640"/>
      <c r="L36" s="640"/>
      <c r="M36" s="640"/>
      <c r="N36" s="640"/>
      <c r="O36" s="63"/>
      <c r="P36" s="63"/>
      <c r="Q36" s="63"/>
      <c r="R36" s="63"/>
      <c r="S36" s="63"/>
      <c r="T36" s="63"/>
      <c r="U36" s="63"/>
      <c r="V36" s="63"/>
      <c r="W36" s="63"/>
      <c r="X36" s="63"/>
      <c r="Y36" s="63"/>
      <c r="Z36" s="63"/>
      <c r="AA36" s="63"/>
      <c r="AB36" s="63"/>
      <c r="AC36" s="63"/>
      <c r="AD36" s="63"/>
      <c r="AE36" s="63"/>
      <c r="AF36" s="63"/>
      <c r="AG36" s="63"/>
    </row>
    <row r="37" spans="1:33" ht="15" customHeight="1">
      <c r="A37" s="12"/>
      <c r="B37" s="54"/>
      <c r="C37" s="54"/>
      <c r="D37" s="640"/>
      <c r="E37" s="640"/>
      <c r="F37" s="640"/>
      <c r="G37" s="640"/>
      <c r="H37" s="640"/>
      <c r="I37" s="640"/>
      <c r="J37" s="640"/>
      <c r="K37" s="640"/>
      <c r="L37" s="640"/>
      <c r="M37" s="640"/>
      <c r="N37" s="640"/>
      <c r="O37" s="63"/>
      <c r="P37" s="63"/>
      <c r="Q37" s="63"/>
      <c r="R37" s="63"/>
      <c r="S37" s="63"/>
      <c r="T37" s="63"/>
      <c r="U37" s="63"/>
      <c r="V37" s="63"/>
      <c r="W37" s="63"/>
      <c r="X37" s="63"/>
      <c r="Y37" s="63"/>
      <c r="Z37" s="63"/>
      <c r="AA37" s="63"/>
      <c r="AB37" s="63"/>
      <c r="AC37" s="63"/>
      <c r="AD37" s="63"/>
      <c r="AE37" s="63"/>
      <c r="AF37" s="63"/>
      <c r="AG37" s="63"/>
    </row>
    <row r="38" spans="1:33" ht="15" customHeight="1">
      <c r="A38" s="12"/>
      <c r="B38" s="54"/>
      <c r="C38" s="54"/>
      <c r="D38" s="637" t="s">
        <v>272</v>
      </c>
      <c r="E38" s="54"/>
      <c r="F38" s="54"/>
      <c r="G38" s="54"/>
      <c r="H38" s="54"/>
      <c r="I38" s="54"/>
      <c r="J38" s="54"/>
      <c r="K38" s="54"/>
      <c r="L38" s="54"/>
      <c r="M38" s="12"/>
      <c r="N38" s="12"/>
      <c r="O38" s="12"/>
      <c r="P38" s="12"/>
      <c r="Q38" s="12"/>
      <c r="R38" s="12"/>
      <c r="S38" s="12"/>
      <c r="T38" s="12"/>
      <c r="U38" s="12"/>
      <c r="V38" s="12"/>
      <c r="W38" s="12"/>
      <c r="X38" s="12"/>
      <c r="Y38" s="12"/>
      <c r="Z38" s="12"/>
      <c r="AA38" s="12"/>
      <c r="AB38" s="12"/>
      <c r="AC38" s="12"/>
      <c r="AD38" s="12"/>
      <c r="AE38" s="12"/>
      <c r="AF38" s="12"/>
      <c r="AG38" s="12"/>
    </row>
    <row r="39" spans="1:33" ht="15" customHeight="1">
      <c r="A39" s="12"/>
      <c r="B39" s="54"/>
      <c r="C39" s="54"/>
      <c r="D39" s="640" t="s">
        <v>87</v>
      </c>
      <c r="E39" s="640"/>
      <c r="F39" s="640"/>
      <c r="G39" s="640"/>
      <c r="H39" s="640"/>
      <c r="I39" s="640"/>
      <c r="J39" s="640"/>
      <c r="K39" s="640"/>
      <c r="L39" s="640"/>
      <c r="M39" s="640"/>
      <c r="N39" s="640"/>
      <c r="O39" s="63"/>
      <c r="P39" s="63"/>
      <c r="Q39" s="63"/>
      <c r="R39" s="63"/>
      <c r="S39" s="63"/>
      <c r="T39" s="63"/>
      <c r="U39" s="63"/>
      <c r="V39" s="63"/>
      <c r="W39" s="63"/>
      <c r="X39" s="63"/>
      <c r="Y39" s="63"/>
      <c r="Z39" s="63"/>
      <c r="AA39" s="63"/>
      <c r="AB39" s="63"/>
      <c r="AC39" s="63"/>
      <c r="AD39" s="63"/>
      <c r="AE39" s="63"/>
      <c r="AF39" s="63"/>
      <c r="AG39" s="63"/>
    </row>
    <row r="40" spans="1:33" ht="15" customHeight="1">
      <c r="A40" s="12"/>
      <c r="B40" s="54"/>
      <c r="C40" s="54"/>
      <c r="D40" s="640"/>
      <c r="E40" s="640"/>
      <c r="F40" s="640"/>
      <c r="G40" s="640"/>
      <c r="H40" s="640"/>
      <c r="I40" s="640"/>
      <c r="J40" s="640"/>
      <c r="K40" s="640"/>
      <c r="L40" s="640"/>
      <c r="M40" s="640"/>
      <c r="N40" s="640"/>
      <c r="O40" s="63"/>
      <c r="P40" s="63"/>
      <c r="Q40" s="63"/>
      <c r="R40" s="63"/>
      <c r="S40" s="63"/>
      <c r="T40" s="63"/>
      <c r="U40" s="63"/>
      <c r="V40" s="63"/>
      <c r="W40" s="63"/>
      <c r="X40" s="63"/>
      <c r="Y40" s="63"/>
      <c r="Z40" s="63"/>
      <c r="AA40" s="63"/>
      <c r="AB40" s="63"/>
      <c r="AC40" s="63"/>
      <c r="AD40" s="63"/>
      <c r="AE40" s="63"/>
      <c r="AF40" s="63"/>
      <c r="AG40" s="63"/>
    </row>
    <row r="41" spans="1:33" ht="15" customHeight="1">
      <c r="A41" s="12"/>
      <c r="B41" s="54"/>
      <c r="C41" s="54"/>
      <c r="D41" s="640" t="s">
        <v>550</v>
      </c>
      <c r="E41" s="640"/>
      <c r="F41" s="640"/>
      <c r="G41" s="640"/>
      <c r="H41" s="640"/>
      <c r="I41" s="640"/>
      <c r="J41" s="640"/>
      <c r="K41" s="640"/>
      <c r="L41" s="640"/>
      <c r="M41" s="640"/>
      <c r="N41" s="640"/>
      <c r="O41" s="63"/>
      <c r="P41" s="63"/>
      <c r="Q41" s="63"/>
      <c r="R41" s="63"/>
      <c r="S41" s="63"/>
      <c r="T41" s="63"/>
      <c r="U41" s="63"/>
      <c r="V41" s="63"/>
      <c r="W41" s="63"/>
      <c r="X41" s="63"/>
      <c r="Y41" s="63"/>
      <c r="Z41" s="63"/>
      <c r="AA41" s="63"/>
      <c r="AB41" s="63"/>
      <c r="AC41" s="63"/>
      <c r="AD41" s="63"/>
      <c r="AE41" s="63"/>
      <c r="AF41" s="63"/>
      <c r="AG41" s="63"/>
    </row>
    <row r="42" spans="1:33" ht="15" customHeight="1">
      <c r="A42" s="12"/>
      <c r="B42" s="54"/>
      <c r="C42" s="54"/>
      <c r="D42" s="640"/>
      <c r="E42" s="640"/>
      <c r="F42" s="640"/>
      <c r="G42" s="640"/>
      <c r="H42" s="640"/>
      <c r="I42" s="640"/>
      <c r="J42" s="640"/>
      <c r="K42" s="640"/>
      <c r="L42" s="640"/>
      <c r="M42" s="640"/>
      <c r="N42" s="640"/>
      <c r="O42" s="63"/>
      <c r="P42" s="63"/>
      <c r="Q42" s="63"/>
      <c r="R42" s="63"/>
      <c r="S42" s="63"/>
      <c r="T42" s="63"/>
      <c r="U42" s="63"/>
      <c r="V42" s="63"/>
      <c r="W42" s="63"/>
      <c r="X42" s="63"/>
      <c r="Y42" s="63"/>
      <c r="Z42" s="63"/>
      <c r="AA42" s="63"/>
      <c r="AB42" s="63"/>
      <c r="AC42" s="63"/>
      <c r="AD42" s="63"/>
      <c r="AE42" s="63"/>
      <c r="AF42" s="63"/>
      <c r="AG42" s="63"/>
    </row>
    <row r="43" spans="1:33" ht="15" customHeight="1">
      <c r="A43" s="12"/>
      <c r="B43" s="54"/>
      <c r="C43" s="54"/>
      <c r="D43" s="640"/>
      <c r="E43" s="640"/>
      <c r="F43" s="640"/>
      <c r="G43" s="640"/>
      <c r="H43" s="640"/>
      <c r="I43" s="640"/>
      <c r="J43" s="640"/>
      <c r="K43" s="640"/>
      <c r="L43" s="640"/>
      <c r="M43" s="640"/>
      <c r="N43" s="640"/>
      <c r="O43" s="63"/>
      <c r="P43" s="63"/>
      <c r="Q43" s="63"/>
      <c r="R43" s="63"/>
      <c r="S43" s="63"/>
      <c r="T43" s="63"/>
      <c r="U43" s="63"/>
      <c r="V43" s="63"/>
      <c r="W43" s="63"/>
      <c r="X43" s="63"/>
      <c r="Y43" s="63"/>
      <c r="Z43" s="63"/>
      <c r="AA43" s="63"/>
      <c r="AB43" s="63"/>
      <c r="AC43" s="63"/>
      <c r="AD43" s="63"/>
      <c r="AE43" s="63"/>
      <c r="AF43" s="63"/>
      <c r="AG43" s="63"/>
    </row>
    <row r="44" spans="1:33" ht="15" customHeight="1">
      <c r="A44" s="12"/>
      <c r="B44" s="54"/>
      <c r="C44" s="54"/>
      <c r="D44" s="640"/>
      <c r="E44" s="640"/>
      <c r="F44" s="640"/>
      <c r="G44" s="640"/>
      <c r="H44" s="640"/>
      <c r="I44" s="640"/>
      <c r="J44" s="640"/>
      <c r="K44" s="640"/>
      <c r="L44" s="640"/>
      <c r="M44" s="640"/>
      <c r="N44" s="640"/>
      <c r="O44" s="63"/>
      <c r="P44" s="63"/>
      <c r="Q44" s="63"/>
      <c r="R44" s="63"/>
      <c r="S44" s="63"/>
      <c r="T44" s="63"/>
      <c r="U44" s="63"/>
      <c r="V44" s="63"/>
      <c r="W44" s="63"/>
      <c r="X44" s="63"/>
      <c r="Y44" s="63"/>
      <c r="Z44" s="63"/>
      <c r="AA44" s="63"/>
      <c r="AB44" s="63"/>
      <c r="AC44" s="63"/>
      <c r="AD44" s="63"/>
      <c r="AE44" s="63"/>
      <c r="AF44" s="63"/>
      <c r="AG44" s="63"/>
    </row>
    <row r="45" spans="1:33" ht="15" customHeight="1">
      <c r="A45" s="12"/>
      <c r="B45" s="54"/>
      <c r="C45" s="54"/>
      <c r="D45" s="640"/>
      <c r="E45" s="640"/>
      <c r="F45" s="640"/>
      <c r="G45" s="640"/>
      <c r="H45" s="640"/>
      <c r="I45" s="640"/>
      <c r="J45" s="640"/>
      <c r="K45" s="640"/>
      <c r="L45" s="640"/>
      <c r="M45" s="640"/>
      <c r="N45" s="640"/>
      <c r="O45" s="63"/>
      <c r="P45" s="63"/>
      <c r="Q45" s="63"/>
      <c r="R45" s="63"/>
      <c r="S45" s="63"/>
      <c r="T45" s="63"/>
      <c r="U45" s="63"/>
      <c r="V45" s="63"/>
      <c r="W45" s="63"/>
      <c r="X45" s="63"/>
      <c r="Y45" s="63"/>
      <c r="Z45" s="63"/>
      <c r="AA45" s="63"/>
      <c r="AB45" s="63"/>
      <c r="AC45" s="63"/>
      <c r="AD45" s="63"/>
      <c r="AE45" s="63"/>
      <c r="AF45" s="63"/>
      <c r="AG45" s="63"/>
    </row>
    <row r="46" spans="1:33" ht="15" customHeight="1">
      <c r="A46" s="12"/>
      <c r="B46" s="54"/>
      <c r="C46" s="54"/>
      <c r="D46" s="637" t="s">
        <v>373</v>
      </c>
      <c r="E46" s="54"/>
      <c r="F46" s="54"/>
      <c r="G46" s="54"/>
      <c r="H46" s="54"/>
      <c r="I46" s="54"/>
      <c r="J46" s="54"/>
      <c r="K46" s="54"/>
      <c r="L46" s="54"/>
      <c r="M46" s="12"/>
      <c r="N46" s="12"/>
      <c r="O46" s="12"/>
      <c r="P46" s="12"/>
      <c r="Q46" s="12"/>
      <c r="R46" s="12"/>
      <c r="S46" s="12"/>
      <c r="T46" s="12"/>
      <c r="U46" s="12"/>
      <c r="V46" s="12"/>
      <c r="W46" s="12"/>
      <c r="X46" s="12"/>
      <c r="Y46" s="12"/>
      <c r="Z46" s="12"/>
      <c r="AA46" s="12"/>
      <c r="AB46" s="12"/>
      <c r="AC46" s="12"/>
      <c r="AD46" s="12"/>
      <c r="AE46" s="12"/>
      <c r="AF46" s="12"/>
      <c r="AG46" s="12"/>
    </row>
    <row r="47" spans="1:33" ht="9" customHeight="1">
      <c r="A47" s="12"/>
      <c r="B47" s="54"/>
      <c r="C47" s="54"/>
      <c r="D47" s="54"/>
      <c r="E47" s="54"/>
      <c r="F47" s="54"/>
      <c r="G47" s="54"/>
      <c r="H47" s="54"/>
      <c r="I47" s="54"/>
      <c r="J47" s="54"/>
      <c r="K47" s="54"/>
      <c r="L47" s="54"/>
      <c r="M47" s="12"/>
      <c r="N47" s="12"/>
      <c r="O47" s="12"/>
      <c r="P47" s="12"/>
      <c r="Q47" s="12"/>
      <c r="R47" s="12"/>
      <c r="S47" s="12"/>
      <c r="T47" s="12"/>
      <c r="U47" s="12"/>
      <c r="V47" s="12"/>
      <c r="W47" s="12"/>
      <c r="X47" s="12"/>
      <c r="Y47" s="12"/>
      <c r="Z47" s="12"/>
      <c r="AA47" s="12"/>
      <c r="AB47" s="12"/>
      <c r="AC47" s="12"/>
      <c r="AD47" s="12"/>
      <c r="AE47" s="12"/>
      <c r="AF47" s="12"/>
      <c r="AG47" s="12"/>
    </row>
    <row r="48" spans="1:33" ht="15" customHeight="1">
      <c r="A48" s="12"/>
      <c r="B48" s="54"/>
      <c r="C48" s="54" t="s">
        <v>46</v>
      </c>
      <c r="D48" s="54" t="s">
        <v>194</v>
      </c>
      <c r="E48" s="54"/>
      <c r="F48" s="54"/>
      <c r="G48" s="54"/>
      <c r="H48" s="54"/>
      <c r="I48" s="54"/>
      <c r="J48" s="54"/>
      <c r="K48" s="54"/>
      <c r="L48" s="54"/>
      <c r="M48" s="12"/>
      <c r="N48" s="12"/>
      <c r="O48" s="12"/>
      <c r="P48" s="12"/>
      <c r="Q48" s="12"/>
      <c r="R48" s="12"/>
      <c r="S48" s="12"/>
      <c r="T48" s="12"/>
      <c r="U48" s="12"/>
      <c r="V48" s="12"/>
      <c r="W48" s="12"/>
      <c r="X48" s="12"/>
      <c r="Y48" s="12"/>
      <c r="Z48" s="12"/>
      <c r="AA48" s="12"/>
      <c r="AB48" s="12"/>
      <c r="AC48" s="12"/>
      <c r="AD48" s="12"/>
      <c r="AE48" s="12"/>
      <c r="AF48" s="12"/>
      <c r="AG48" s="12"/>
    </row>
    <row r="49" spans="1:33" ht="15" customHeight="1">
      <c r="A49" s="12"/>
      <c r="B49" s="54"/>
      <c r="C49" s="54"/>
      <c r="D49" s="55" t="s">
        <v>551</v>
      </c>
      <c r="E49" s="55"/>
      <c r="F49" s="55"/>
      <c r="G49" s="55"/>
      <c r="H49" s="55"/>
      <c r="I49" s="55"/>
      <c r="J49" s="55"/>
      <c r="K49" s="55"/>
      <c r="L49" s="55"/>
      <c r="M49" s="55"/>
      <c r="N49" s="55"/>
      <c r="O49" s="63"/>
      <c r="P49" s="63"/>
      <c r="Q49" s="63"/>
      <c r="R49" s="63"/>
      <c r="S49" s="63"/>
      <c r="T49" s="63"/>
      <c r="U49" s="63"/>
      <c r="V49" s="63"/>
      <c r="W49" s="63"/>
      <c r="X49" s="63"/>
      <c r="Y49" s="63"/>
      <c r="Z49" s="63"/>
      <c r="AA49" s="63"/>
      <c r="AB49" s="63"/>
      <c r="AC49" s="63"/>
      <c r="AD49" s="63"/>
      <c r="AE49" s="63"/>
      <c r="AF49" s="63"/>
      <c r="AG49" s="63"/>
    </row>
    <row r="50" spans="1:33" ht="15" customHeight="1">
      <c r="A50" s="12"/>
      <c r="B50" s="54"/>
      <c r="C50" s="54"/>
      <c r="D50" s="55"/>
      <c r="E50" s="55"/>
      <c r="F50" s="55"/>
      <c r="G50" s="55"/>
      <c r="H50" s="55"/>
      <c r="I50" s="55"/>
      <c r="J50" s="55"/>
      <c r="K50" s="55"/>
      <c r="L50" s="55"/>
      <c r="M50" s="55"/>
      <c r="N50" s="55"/>
      <c r="O50" s="63"/>
      <c r="P50" s="63"/>
      <c r="Q50" s="63"/>
      <c r="R50" s="63"/>
      <c r="S50" s="63"/>
      <c r="T50" s="63"/>
      <c r="U50" s="63"/>
      <c r="V50" s="63"/>
      <c r="W50" s="63"/>
      <c r="X50" s="63"/>
      <c r="Y50" s="63"/>
      <c r="Z50" s="63"/>
      <c r="AA50" s="63"/>
      <c r="AB50" s="63"/>
      <c r="AC50" s="63"/>
      <c r="AD50" s="63"/>
      <c r="AE50" s="63"/>
      <c r="AF50" s="63"/>
      <c r="AG50" s="63"/>
    </row>
    <row r="51" spans="1:33" ht="15" customHeight="1">
      <c r="A51" s="12"/>
      <c r="B51" s="54"/>
      <c r="C51" s="54"/>
      <c r="D51" s="55"/>
      <c r="E51" s="55"/>
      <c r="F51" s="55"/>
      <c r="G51" s="55"/>
      <c r="H51" s="55"/>
      <c r="I51" s="55"/>
      <c r="J51" s="55"/>
      <c r="K51" s="55"/>
      <c r="L51" s="55"/>
      <c r="M51" s="55"/>
      <c r="N51" s="55"/>
      <c r="O51" s="63"/>
      <c r="P51" s="63"/>
      <c r="Q51" s="63"/>
      <c r="R51" s="63"/>
      <c r="S51" s="63"/>
      <c r="T51" s="63"/>
      <c r="U51" s="63"/>
      <c r="V51" s="63"/>
      <c r="W51" s="63"/>
      <c r="X51" s="63"/>
      <c r="Y51" s="63"/>
      <c r="Z51" s="63"/>
      <c r="AA51" s="63"/>
      <c r="AB51" s="63"/>
      <c r="AC51" s="63"/>
      <c r="AD51" s="63"/>
      <c r="AE51" s="63"/>
      <c r="AF51" s="63"/>
      <c r="AG51" s="63"/>
    </row>
    <row r="52" spans="1:33" ht="15" customHeight="1">
      <c r="A52" s="12"/>
      <c r="B52" s="54"/>
      <c r="C52" s="639"/>
      <c r="D52" s="640" t="s">
        <v>15</v>
      </c>
      <c r="E52" s="640"/>
      <c r="F52" s="640"/>
      <c r="G52" s="640"/>
      <c r="H52" s="640"/>
      <c r="I52" s="640"/>
      <c r="J52" s="640"/>
      <c r="K52" s="640"/>
      <c r="L52" s="640"/>
      <c r="M52" s="640"/>
      <c r="N52" s="640"/>
      <c r="O52" s="63"/>
      <c r="P52" s="63"/>
      <c r="Q52" s="63"/>
      <c r="R52" s="63"/>
      <c r="S52" s="63"/>
      <c r="T52" s="63"/>
      <c r="U52" s="63"/>
      <c r="V52" s="63"/>
      <c r="W52" s="63"/>
      <c r="X52" s="63"/>
      <c r="Y52" s="63"/>
      <c r="Z52" s="63"/>
      <c r="AA52" s="63"/>
      <c r="AB52" s="63"/>
      <c r="AC52" s="63"/>
      <c r="AD52" s="63"/>
      <c r="AE52" s="63"/>
      <c r="AF52" s="63"/>
      <c r="AG52" s="63"/>
    </row>
    <row r="53" spans="1:33" ht="15" customHeight="1">
      <c r="A53" s="12"/>
      <c r="B53" s="54"/>
      <c r="C53" s="54"/>
      <c r="D53" s="640"/>
      <c r="E53" s="640"/>
      <c r="F53" s="640"/>
      <c r="G53" s="640"/>
      <c r="H53" s="640"/>
      <c r="I53" s="640"/>
      <c r="J53" s="640"/>
      <c r="K53" s="640"/>
      <c r="L53" s="640"/>
      <c r="M53" s="640"/>
      <c r="N53" s="640"/>
      <c r="O53" s="63"/>
      <c r="P53" s="63"/>
      <c r="Q53" s="63"/>
      <c r="R53" s="63"/>
      <c r="S53" s="63"/>
      <c r="T53" s="63"/>
      <c r="U53" s="63"/>
      <c r="V53" s="63"/>
      <c r="W53" s="63"/>
      <c r="X53" s="63"/>
      <c r="Y53" s="63"/>
      <c r="Z53" s="63"/>
      <c r="AA53" s="63"/>
      <c r="AB53" s="63"/>
      <c r="AC53" s="63"/>
      <c r="AD53" s="63"/>
      <c r="AE53" s="63"/>
      <c r="AF53" s="63"/>
      <c r="AG53" s="63"/>
    </row>
    <row r="54" spans="1:33" ht="15" customHeight="1">
      <c r="A54" s="12"/>
      <c r="B54" s="54"/>
      <c r="C54" s="54"/>
      <c r="D54" s="640" t="s">
        <v>111</v>
      </c>
      <c r="E54" s="640"/>
      <c r="F54" s="640"/>
      <c r="G54" s="640"/>
      <c r="H54" s="640"/>
      <c r="I54" s="640"/>
      <c r="J54" s="640"/>
      <c r="K54" s="640"/>
      <c r="L54" s="640"/>
      <c r="M54" s="640"/>
      <c r="N54" s="640"/>
      <c r="O54" s="63"/>
      <c r="P54" s="63"/>
      <c r="Q54" s="63"/>
      <c r="R54" s="63"/>
      <c r="S54" s="63"/>
      <c r="T54" s="63"/>
      <c r="U54" s="63"/>
      <c r="V54" s="63"/>
      <c r="W54" s="63"/>
      <c r="X54" s="63"/>
      <c r="Y54" s="63"/>
      <c r="Z54" s="63"/>
      <c r="AA54" s="63"/>
      <c r="AB54" s="63"/>
      <c r="AC54" s="63"/>
      <c r="AD54" s="63"/>
      <c r="AE54" s="63"/>
      <c r="AF54" s="63"/>
      <c r="AG54" s="63"/>
    </row>
    <row r="55" spans="1:33" ht="15" customHeight="1">
      <c r="A55" s="12"/>
      <c r="B55" s="54"/>
      <c r="C55" s="54"/>
      <c r="D55" s="640"/>
      <c r="E55" s="640"/>
      <c r="F55" s="640"/>
      <c r="G55" s="640"/>
      <c r="H55" s="640"/>
      <c r="I55" s="640"/>
      <c r="J55" s="640"/>
      <c r="K55" s="640"/>
      <c r="L55" s="640"/>
      <c r="M55" s="640"/>
      <c r="N55" s="640"/>
      <c r="O55" s="63"/>
      <c r="P55" s="63"/>
      <c r="Q55" s="63"/>
      <c r="R55" s="63"/>
      <c r="S55" s="63"/>
      <c r="T55" s="63"/>
      <c r="U55" s="63"/>
      <c r="V55" s="63"/>
      <c r="W55" s="63"/>
      <c r="X55" s="63"/>
      <c r="Y55" s="63"/>
      <c r="Z55" s="63"/>
      <c r="AA55" s="63"/>
      <c r="AB55" s="63"/>
      <c r="AC55" s="63"/>
      <c r="AD55" s="63"/>
      <c r="AE55" s="63"/>
      <c r="AF55" s="63"/>
      <c r="AG55" s="63"/>
    </row>
    <row r="56" spans="1:33" ht="15" customHeight="1">
      <c r="A56" s="12"/>
      <c r="B56" s="54"/>
      <c r="C56" s="54"/>
      <c r="D56" s="637" t="s">
        <v>539</v>
      </c>
      <c r="E56" s="54"/>
      <c r="F56" s="54"/>
      <c r="G56" s="54"/>
      <c r="H56" s="54"/>
      <c r="I56" s="54"/>
      <c r="J56" s="54"/>
      <c r="K56" s="54"/>
      <c r="L56" s="54"/>
      <c r="M56" s="12"/>
      <c r="N56" s="12"/>
      <c r="O56" s="12"/>
      <c r="P56" s="12"/>
      <c r="Q56" s="12"/>
      <c r="R56" s="12"/>
      <c r="S56" s="12"/>
      <c r="T56" s="12"/>
      <c r="U56" s="12"/>
      <c r="V56" s="12"/>
      <c r="W56" s="12"/>
      <c r="X56" s="12"/>
      <c r="Y56" s="12"/>
      <c r="Z56" s="12"/>
      <c r="AA56" s="12"/>
      <c r="AB56" s="12"/>
      <c r="AC56" s="12"/>
      <c r="AD56" s="12"/>
      <c r="AE56" s="12"/>
      <c r="AF56" s="12"/>
      <c r="AG56" s="12"/>
    </row>
    <row r="57" spans="1:33" ht="15" customHeight="1">
      <c r="A57" s="12"/>
      <c r="B57" s="54"/>
      <c r="C57" s="54"/>
      <c r="D57" s="54"/>
      <c r="E57" s="54"/>
      <c r="F57" s="54"/>
      <c r="G57" s="54"/>
      <c r="H57" s="54"/>
      <c r="I57" s="54"/>
      <c r="J57" s="54"/>
      <c r="K57" s="54"/>
      <c r="L57" s="54"/>
      <c r="M57" s="12"/>
      <c r="N57" s="12"/>
      <c r="O57" s="12"/>
      <c r="P57" s="12"/>
      <c r="Q57" s="12"/>
      <c r="R57" s="12"/>
      <c r="S57" s="12"/>
      <c r="T57" s="12"/>
      <c r="U57" s="12"/>
      <c r="V57" s="12"/>
      <c r="W57" s="12"/>
      <c r="X57" s="12"/>
      <c r="Y57" s="12"/>
      <c r="Z57" s="12"/>
      <c r="AA57" s="12"/>
      <c r="AB57" s="12"/>
      <c r="AC57" s="12"/>
      <c r="AD57" s="12"/>
      <c r="AE57" s="12"/>
      <c r="AF57" s="12"/>
      <c r="AG57" s="12"/>
    </row>
    <row r="58" spans="1:33" ht="15" customHeight="1">
      <c r="A58" s="12"/>
      <c r="B58" s="54"/>
      <c r="C58" s="54"/>
      <c r="D58" s="54"/>
      <c r="E58" s="54"/>
      <c r="F58" s="54"/>
      <c r="G58" s="54"/>
      <c r="H58" s="54"/>
      <c r="I58" s="54"/>
      <c r="J58" s="54"/>
      <c r="K58" s="54"/>
      <c r="L58" s="54"/>
      <c r="M58" s="12"/>
      <c r="N58" s="12"/>
      <c r="O58" s="12"/>
      <c r="P58" s="12"/>
      <c r="Q58" s="12"/>
      <c r="R58" s="12"/>
      <c r="S58" s="12"/>
      <c r="T58" s="12"/>
      <c r="U58" s="12"/>
      <c r="V58" s="12"/>
      <c r="W58" s="12"/>
      <c r="X58" s="12"/>
      <c r="Y58" s="12"/>
      <c r="Z58" s="12"/>
      <c r="AA58" s="12"/>
      <c r="AB58" s="12"/>
      <c r="AC58" s="12"/>
      <c r="AD58" s="12"/>
      <c r="AE58" s="12"/>
      <c r="AF58" s="12"/>
      <c r="AG58" s="12"/>
    </row>
    <row r="59" spans="1:33" ht="15" customHeight="1">
      <c r="A59" s="12"/>
      <c r="B59" s="54"/>
      <c r="C59" s="54"/>
      <c r="D59" s="54"/>
      <c r="E59" s="54"/>
      <c r="F59" s="54"/>
      <c r="G59" s="54"/>
      <c r="H59" s="54"/>
      <c r="J59" s="54"/>
      <c r="K59" s="54"/>
      <c r="L59" s="54"/>
      <c r="M59" s="12"/>
      <c r="N59" s="12"/>
      <c r="O59" s="12"/>
      <c r="R59" s="12"/>
      <c r="S59" s="12"/>
      <c r="T59" s="12"/>
      <c r="U59" s="12"/>
      <c r="V59" s="12"/>
      <c r="W59" s="12"/>
      <c r="X59" s="12"/>
      <c r="Y59" s="12"/>
      <c r="Z59" s="12"/>
      <c r="AA59" s="12"/>
      <c r="AB59" s="12"/>
      <c r="AC59" s="12"/>
      <c r="AD59" s="12"/>
      <c r="AE59" s="12"/>
      <c r="AF59" s="12"/>
      <c r="AG59" s="12"/>
    </row>
    <row r="60" spans="1:33" ht="15" customHeight="1">
      <c r="A60" s="12"/>
      <c r="B60" s="54"/>
      <c r="C60" s="54"/>
      <c r="D60" s="54"/>
      <c r="E60" s="54"/>
      <c r="F60" s="54"/>
      <c r="G60" s="54"/>
      <c r="H60" s="54"/>
      <c r="I60" s="642" t="s">
        <v>216</v>
      </c>
      <c r="J60" s="54"/>
      <c r="K60" s="54"/>
      <c r="L60" s="54"/>
      <c r="M60" s="12"/>
      <c r="N60" s="12"/>
      <c r="O60" s="12"/>
      <c r="P60" s="12"/>
      <c r="Q60" s="12"/>
      <c r="R60" s="12"/>
      <c r="S60" s="12"/>
      <c r="T60" s="12"/>
      <c r="U60" s="12"/>
      <c r="V60" s="12"/>
      <c r="W60" s="12"/>
      <c r="X60" s="12"/>
      <c r="Y60" s="12"/>
      <c r="Z60" s="12"/>
      <c r="AA60" s="12"/>
      <c r="AB60" s="12"/>
      <c r="AC60" s="12"/>
      <c r="AD60" s="12"/>
      <c r="AE60" s="12"/>
      <c r="AF60" s="12"/>
      <c r="AG60" s="12"/>
    </row>
    <row r="61" spans="1:33" ht="9.75" customHeight="1">
      <c r="A61" s="12"/>
      <c r="B61" s="54"/>
      <c r="C61" s="54"/>
      <c r="D61" s="54"/>
      <c r="E61" s="54"/>
      <c r="F61" s="54"/>
      <c r="G61" s="54"/>
      <c r="H61" s="54"/>
      <c r="I61" s="54"/>
      <c r="J61" s="54"/>
      <c r="K61" s="54"/>
      <c r="L61" s="54"/>
      <c r="M61" s="12"/>
      <c r="N61" s="12"/>
      <c r="O61" s="12"/>
      <c r="P61" s="12"/>
      <c r="Q61" s="12"/>
      <c r="R61" s="12"/>
      <c r="S61" s="12"/>
      <c r="T61" s="12"/>
      <c r="U61" s="12"/>
      <c r="V61" s="12"/>
      <c r="W61" s="12"/>
      <c r="X61" s="12"/>
      <c r="Y61" s="12"/>
      <c r="Z61" s="12"/>
      <c r="AA61" s="12"/>
      <c r="AB61" s="12"/>
      <c r="AC61" s="12"/>
      <c r="AD61" s="12"/>
      <c r="AE61" s="12"/>
      <c r="AF61" s="12"/>
      <c r="AG61" s="12"/>
    </row>
    <row r="62" spans="1:33" ht="15" customHeight="1">
      <c r="A62" s="12"/>
      <c r="B62" s="54"/>
      <c r="C62" s="54" t="s">
        <v>343</v>
      </c>
      <c r="D62" s="54" t="s">
        <v>105</v>
      </c>
      <c r="E62" s="54"/>
      <c r="F62" s="54"/>
      <c r="G62" s="54"/>
      <c r="H62" s="54"/>
      <c r="I62" s="54"/>
      <c r="J62" s="54"/>
      <c r="K62" s="54"/>
      <c r="L62" s="54"/>
      <c r="M62" s="12"/>
      <c r="N62" s="12"/>
      <c r="O62" s="12"/>
      <c r="P62" s="12"/>
      <c r="Q62" s="12"/>
      <c r="R62" s="12"/>
      <c r="S62" s="12"/>
      <c r="T62" s="12"/>
      <c r="U62" s="12"/>
      <c r="V62" s="12"/>
      <c r="W62" s="12"/>
      <c r="X62" s="12"/>
      <c r="Y62" s="12"/>
      <c r="Z62" s="12"/>
      <c r="AA62" s="12"/>
      <c r="AB62" s="12"/>
      <c r="AC62" s="12"/>
      <c r="AD62" s="12"/>
      <c r="AE62" s="12"/>
      <c r="AF62" s="12"/>
      <c r="AG62" s="12"/>
    </row>
    <row r="63" spans="1:33" ht="15" customHeight="1">
      <c r="A63" s="12"/>
      <c r="B63" s="54"/>
      <c r="C63" s="54"/>
      <c r="D63" s="55" t="s">
        <v>552</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ht="15" customHeight="1">
      <c r="A64" s="12"/>
      <c r="B64" s="54"/>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ht="10.5" customHeight="1">
      <c r="A65" s="12"/>
      <c r="B65" s="54"/>
      <c r="C65" s="54"/>
      <c r="D65" s="55"/>
      <c r="E65" s="55"/>
      <c r="F65" s="55"/>
      <c r="G65" s="55"/>
      <c r="H65" s="55"/>
      <c r="I65" s="55"/>
      <c r="J65" s="55"/>
      <c r="K65" s="55"/>
      <c r="L65" s="55"/>
      <c r="M65" s="55"/>
      <c r="N65" s="55"/>
      <c r="O65" s="12"/>
      <c r="P65" s="12"/>
      <c r="Q65" s="12"/>
      <c r="R65" s="12"/>
      <c r="S65" s="12"/>
      <c r="T65" s="12"/>
      <c r="U65" s="12"/>
      <c r="V65" s="12"/>
      <c r="W65" s="12"/>
      <c r="X65" s="12"/>
      <c r="Y65" s="12"/>
      <c r="Z65" s="12"/>
      <c r="AA65" s="12"/>
      <c r="AB65" s="12"/>
      <c r="AC65" s="12"/>
      <c r="AD65" s="12"/>
      <c r="AE65" s="12"/>
      <c r="AF65" s="12"/>
      <c r="AG65" s="12"/>
    </row>
    <row r="66" spans="1:33" ht="16.5" customHeight="1">
      <c r="A66" s="12"/>
      <c r="B66" s="54"/>
      <c r="C66" s="54"/>
      <c r="D66" s="55"/>
      <c r="E66" s="55"/>
      <c r="F66" s="55"/>
      <c r="G66" s="55"/>
      <c r="H66" s="55"/>
      <c r="I66" s="55"/>
      <c r="J66" s="55"/>
      <c r="K66" s="55"/>
      <c r="L66" s="55"/>
      <c r="M66" s="55"/>
      <c r="N66" s="55"/>
      <c r="O66" s="12"/>
      <c r="P66" s="12"/>
      <c r="Q66" s="12"/>
      <c r="R66" s="12"/>
      <c r="S66" s="12"/>
      <c r="T66" s="12"/>
      <c r="U66" s="12"/>
      <c r="V66" s="12"/>
      <c r="W66" s="12"/>
      <c r="X66" s="12"/>
      <c r="Y66" s="12"/>
      <c r="Z66" s="12"/>
      <c r="AA66" s="12"/>
      <c r="AB66" s="12"/>
      <c r="AC66" s="12"/>
      <c r="AD66" s="12"/>
      <c r="AE66" s="12"/>
      <c r="AF66" s="12"/>
      <c r="AG66" s="12"/>
    </row>
    <row r="67" spans="1:33" ht="9" customHeight="1">
      <c r="A67" s="12"/>
      <c r="B67" s="54"/>
      <c r="C67" s="54"/>
      <c r="D67" s="55"/>
      <c r="E67" s="55"/>
      <c r="F67" s="55"/>
      <c r="G67" s="55"/>
      <c r="H67" s="55"/>
      <c r="I67" s="55"/>
      <c r="J67" s="55"/>
      <c r="K67" s="55"/>
      <c r="L67" s="55"/>
      <c r="M67" s="55"/>
      <c r="N67" s="55"/>
      <c r="O67" s="12"/>
      <c r="P67" s="12"/>
      <c r="Q67" s="12"/>
      <c r="R67" s="12"/>
      <c r="S67" s="12"/>
      <c r="T67" s="12"/>
      <c r="U67" s="12"/>
      <c r="V67" s="12"/>
      <c r="W67" s="12"/>
      <c r="X67" s="12"/>
      <c r="Y67" s="12"/>
      <c r="Z67" s="12"/>
      <c r="AA67" s="12"/>
      <c r="AB67" s="12"/>
      <c r="AC67" s="12"/>
      <c r="AD67" s="12"/>
      <c r="AE67" s="12"/>
      <c r="AF67" s="12"/>
      <c r="AG67" s="12"/>
    </row>
    <row r="68" spans="1:33" ht="15" customHeight="1">
      <c r="A68" s="12"/>
      <c r="B68" s="54"/>
      <c r="C68" s="54" t="s">
        <v>371</v>
      </c>
      <c r="D68" s="54" t="s">
        <v>426</v>
      </c>
      <c r="E68" s="54"/>
      <c r="F68" s="54"/>
      <c r="G68" s="54"/>
      <c r="H68" s="54"/>
      <c r="I68" s="54"/>
      <c r="J68" s="54"/>
      <c r="K68" s="54"/>
      <c r="L68" s="54"/>
      <c r="M68" s="12"/>
      <c r="N68" s="12"/>
      <c r="O68" s="12"/>
      <c r="P68" s="12"/>
      <c r="Q68" s="12"/>
      <c r="R68" s="12"/>
      <c r="S68" s="12"/>
      <c r="T68" s="12"/>
      <c r="U68" s="12"/>
      <c r="V68" s="12"/>
      <c r="W68" s="12"/>
      <c r="X68" s="12"/>
      <c r="Y68" s="12"/>
      <c r="Z68" s="12"/>
      <c r="AA68" s="12"/>
      <c r="AB68" s="12"/>
      <c r="AC68" s="12"/>
      <c r="AD68" s="12"/>
      <c r="AE68" s="12"/>
      <c r="AF68" s="12"/>
      <c r="AG68" s="12"/>
    </row>
    <row r="69" spans="1:33" ht="15" customHeight="1">
      <c r="A69" s="12"/>
      <c r="B69" s="54"/>
      <c r="C69" s="54"/>
      <c r="D69" s="54" t="s">
        <v>157</v>
      </c>
      <c r="E69" s="54"/>
      <c r="F69" s="54"/>
      <c r="G69" s="54"/>
      <c r="H69" s="54"/>
      <c r="I69" s="54"/>
      <c r="J69" s="54"/>
      <c r="K69" s="54"/>
      <c r="L69" s="54"/>
      <c r="M69" s="12"/>
      <c r="N69" s="12"/>
      <c r="O69" s="12"/>
      <c r="P69" s="12"/>
      <c r="Q69" s="12"/>
      <c r="R69" s="12"/>
      <c r="S69" s="12"/>
      <c r="T69" s="12"/>
      <c r="U69" s="12"/>
      <c r="V69" s="12"/>
      <c r="W69" s="12"/>
      <c r="X69" s="12"/>
      <c r="Y69" s="12"/>
      <c r="Z69" s="12"/>
      <c r="AA69" s="12"/>
      <c r="AB69" s="12"/>
      <c r="AC69" s="12"/>
      <c r="AD69" s="12"/>
      <c r="AE69" s="12"/>
      <c r="AF69" s="12"/>
      <c r="AG69" s="12"/>
    </row>
    <row r="70" spans="1:33" ht="15" customHeight="1">
      <c r="A70" s="12"/>
      <c r="B70" s="54"/>
      <c r="C70" s="54"/>
      <c r="D70" s="54" t="s">
        <v>472</v>
      </c>
      <c r="F70" s="54"/>
      <c r="G70" s="54"/>
      <c r="H70" s="54"/>
      <c r="I70" s="54"/>
      <c r="J70" s="54"/>
      <c r="K70" s="54"/>
      <c r="L70" s="54"/>
      <c r="M70" s="12"/>
      <c r="N70" s="12"/>
      <c r="O70" s="12"/>
      <c r="P70" s="12"/>
      <c r="Q70" s="12"/>
      <c r="R70" s="12"/>
      <c r="S70" s="12"/>
      <c r="T70" s="12"/>
      <c r="U70" s="12"/>
      <c r="V70" s="12"/>
      <c r="W70" s="12"/>
      <c r="X70" s="12"/>
      <c r="Y70" s="12"/>
      <c r="Z70" s="12"/>
      <c r="AA70" s="12"/>
      <c r="AB70" s="12"/>
      <c r="AC70" s="12"/>
      <c r="AD70" s="12"/>
      <c r="AE70" s="12"/>
      <c r="AF70" s="12"/>
      <c r="AG70" s="12"/>
    </row>
    <row r="71" spans="1:33" ht="15" customHeight="1">
      <c r="A71" s="12"/>
      <c r="B71" s="54"/>
      <c r="C71" s="54"/>
      <c r="D71" s="55" t="s">
        <v>63</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ht="15" customHeight="1">
      <c r="A72" s="12"/>
      <c r="B72" s="54"/>
      <c r="C72" s="54"/>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ht="15" customHeight="1">
      <c r="A73" s="12"/>
      <c r="B73" s="54"/>
      <c r="C73" s="54"/>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ht="15" customHeight="1">
      <c r="A74" s="12"/>
      <c r="B74" s="54"/>
      <c r="C74" s="54"/>
      <c r="D74" s="640" t="s">
        <v>540</v>
      </c>
      <c r="E74" s="640"/>
      <c r="F74" s="640"/>
      <c r="G74" s="640"/>
      <c r="H74" s="640"/>
      <c r="I74" s="640"/>
      <c r="J74" s="640"/>
      <c r="K74" s="640"/>
      <c r="L74" s="640"/>
      <c r="M74" s="640"/>
      <c r="N74" s="640"/>
      <c r="O74" s="55"/>
      <c r="P74" s="55"/>
      <c r="Q74" s="55"/>
      <c r="R74" s="55"/>
      <c r="S74" s="55"/>
      <c r="T74" s="55"/>
      <c r="U74" s="55"/>
      <c r="V74" s="55"/>
      <c r="W74" s="55"/>
      <c r="X74" s="55"/>
      <c r="Y74" s="55"/>
      <c r="Z74" s="55"/>
      <c r="AA74" s="55"/>
      <c r="AB74" s="55"/>
      <c r="AC74" s="55"/>
      <c r="AD74" s="55"/>
      <c r="AE74" s="55"/>
      <c r="AF74" s="55"/>
      <c r="AG74" s="55"/>
    </row>
    <row r="75" spans="1:33" ht="15" customHeight="1">
      <c r="A75" s="12"/>
      <c r="B75" s="54"/>
      <c r="C75" s="54"/>
      <c r="D75" s="640"/>
      <c r="E75" s="640"/>
      <c r="F75" s="640"/>
      <c r="G75" s="640"/>
      <c r="H75" s="640"/>
      <c r="I75" s="640"/>
      <c r="J75" s="640"/>
      <c r="K75" s="640"/>
      <c r="L75" s="640"/>
      <c r="M75" s="640"/>
      <c r="N75" s="640"/>
      <c r="O75" s="55"/>
      <c r="P75" s="55"/>
      <c r="Q75" s="55"/>
      <c r="R75" s="55"/>
      <c r="S75" s="55"/>
      <c r="T75" s="55"/>
      <c r="U75" s="55"/>
      <c r="V75" s="55"/>
      <c r="W75" s="55"/>
      <c r="X75" s="55"/>
      <c r="Y75" s="55"/>
      <c r="Z75" s="55"/>
      <c r="AA75" s="55"/>
      <c r="AB75" s="55"/>
      <c r="AC75" s="55"/>
      <c r="AD75" s="55"/>
      <c r="AE75" s="55"/>
      <c r="AF75" s="55"/>
      <c r="AG75" s="55"/>
    </row>
    <row r="76" spans="1:33" ht="15" customHeight="1">
      <c r="A76" s="12"/>
      <c r="B76" s="54"/>
      <c r="C76" s="54"/>
      <c r="D76" s="54" t="s">
        <v>541</v>
      </c>
      <c r="E76" s="54" t="s">
        <v>542</v>
      </c>
      <c r="F76" s="54"/>
      <c r="G76" s="54"/>
      <c r="H76" s="54"/>
      <c r="I76" s="54"/>
      <c r="J76" s="54"/>
      <c r="K76" s="54"/>
      <c r="L76" s="54"/>
      <c r="M76" s="12"/>
      <c r="N76" s="12"/>
      <c r="O76" s="12"/>
      <c r="P76" s="12"/>
      <c r="Q76" s="12"/>
      <c r="R76" s="12"/>
      <c r="S76" s="12"/>
      <c r="T76" s="12"/>
      <c r="U76" s="12"/>
      <c r="V76" s="12"/>
      <c r="W76" s="12"/>
      <c r="X76" s="12"/>
      <c r="Y76" s="12"/>
      <c r="Z76" s="12"/>
      <c r="AA76" s="12"/>
      <c r="AB76" s="12"/>
      <c r="AC76" s="12"/>
      <c r="AD76" s="12"/>
      <c r="AE76" s="12"/>
      <c r="AF76" s="12"/>
      <c r="AG76" s="12"/>
    </row>
    <row r="77" spans="1:33" ht="15" customHeight="1">
      <c r="A77" s="12"/>
      <c r="B77" s="54"/>
      <c r="C77" s="54"/>
      <c r="D77" s="54" t="s">
        <v>543</v>
      </c>
      <c r="E77" s="55" t="s">
        <v>164</v>
      </c>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ht="15" customHeight="1">
      <c r="A78" s="12"/>
      <c r="B78" s="54"/>
      <c r="C78" s="54"/>
      <c r="D78" s="54"/>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ht="15" customHeight="1">
      <c r="A79" s="12"/>
      <c r="B79" s="54"/>
      <c r="C79" s="54"/>
      <c r="D79" s="641" t="s">
        <v>514</v>
      </c>
      <c r="E79" s="641"/>
      <c r="F79" s="641"/>
      <c r="G79" s="641"/>
      <c r="H79" s="641"/>
      <c r="I79" s="641"/>
      <c r="J79" s="641"/>
      <c r="K79" s="641"/>
      <c r="L79" s="641"/>
      <c r="M79" s="641"/>
      <c r="N79" s="641"/>
      <c r="O79" s="56"/>
      <c r="P79" s="56"/>
      <c r="Q79" s="56"/>
      <c r="R79" s="56"/>
      <c r="S79" s="56"/>
      <c r="T79" s="56"/>
      <c r="U79" s="56"/>
      <c r="V79" s="56"/>
      <c r="W79" s="56"/>
      <c r="X79" s="56"/>
      <c r="Y79" s="56"/>
      <c r="Z79" s="56"/>
      <c r="AA79" s="56"/>
      <c r="AB79" s="56"/>
      <c r="AC79" s="56"/>
      <c r="AD79" s="56"/>
      <c r="AE79" s="56"/>
      <c r="AF79" s="56"/>
      <c r="AG79" s="56"/>
    </row>
    <row r="80" spans="1:33" ht="15" customHeight="1">
      <c r="A80" s="12"/>
      <c r="B80" s="54"/>
      <c r="C80" s="54"/>
      <c r="D80" s="640" t="s">
        <v>503</v>
      </c>
      <c r="E80" s="640"/>
      <c r="F80" s="640"/>
      <c r="G80" s="640"/>
      <c r="H80" s="640"/>
      <c r="I80" s="640"/>
      <c r="J80" s="640"/>
      <c r="K80" s="640"/>
      <c r="L80" s="640"/>
      <c r="M80" s="640"/>
      <c r="N80" s="640"/>
      <c r="O80" s="55"/>
      <c r="P80" s="55"/>
      <c r="Q80" s="55"/>
      <c r="R80" s="55"/>
      <c r="S80" s="55"/>
      <c r="T80" s="55"/>
      <c r="U80" s="55"/>
      <c r="V80" s="55"/>
      <c r="W80" s="55"/>
      <c r="X80" s="55"/>
      <c r="Y80" s="55"/>
      <c r="Z80" s="55"/>
      <c r="AA80" s="55"/>
      <c r="AB80" s="55"/>
      <c r="AC80" s="55"/>
      <c r="AD80" s="55"/>
      <c r="AE80" s="55"/>
      <c r="AF80" s="55"/>
      <c r="AG80" s="55"/>
    </row>
    <row r="81" spans="1:33" ht="15" customHeight="1">
      <c r="A81" s="12"/>
      <c r="B81" s="54"/>
      <c r="C81" s="54"/>
      <c r="D81" s="640"/>
      <c r="E81" s="640"/>
      <c r="F81" s="640"/>
      <c r="G81" s="640"/>
      <c r="H81" s="640"/>
      <c r="I81" s="640"/>
      <c r="J81" s="640"/>
      <c r="K81" s="640"/>
      <c r="L81" s="640"/>
      <c r="M81" s="640"/>
      <c r="N81" s="640"/>
      <c r="O81" s="55"/>
      <c r="P81" s="55"/>
      <c r="Q81" s="55"/>
      <c r="R81" s="55"/>
      <c r="S81" s="55"/>
      <c r="T81" s="55"/>
      <c r="U81" s="55"/>
      <c r="V81" s="55"/>
      <c r="W81" s="55"/>
      <c r="X81" s="55"/>
      <c r="Y81" s="55"/>
      <c r="Z81" s="55"/>
      <c r="AA81" s="55"/>
      <c r="AB81" s="55"/>
      <c r="AC81" s="55"/>
      <c r="AD81" s="55"/>
      <c r="AE81" s="55"/>
      <c r="AF81" s="55"/>
      <c r="AG81" s="55"/>
    </row>
    <row r="82" spans="1:33" ht="9" customHeight="1">
      <c r="A82" s="12"/>
      <c r="B82" s="54"/>
      <c r="C82" s="54"/>
      <c r="D82" s="640"/>
      <c r="E82" s="640"/>
      <c r="F82" s="640"/>
      <c r="G82" s="640"/>
      <c r="H82" s="640"/>
      <c r="I82" s="640"/>
      <c r="J82" s="640"/>
      <c r="K82" s="640"/>
      <c r="L82" s="640"/>
      <c r="M82" s="640"/>
      <c r="N82" s="640"/>
      <c r="O82" s="12"/>
      <c r="P82" s="12"/>
      <c r="Q82" s="12"/>
      <c r="R82" s="12"/>
      <c r="S82" s="12"/>
      <c r="T82" s="12"/>
      <c r="U82" s="12"/>
      <c r="V82" s="12"/>
      <c r="W82" s="12"/>
      <c r="X82" s="12"/>
      <c r="Y82" s="12"/>
      <c r="Z82" s="12"/>
      <c r="AA82" s="12"/>
      <c r="AB82" s="12"/>
      <c r="AC82" s="12"/>
      <c r="AD82" s="12"/>
      <c r="AE82" s="12"/>
      <c r="AF82" s="12"/>
      <c r="AG82" s="12"/>
    </row>
    <row r="83" spans="1:33" ht="15" customHeight="1">
      <c r="A83" s="12"/>
      <c r="B83" s="54"/>
      <c r="C83" s="54" t="s">
        <v>221</v>
      </c>
      <c r="D83" s="54" t="s">
        <v>395</v>
      </c>
      <c r="E83" s="54"/>
      <c r="F83" s="54"/>
      <c r="G83" s="54"/>
      <c r="H83" s="54"/>
      <c r="I83" s="54"/>
      <c r="J83" s="54"/>
      <c r="K83" s="54"/>
      <c r="L83" s="54"/>
      <c r="M83" s="12"/>
      <c r="N83" s="12"/>
      <c r="O83" s="12"/>
      <c r="P83" s="12"/>
      <c r="Q83" s="12"/>
      <c r="R83" s="12"/>
      <c r="S83" s="12"/>
      <c r="T83" s="12"/>
      <c r="U83" s="12"/>
      <c r="V83" s="12"/>
      <c r="W83" s="12"/>
      <c r="X83" s="12"/>
      <c r="Y83" s="12"/>
      <c r="Z83" s="12"/>
      <c r="AA83" s="12"/>
      <c r="AB83" s="12"/>
      <c r="AC83" s="12"/>
      <c r="AD83" s="12"/>
      <c r="AE83" s="12"/>
      <c r="AF83" s="12"/>
      <c r="AG83" s="12"/>
    </row>
    <row r="84" spans="1:33" ht="15" customHeight="1">
      <c r="A84" s="12"/>
      <c r="B84" s="54"/>
      <c r="C84" s="54"/>
      <c r="D84" s="54" t="s">
        <v>544</v>
      </c>
      <c r="E84" s="54"/>
      <c r="F84" s="54"/>
      <c r="G84" s="54"/>
      <c r="H84" s="54"/>
      <c r="I84" s="54"/>
      <c r="J84" s="54"/>
      <c r="K84" s="54"/>
      <c r="L84" s="54"/>
      <c r="M84" s="12"/>
      <c r="N84" s="12"/>
      <c r="O84" s="12"/>
      <c r="P84" s="12"/>
      <c r="Q84" s="12"/>
      <c r="R84" s="12"/>
      <c r="S84" s="12"/>
      <c r="T84" s="12"/>
      <c r="U84" s="12"/>
      <c r="V84" s="12"/>
      <c r="W84" s="12"/>
      <c r="X84" s="12"/>
      <c r="Y84" s="12"/>
      <c r="Z84" s="12"/>
      <c r="AA84" s="12"/>
      <c r="AB84" s="12"/>
      <c r="AC84" s="12"/>
      <c r="AD84" s="12"/>
      <c r="AE84" s="12"/>
      <c r="AF84" s="12"/>
      <c r="AG84" s="12"/>
    </row>
    <row r="85" spans="1:33" ht="5.25" customHeight="1">
      <c r="A85" s="12"/>
      <c r="B85" s="54"/>
      <c r="C85" s="54"/>
      <c r="D85" s="54"/>
      <c r="E85" s="54"/>
      <c r="F85" s="54"/>
      <c r="G85" s="54"/>
      <c r="H85" s="54"/>
      <c r="I85" s="54"/>
      <c r="J85" s="54"/>
      <c r="K85" s="54"/>
      <c r="L85" s="54"/>
      <c r="M85" s="12"/>
      <c r="N85" s="12"/>
      <c r="O85" s="12"/>
      <c r="P85" s="12"/>
      <c r="Q85" s="12"/>
      <c r="R85" s="12"/>
      <c r="S85" s="12"/>
      <c r="T85" s="12"/>
      <c r="U85" s="12"/>
      <c r="V85" s="12"/>
      <c r="W85" s="12"/>
      <c r="X85" s="12"/>
      <c r="Y85" s="12"/>
      <c r="Z85" s="12"/>
      <c r="AA85" s="12"/>
      <c r="AB85" s="12"/>
      <c r="AC85" s="12"/>
      <c r="AD85" s="12"/>
      <c r="AE85" s="12"/>
      <c r="AF85" s="12"/>
      <c r="AG85" s="12"/>
    </row>
    <row r="86" spans="1:33" ht="15" customHeight="1">
      <c r="A86" s="12"/>
      <c r="B86" s="54"/>
      <c r="C86" s="54"/>
      <c r="D86" s="54" t="s">
        <v>152</v>
      </c>
      <c r="E86" s="54"/>
      <c r="F86" s="54" t="s">
        <v>20</v>
      </c>
      <c r="G86" s="12"/>
      <c r="H86" s="54"/>
      <c r="I86" s="54"/>
      <c r="J86" s="54"/>
      <c r="L86" s="54"/>
      <c r="M86" s="12"/>
      <c r="N86" s="12"/>
      <c r="O86" s="12"/>
      <c r="P86" s="12"/>
      <c r="Q86" s="12"/>
      <c r="R86" s="12"/>
      <c r="S86" s="12"/>
      <c r="T86" s="12"/>
      <c r="U86" s="12"/>
      <c r="V86" s="12"/>
      <c r="W86" s="12"/>
      <c r="X86" s="12"/>
      <c r="Y86" s="12"/>
      <c r="Z86" s="12"/>
      <c r="AA86" s="12"/>
      <c r="AB86" s="12"/>
      <c r="AC86" s="12"/>
      <c r="AD86" s="12"/>
      <c r="AE86" s="12"/>
      <c r="AF86" s="12"/>
      <c r="AG86" s="12"/>
    </row>
    <row r="87" spans="1:33" ht="15" customHeight="1">
      <c r="A87" s="12"/>
      <c r="B87" s="54"/>
      <c r="C87" s="54"/>
      <c r="D87" s="54" t="s">
        <v>352</v>
      </c>
      <c r="E87" s="54"/>
      <c r="F87" s="54"/>
      <c r="G87" s="54"/>
      <c r="H87" s="54"/>
      <c r="I87" s="54"/>
      <c r="J87" s="54"/>
      <c r="K87" s="54"/>
      <c r="L87" s="54"/>
      <c r="M87" s="12"/>
      <c r="N87" s="12"/>
      <c r="O87" s="12"/>
      <c r="P87" s="12"/>
      <c r="Q87" s="12"/>
      <c r="R87" s="12"/>
      <c r="S87" s="12"/>
      <c r="T87" s="12"/>
      <c r="U87" s="12"/>
      <c r="V87" s="12"/>
      <c r="W87" s="12"/>
      <c r="X87" s="12"/>
      <c r="Y87" s="12"/>
      <c r="Z87" s="12"/>
      <c r="AA87" s="12"/>
      <c r="AB87" s="12"/>
      <c r="AC87" s="12"/>
      <c r="AD87" s="12"/>
      <c r="AE87" s="12"/>
      <c r="AF87" s="12"/>
      <c r="AG87" s="12"/>
    </row>
    <row r="88" spans="1:33" ht="15" customHeight="1">
      <c r="A88" s="12"/>
      <c r="B88" s="54"/>
      <c r="C88" s="54"/>
      <c r="D88" s="54" t="s">
        <v>206</v>
      </c>
      <c r="E88" s="54"/>
      <c r="F88" s="54"/>
      <c r="G88" s="54" t="s">
        <v>545</v>
      </c>
      <c r="H88" s="12"/>
      <c r="I88" s="54"/>
      <c r="J88" s="54"/>
      <c r="K88" s="54"/>
      <c r="L88" s="54"/>
      <c r="N88" s="12"/>
      <c r="O88" s="12"/>
      <c r="P88" s="12"/>
      <c r="Q88" s="12"/>
      <c r="R88" s="12"/>
      <c r="S88" s="12"/>
      <c r="T88" s="12"/>
      <c r="U88" s="12"/>
      <c r="V88" s="12"/>
      <c r="W88" s="12"/>
      <c r="X88" s="12"/>
      <c r="Y88" s="12"/>
      <c r="Z88" s="12"/>
      <c r="AA88" s="12"/>
      <c r="AB88" s="12"/>
      <c r="AC88" s="12"/>
      <c r="AD88" s="12"/>
      <c r="AE88" s="12"/>
      <c r="AF88" s="12"/>
      <c r="AG88" s="12"/>
    </row>
    <row r="89" spans="1:33" ht="5.25" customHeight="1">
      <c r="A89" s="12"/>
      <c r="B89" s="54"/>
      <c r="C89" s="54"/>
      <c r="D89" s="54"/>
      <c r="E89" s="54"/>
      <c r="F89" s="54"/>
      <c r="G89" s="54"/>
      <c r="H89" s="12"/>
      <c r="I89" s="54"/>
      <c r="J89" s="54"/>
      <c r="K89" s="54"/>
      <c r="L89" s="54"/>
      <c r="M89" s="12"/>
      <c r="N89" s="12"/>
      <c r="O89" s="12"/>
      <c r="P89" s="12"/>
      <c r="Q89" s="12"/>
      <c r="R89" s="12"/>
      <c r="S89" s="12"/>
      <c r="T89" s="12"/>
      <c r="U89" s="12"/>
      <c r="V89" s="12"/>
      <c r="W89" s="12"/>
      <c r="X89" s="12"/>
      <c r="Y89" s="12"/>
      <c r="Z89" s="12"/>
      <c r="AA89" s="12"/>
      <c r="AB89" s="12"/>
      <c r="AC89" s="12"/>
      <c r="AD89" s="12"/>
      <c r="AE89" s="12"/>
      <c r="AF89" s="12"/>
      <c r="AG89" s="12"/>
    </row>
    <row r="90" spans="1:33" ht="15" customHeight="1">
      <c r="A90" s="12"/>
      <c r="B90" s="54"/>
      <c r="C90" s="54"/>
      <c r="D90" s="55" t="s">
        <v>546</v>
      </c>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ht="15" customHeight="1">
      <c r="A91" s="12"/>
      <c r="B91" s="54"/>
      <c r="C91" s="54"/>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c r="B92" s="61"/>
      <c r="C92" s="61"/>
      <c r="D92" s="55"/>
      <c r="E92" s="55"/>
      <c r="F92" s="55"/>
      <c r="G92" s="55"/>
      <c r="H92" s="55"/>
      <c r="I92" s="55"/>
      <c r="J92" s="55"/>
      <c r="K92" s="55"/>
      <c r="L92" s="55"/>
      <c r="M92" s="55"/>
      <c r="N92" s="55"/>
    </row>
    <row r="93" spans="1:33">
      <c r="B93" s="61"/>
      <c r="C93" s="61"/>
      <c r="D93" s="61"/>
      <c r="E93" s="61"/>
      <c r="F93" s="61"/>
      <c r="G93" s="61"/>
      <c r="H93" s="61"/>
      <c r="I93" s="61"/>
      <c r="J93" s="61"/>
      <c r="K93" s="61"/>
      <c r="L93" s="61"/>
    </row>
    <row r="94" spans="1:33">
      <c r="B94" s="61"/>
      <c r="C94" s="61"/>
      <c r="D94" s="61"/>
      <c r="E94" s="61"/>
      <c r="F94" s="61"/>
      <c r="G94" s="61"/>
      <c r="H94" s="61"/>
      <c r="I94" s="61"/>
      <c r="J94" s="61"/>
      <c r="K94" s="61"/>
      <c r="L94" s="61"/>
    </row>
    <row r="95" spans="1:33">
      <c r="B95" s="61"/>
      <c r="C95" s="61"/>
      <c r="D95" s="61"/>
      <c r="E95" s="61"/>
      <c r="F95" s="61"/>
      <c r="G95" s="61"/>
      <c r="H95" s="61"/>
      <c r="I95" s="61"/>
      <c r="J95" s="61"/>
      <c r="K95" s="61"/>
      <c r="L95" s="61"/>
    </row>
    <row r="96" spans="1:33">
      <c r="B96" s="61"/>
      <c r="C96" s="61"/>
      <c r="D96" s="61"/>
      <c r="E96" s="61"/>
      <c r="F96" s="61"/>
      <c r="G96" s="61"/>
      <c r="H96" s="61"/>
      <c r="I96" s="61"/>
      <c r="J96" s="61"/>
      <c r="K96" s="61"/>
      <c r="L96" s="61"/>
    </row>
    <row r="97" spans="2:12">
      <c r="B97" s="61"/>
      <c r="C97" s="61"/>
      <c r="D97" s="61"/>
      <c r="E97" s="61"/>
      <c r="F97" s="61"/>
      <c r="G97" s="61"/>
      <c r="H97" s="61"/>
      <c r="I97" s="61"/>
      <c r="J97" s="61"/>
      <c r="K97" s="61"/>
      <c r="L97" s="61"/>
    </row>
    <row r="98" spans="2:12">
      <c r="B98" s="61"/>
      <c r="C98" s="61"/>
      <c r="D98" s="61"/>
      <c r="E98" s="61"/>
      <c r="F98" s="61"/>
      <c r="G98" s="61"/>
      <c r="H98" s="61"/>
      <c r="I98" s="61"/>
      <c r="J98" s="61"/>
      <c r="K98" s="61"/>
      <c r="L98" s="61"/>
    </row>
    <row r="99" spans="2:12">
      <c r="B99" s="61"/>
      <c r="C99" s="61"/>
      <c r="D99" s="61"/>
      <c r="E99" s="61"/>
      <c r="F99" s="61"/>
      <c r="G99" s="61"/>
      <c r="H99" s="61"/>
      <c r="I99" s="61"/>
      <c r="J99" s="61"/>
      <c r="K99" s="61"/>
      <c r="L99" s="61"/>
    </row>
    <row r="126" spans="9:9">
      <c r="I126" s="642" t="s">
        <v>385</v>
      </c>
    </row>
  </sheetData>
  <mergeCells count="19">
    <mergeCell ref="A2:N2"/>
    <mergeCell ref="D79:N79"/>
    <mergeCell ref="C5:N7"/>
    <mergeCell ref="C10:N15"/>
    <mergeCell ref="C16:N19"/>
    <mergeCell ref="D32:N34"/>
    <mergeCell ref="D35:N37"/>
    <mergeCell ref="D39:N40"/>
    <mergeCell ref="D41:N45"/>
    <mergeCell ref="D49:N51"/>
    <mergeCell ref="D52:N53"/>
    <mergeCell ref="D54:N55"/>
    <mergeCell ref="D63:N66"/>
    <mergeCell ref="D71:N73"/>
    <mergeCell ref="D74:N75"/>
    <mergeCell ref="E77:N78"/>
    <mergeCell ref="D80:N82"/>
    <mergeCell ref="D90:N91"/>
    <mergeCell ref="C21:N28"/>
  </mergeCells>
  <phoneticPr fontId="20"/>
  <pageMargins left="0.59055118110236227" right="0.74803149606299213" top="0.74803149606299213" bottom="0.3" header="0.51181102362204722" footer="0.2"/>
  <pageSetup paperSize="9" scale="92" fitToWidth="1" fitToHeight="1" orientation="portrait" usePrinterDefaults="1" r:id="rId1"/>
  <headerFooter alignWithMargins="0"/>
  <rowBreaks count="1" manualBreakCount="1">
    <brk id="60"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52">
    <tabColor indexed="8"/>
  </sheetPr>
  <dimension ref="A5:K52"/>
  <sheetViews>
    <sheetView view="pageBreakPreview" zoomScale="115" zoomScaleSheetLayoutView="115" workbookViewId="0"/>
  </sheetViews>
  <sheetFormatPr defaultColWidth="9" defaultRowHeight="13"/>
  <cols>
    <col min="1" max="1" width="4.26953125" style="1" customWidth="1"/>
    <col min="2" max="2" width="6.6328125" style="1" customWidth="1"/>
    <col min="3" max="3" width="10.6328125" style="1" customWidth="1"/>
    <col min="4" max="8" width="9" style="1" bestFit="1" customWidth="0"/>
    <col min="9" max="9" width="4.90625" style="1" customWidth="1"/>
    <col min="10" max="10" width="9" style="1" bestFit="1" customWidth="0"/>
    <col min="11" max="11" width="6.6328125" style="1" customWidth="1"/>
    <col min="12" max="12" width="9" style="1" bestFit="1" customWidth="0"/>
    <col min="13" max="16384" width="9" style="1"/>
  </cols>
  <sheetData>
    <row r="1" spans="1:11" ht="24" customHeight="1"/>
    <row r="2" spans="1:11" ht="24" customHeight="1"/>
    <row r="3" spans="1:11" ht="24" customHeight="1"/>
    <row r="4" spans="1:11" ht="24" customHeight="1"/>
    <row r="5" spans="1:11" ht="24" customHeight="1">
      <c r="B5" s="643"/>
      <c r="C5" s="643"/>
      <c r="D5" s="643"/>
      <c r="E5" s="643"/>
      <c r="F5" s="643"/>
      <c r="G5" s="643"/>
      <c r="H5" s="643"/>
      <c r="I5" s="643"/>
      <c r="J5" s="643"/>
      <c r="K5" s="643"/>
    </row>
    <row r="6" spans="1:11" ht="24" customHeight="1">
      <c r="B6" s="643"/>
      <c r="C6" s="643"/>
      <c r="D6" s="643"/>
      <c r="E6" s="643"/>
      <c r="F6" s="643"/>
      <c r="G6" s="643"/>
      <c r="H6" s="643"/>
      <c r="I6" s="643"/>
      <c r="J6" s="643"/>
      <c r="K6" s="643"/>
    </row>
    <row r="7" spans="1:11" ht="24" customHeight="1">
      <c r="B7" s="643"/>
      <c r="C7" s="643"/>
      <c r="D7" s="643"/>
      <c r="E7" s="643"/>
      <c r="F7" s="643"/>
      <c r="G7" s="643"/>
      <c r="H7" s="643"/>
      <c r="I7" s="643"/>
      <c r="J7" s="643"/>
      <c r="K7" s="643"/>
    </row>
    <row r="8" spans="1:11">
      <c r="B8" s="643"/>
      <c r="C8" s="643"/>
      <c r="D8" s="643"/>
      <c r="E8" s="643"/>
      <c r="F8" s="643"/>
      <c r="G8" s="643"/>
      <c r="H8" s="643"/>
      <c r="I8" s="643"/>
      <c r="J8" s="643"/>
      <c r="K8" s="643"/>
    </row>
    <row r="9" spans="1:11" ht="22.5" customHeight="1">
      <c r="A9" s="19"/>
      <c r="B9" s="643"/>
      <c r="C9" s="643"/>
      <c r="D9" s="643"/>
      <c r="E9" s="643"/>
      <c r="F9" s="643"/>
      <c r="G9" s="643"/>
      <c r="H9" s="643"/>
      <c r="I9" s="643"/>
      <c r="J9" s="643"/>
      <c r="K9" s="643"/>
    </row>
    <row r="10" spans="1:11" ht="22.5" customHeight="1">
      <c r="A10" s="19"/>
      <c r="B10" s="643"/>
      <c r="C10" s="643"/>
      <c r="D10" s="643"/>
      <c r="E10" s="643"/>
      <c r="F10" s="643"/>
      <c r="G10" s="643"/>
      <c r="H10" s="643"/>
      <c r="I10" s="643"/>
      <c r="J10" s="643"/>
      <c r="K10" s="643"/>
    </row>
    <row r="11" spans="1:11" ht="22.5" customHeight="1">
      <c r="A11" s="19"/>
      <c r="B11" s="643"/>
      <c r="C11" s="643"/>
      <c r="D11" s="643"/>
      <c r="E11" s="643"/>
      <c r="F11" s="643"/>
      <c r="G11" s="643"/>
      <c r="H11" s="643"/>
      <c r="I11" s="643"/>
      <c r="J11" s="643"/>
      <c r="K11" s="643"/>
    </row>
    <row r="12" spans="1:11" ht="27" customHeight="1">
      <c r="A12" s="19"/>
      <c r="B12" s="643"/>
      <c r="C12" s="643"/>
      <c r="D12" s="643"/>
      <c r="E12" s="643"/>
      <c r="F12" s="643"/>
      <c r="G12" s="643"/>
      <c r="H12" s="643"/>
      <c r="I12" s="643"/>
      <c r="J12" s="643"/>
      <c r="K12" s="643"/>
    </row>
    <row r="13" spans="1:11" ht="18" customHeight="1">
      <c r="A13" s="19"/>
      <c r="B13" s="643"/>
      <c r="C13" s="643"/>
      <c r="D13" s="643"/>
      <c r="E13" s="643"/>
      <c r="F13" s="643"/>
      <c r="G13" s="643"/>
      <c r="H13" s="643"/>
      <c r="I13" s="643"/>
      <c r="J13" s="643"/>
      <c r="K13" s="643"/>
    </row>
    <row r="14" spans="1:11" ht="24.75" customHeight="1">
      <c r="A14" s="19"/>
      <c r="B14" s="644"/>
      <c r="C14" s="645"/>
      <c r="D14" s="645"/>
      <c r="E14" s="645"/>
      <c r="F14" s="645"/>
      <c r="G14" s="645"/>
      <c r="H14" s="645"/>
    </row>
    <row r="15" spans="1:11" ht="22.5" customHeight="1">
      <c r="A15" s="19"/>
      <c r="B15" s="645"/>
      <c r="C15" s="645"/>
      <c r="D15" s="645"/>
      <c r="E15" s="645"/>
      <c r="F15" s="649"/>
      <c r="H15" s="645"/>
    </row>
    <row r="16" spans="1:11" ht="22.5" customHeight="1">
      <c r="A16" s="19"/>
      <c r="B16" s="643" t="s">
        <v>408</v>
      </c>
      <c r="C16" s="645"/>
      <c r="D16" s="645"/>
      <c r="E16" s="645"/>
      <c r="F16" s="649"/>
      <c r="H16" s="645"/>
    </row>
    <row r="17" spans="1:8" ht="22.5" customHeight="1">
      <c r="A17" s="19"/>
      <c r="B17" s="643" t="s">
        <v>39</v>
      </c>
      <c r="C17" s="645"/>
      <c r="D17" s="645"/>
      <c r="E17" s="645"/>
      <c r="F17" s="649"/>
      <c r="H17" s="645"/>
    </row>
    <row r="18" spans="1:8" ht="22.5" customHeight="1">
      <c r="A18" s="19"/>
      <c r="B18" s="643" t="s">
        <v>309</v>
      </c>
      <c r="C18" s="645"/>
      <c r="D18" s="645"/>
      <c r="E18" s="645"/>
    </row>
    <row r="19" spans="1:8" ht="15" customHeight="1">
      <c r="B19" s="645"/>
      <c r="C19" s="645"/>
      <c r="D19" s="645"/>
      <c r="E19" s="645"/>
    </row>
    <row r="20" spans="1:8" ht="20.25" customHeight="1">
      <c r="B20" s="645"/>
      <c r="C20" s="646"/>
      <c r="D20" s="645"/>
      <c r="E20" s="645"/>
    </row>
    <row r="21" spans="1:8" ht="20.25" customHeight="1">
      <c r="B21" s="645"/>
      <c r="C21" s="646"/>
      <c r="D21" s="645"/>
      <c r="E21" s="645"/>
    </row>
    <row r="22" spans="1:8">
      <c r="F22" s="645"/>
      <c r="G22" s="645"/>
      <c r="H22" s="645"/>
    </row>
    <row r="23" spans="1:8" ht="16.5">
      <c r="C23" s="647"/>
      <c r="F23" s="645"/>
      <c r="G23" s="645"/>
      <c r="H23" s="645"/>
    </row>
    <row r="24" spans="1:8" ht="16.5">
      <c r="C24" s="647"/>
      <c r="F24" s="645"/>
      <c r="G24" s="645"/>
      <c r="H24" s="645"/>
    </row>
    <row r="25" spans="1:8" ht="16.5">
      <c r="C25" s="647"/>
      <c r="F25" s="645"/>
      <c r="G25" s="645"/>
      <c r="H25" s="645"/>
    </row>
    <row r="26" spans="1:8" ht="16.5">
      <c r="C26" s="647"/>
      <c r="F26" s="645"/>
      <c r="G26" s="645"/>
      <c r="H26" s="645"/>
    </row>
    <row r="27" spans="1:8" ht="16.5">
      <c r="C27" s="647"/>
      <c r="F27" s="645"/>
      <c r="G27" s="645"/>
      <c r="H27" s="645"/>
    </row>
    <row r="28" spans="1:8" ht="16.5">
      <c r="C28" s="647"/>
      <c r="F28" s="645"/>
      <c r="G28" s="645"/>
      <c r="H28" s="645"/>
    </row>
    <row r="29" spans="1:8" ht="16.5">
      <c r="C29" s="647"/>
      <c r="F29" s="645"/>
      <c r="G29" s="645"/>
      <c r="H29" s="645"/>
    </row>
    <row r="30" spans="1:8" ht="16.5">
      <c r="C30" s="647"/>
      <c r="F30" s="645"/>
      <c r="G30" s="645"/>
      <c r="H30" s="645"/>
    </row>
    <row r="31" spans="1:8">
      <c r="C31" s="8"/>
      <c r="D31" s="648"/>
      <c r="E31" s="8"/>
      <c r="F31" s="8"/>
      <c r="G31" s="8"/>
    </row>
    <row r="32" spans="1:8">
      <c r="C32" s="648"/>
      <c r="D32" s="648"/>
      <c r="E32" s="8"/>
      <c r="F32" s="8"/>
      <c r="G32" s="8"/>
    </row>
    <row r="33" spans="3:7">
      <c r="C33" s="648"/>
      <c r="D33" s="648"/>
      <c r="E33" s="8"/>
      <c r="F33" s="8"/>
      <c r="G33" s="8"/>
    </row>
    <row r="35" spans="3:7" ht="17.25" customHeight="1"/>
    <row r="36" spans="3:7" ht="17.25" customHeight="1"/>
    <row r="52" spans="6:6">
      <c r="F52" s="416"/>
    </row>
  </sheetData>
  <phoneticPr fontId="5"/>
  <pageMargins left="0.75" right="0.75" top="1" bottom="1" header="0.51200000000000001" footer="0.51200000000000001"/>
  <pageSetup paperSize="9" scale="9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 xml:space="preserve">表紙 </vt:lpstr>
      <vt:lpstr xml:space="preserve">目次 </vt:lpstr>
      <vt:lpstr>利用上の注意</vt:lpstr>
      <vt:lpstr xml:space="preserve">賃金  </vt:lpstr>
      <vt:lpstr>労働時間</vt:lpstr>
      <vt:lpstr xml:space="preserve">雇用 </vt:lpstr>
      <vt:lpstr>名目賃金指数給与総額</vt:lpstr>
      <vt:lpstr xml:space="preserve">実質賃金指数給与総額 </vt:lpstr>
      <vt:lpstr>名目賃金指数定期給与</vt:lpstr>
      <vt:lpstr>実質賃金指数定期給与</vt:lpstr>
      <vt:lpstr>名目賃金指数所定内給与</vt:lpstr>
      <vt:lpstr xml:space="preserve">総実労働時間指数 </vt:lpstr>
      <vt:lpstr>所定内労働時間指数</vt:lpstr>
      <vt:lpstr xml:space="preserve">所定外労働時間指数 </vt:lpstr>
      <vt:lpstr xml:space="preserve">常用雇用指数 </vt:lpstr>
      <vt:lpstr>季節調整済指数</vt:lpstr>
      <vt:lpstr>産業性別賃金</vt:lpstr>
      <vt:lpstr>産業性別労働時間</vt:lpstr>
      <vt:lpstr>産業性別雇用</vt:lpstr>
      <vt:lpstr>規模別賃金</vt:lpstr>
      <vt:lpstr>規模別労働時間</vt:lpstr>
      <vt:lpstr>産業就業形態別賃金</vt:lpstr>
      <vt:lpstr>産業就業形態別労働時間</vt:lpstr>
      <vt:lpstr>産業就業形態別雇用</vt:lpstr>
      <vt:lpstr>調査の説明</vt:lpstr>
      <vt:lpstr>裏表紙 (R6.11~R7.2)</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長坂　優佳</dc:creator>
  <cp:lastModifiedBy>荻野　斗椰</cp:lastModifiedBy>
  <cp:lastPrinted>2024-10-18T04:02:36Z</cp:lastPrinted>
  <dcterms:created xsi:type="dcterms:W3CDTF">2021-04-19T07:53:20Z</dcterms:created>
  <dcterms:modified xsi:type="dcterms:W3CDTF">2024-11-25T04:32:02Z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2024-11-25T04:32:02Z</vt:filetime>
  </property>
</Properties>
</file>